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00" windowHeight="9195" activeTab="11"/>
  </bookViews>
  <sheets>
    <sheet name="1月" sheetId="45" r:id="rId1"/>
    <sheet name="3月" sheetId="46" r:id="rId2"/>
    <sheet name="4月" sheetId="47" r:id="rId3"/>
    <sheet name="5月" sheetId="48" r:id="rId4"/>
    <sheet name="6月" sheetId="49" r:id="rId5"/>
    <sheet name="7月" sheetId="50" r:id="rId6"/>
    <sheet name="8月" sheetId="52" r:id="rId7"/>
    <sheet name="9月" sheetId="53" r:id="rId8"/>
    <sheet name="10月" sheetId="58" r:id="rId9"/>
    <sheet name="11月" sheetId="56" r:id="rId10"/>
    <sheet name="12月" sheetId="61" r:id="rId11"/>
    <sheet name="全年" sheetId="57" r:id="rId12"/>
  </sheets>
  <definedNames>
    <definedName name="_xlnm.Print_Titles" localSheetId="0">'1月'!$1:$3</definedName>
    <definedName name="_xlnm.Print_Titles" localSheetId="1">'3月'!$1:$3</definedName>
  </definedNames>
  <calcPr calcId="144525"/>
</workbook>
</file>

<file path=xl/sharedStrings.xml><?xml version="1.0" encoding="utf-8"?>
<sst xmlns="http://schemas.openxmlformats.org/spreadsheetml/2006/main" count="844" uniqueCount="71">
  <si>
    <t>2024年1月各考试点考生通过率统计表</t>
  </si>
  <si>
    <t xml:space="preserve">            培训机构
    工种</t>
  </si>
  <si>
    <t>江门市安全生产知识考试点（江门市安信职业安全培训有限公司）</t>
  </si>
  <si>
    <t>开平四维考试点（广东四维培训有限公司）</t>
  </si>
  <si>
    <t>鹤山市新供销协力教育咨询有限公司</t>
  </si>
  <si>
    <t>全市合计</t>
  </si>
  <si>
    <t>实考人数</t>
  </si>
  <si>
    <t>合格人数</t>
  </si>
  <si>
    <t>通过率</t>
  </si>
  <si>
    <t>低压电工初训</t>
  </si>
  <si>
    <t>高压电工初训</t>
  </si>
  <si>
    <t>电力电缆初训</t>
  </si>
  <si>
    <t>熔化焊接与热切割初训</t>
  </si>
  <si>
    <t>高处安装维护拆除初训</t>
  </si>
  <si>
    <t>特种作业初训合计</t>
  </si>
  <si>
    <t>低压电工复训</t>
  </si>
  <si>
    <t>高压电工复训</t>
  </si>
  <si>
    <t>熔化焊接与热切割复训</t>
  </si>
  <si>
    <t>钎焊复训</t>
  </si>
  <si>
    <t>高处安装维护拆除复训</t>
  </si>
  <si>
    <t>登高架设复训</t>
  </si>
  <si>
    <t>制冷与空调运行操作复训</t>
  </si>
  <si>
    <t>制冷与空调安装修理复训</t>
  </si>
  <si>
    <t>矿山安检复训</t>
  </si>
  <si>
    <t>电力电缆复训</t>
  </si>
  <si>
    <t>电气试验复训</t>
  </si>
  <si>
    <t>继电保护复训</t>
  </si>
  <si>
    <t>危化操作工复训</t>
  </si>
  <si>
    <t>特种作业复训合计</t>
  </si>
  <si>
    <t>特种作业人员合计</t>
  </si>
  <si>
    <t>烟花爆竹经营负责人初训</t>
  </si>
  <si>
    <t>危化生产负责人初训</t>
  </si>
  <si>
    <t>危化经营负责人初训</t>
  </si>
  <si>
    <t>非煤矿山负责人初训</t>
  </si>
  <si>
    <t>金属冶炼负责人初训</t>
  </si>
  <si>
    <t>高危行业负责人初训合计</t>
  </si>
  <si>
    <t>烟花爆竹经营负责人复训</t>
  </si>
  <si>
    <t>危化生产负责人复训</t>
  </si>
  <si>
    <t>危化经营负责人复训</t>
  </si>
  <si>
    <t>非煤矿山负责人复训</t>
  </si>
  <si>
    <t>金属冶炼负责人复训</t>
  </si>
  <si>
    <t>高危行业负责人复训合计</t>
  </si>
  <si>
    <t>高危行业主要负责人合计</t>
  </si>
  <si>
    <t>烟花爆竹经营安管初训</t>
  </si>
  <si>
    <t>危化生产安管初训</t>
  </si>
  <si>
    <t>危化经营安管初训</t>
  </si>
  <si>
    <t>非煤矿山安管初训</t>
  </si>
  <si>
    <t>金属冶炼安管初训</t>
  </si>
  <si>
    <t>高危行业安管初训合计</t>
  </si>
  <si>
    <t>烟花爆竹经营安管复训</t>
  </si>
  <si>
    <t>危化生产安管复训</t>
  </si>
  <si>
    <t>危化经营安管复训</t>
  </si>
  <si>
    <t>非煤矿山安管复训</t>
  </si>
  <si>
    <t>金属冶炼安管复训</t>
  </si>
  <si>
    <t>高危行业安管复训合计</t>
  </si>
  <si>
    <t>高危行业安管人员合计</t>
  </si>
  <si>
    <t>高危行业负责人安管合计</t>
  </si>
  <si>
    <t>全工种合计</t>
  </si>
  <si>
    <t>备注：
1.考试点名称以全国安全生产培训考试信息管理系统记录为准，按系统顺序排序；
2.实考人数=报考总人数-正考补考均缺考人数-考试违规被取消成绩人数；
3.仅统计已完成考试者，还有补考机会者不统计。</t>
  </si>
  <si>
    <t>2024年3月各考试点考生通过率统计表</t>
  </si>
  <si>
    <t>2024年4月各考试点考生通过率统计表</t>
  </si>
  <si>
    <t>2024年5月各考试点考生通过率统计表</t>
  </si>
  <si>
    <t>2024年6月各考试点考生通过率统计表</t>
  </si>
  <si>
    <t>2024年7月各考试点考生通过率统计表</t>
  </si>
  <si>
    <t>江门市应急救援和保障中心</t>
  </si>
  <si>
    <t>2024年8月各考试点考生通过率统计表</t>
  </si>
  <si>
    <t>2024年9月各考试点考生通过率统计表</t>
  </si>
  <si>
    <t>2024年10月各考试点考生通过率统计表</t>
  </si>
  <si>
    <t>2024年11月各考试点考生通过率统计表</t>
  </si>
  <si>
    <t>2024年12月各考试点考生通过率统计表</t>
  </si>
  <si>
    <t>2024年全年各考试点考生通过率统计表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</si>
</sst>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%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35" borderId="1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9" fillId="33" borderId="18" applyNumberFormat="0" applyAlignment="0" applyProtection="0">
      <alignment vertical="center"/>
    </xf>
    <xf numFmtId="0" fontId="22" fillId="35" borderId="20" applyNumberFormat="0" applyAlignment="0" applyProtection="0">
      <alignment vertical="center"/>
    </xf>
    <xf numFmtId="0" fontId="26" fillId="38" borderId="21" applyNumberFormat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3" fillId="18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76" fontId="6" fillId="3" borderId="5" xfId="0" applyNumberFormat="1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76" fontId="6" fillId="4" borderId="5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176" fontId="6" fillId="5" borderId="5" xfId="0" applyNumberFormat="1" applyFont="1" applyFill="1" applyBorder="1" applyAlignment="1">
      <alignment horizontal="center" vertical="center"/>
    </xf>
    <xf numFmtId="176" fontId="6" fillId="5" borderId="6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76" fontId="6" fillId="6" borderId="5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176" fontId="6" fillId="7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176" fontId="6" fillId="4" borderId="6" xfId="0" applyNumberFormat="1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176" fontId="6" fillId="9" borderId="5" xfId="0" applyNumberFormat="1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6" borderId="6" xfId="0" applyNumberFormat="1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176" fontId="6" fillId="7" borderId="13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176" fontId="6" fillId="3" borderId="13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workbookViewId="0">
      <pane xSplit="1" ySplit="3" topLeftCell="B22" activePane="bottomRight" state="frozen"/>
      <selection/>
      <selection pane="topRight"/>
      <selection pane="bottomLeft"/>
      <selection pane="bottomRight" activeCell="H3" sqref="H$1:J$1048576"/>
    </sheetView>
  </sheetViews>
  <sheetFormatPr defaultColWidth="9.125" defaultRowHeight="13.5"/>
  <cols>
    <col min="1" max="1" width="23.625" style="2" customWidth="1"/>
    <col min="2" max="13" width="7.375" style="3" customWidth="1"/>
    <col min="14" max="16384" width="9.125" style="3"/>
  </cols>
  <sheetData>
    <row r="1" ht="28.15" customHeight="1" spans="1:13">
      <c r="A1" s="4" t="s">
        <v>0</v>
      </c>
      <c r="B1" s="5"/>
      <c r="C1" s="5"/>
      <c r="D1" s="5"/>
      <c r="E1" s="5"/>
      <c r="F1" s="5"/>
      <c r="G1" s="5"/>
      <c r="H1" s="30"/>
      <c r="I1" s="30"/>
      <c r="J1" s="30"/>
      <c r="K1" s="30"/>
      <c r="L1" s="30"/>
      <c r="M1" s="30"/>
    </row>
    <row r="2" ht="56.1" customHeight="1" spans="1:13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4</v>
      </c>
      <c r="I2" s="7"/>
      <c r="J2" s="7"/>
      <c r="K2" s="33" t="s">
        <v>5</v>
      </c>
      <c r="L2" s="34"/>
      <c r="M2" s="35"/>
    </row>
    <row r="3" ht="28.15" customHeight="1" spans="1:13">
      <c r="A3" s="6"/>
      <c r="B3" s="7" t="s">
        <v>6</v>
      </c>
      <c r="C3" s="7" t="s">
        <v>7</v>
      </c>
      <c r="D3" s="7" t="s">
        <v>8</v>
      </c>
      <c r="E3" s="7" t="s">
        <v>6</v>
      </c>
      <c r="F3" s="7" t="s">
        <v>7</v>
      </c>
      <c r="G3" s="7" t="s">
        <v>8</v>
      </c>
      <c r="H3" s="7" t="s">
        <v>6</v>
      </c>
      <c r="I3" s="7" t="s">
        <v>7</v>
      </c>
      <c r="J3" s="7" t="s">
        <v>8</v>
      </c>
      <c r="K3" s="36" t="s">
        <v>6</v>
      </c>
      <c r="L3" s="7" t="s">
        <v>7</v>
      </c>
      <c r="M3" s="37" t="s">
        <v>8</v>
      </c>
    </row>
    <row r="4" spans="1:13">
      <c r="A4" s="8" t="s">
        <v>9</v>
      </c>
      <c r="B4" s="9"/>
      <c r="C4" s="9"/>
      <c r="D4" s="10"/>
      <c r="E4" s="9"/>
      <c r="F4" s="9"/>
      <c r="G4" s="10"/>
      <c r="H4" s="9">
        <v>299</v>
      </c>
      <c r="I4" s="9">
        <v>199</v>
      </c>
      <c r="J4" s="10">
        <f t="shared" ref="J4:J12" si="0">I4/H4</f>
        <v>0.665551839464883</v>
      </c>
      <c r="K4" s="38">
        <f t="shared" ref="K4:K9" si="1">SUM(H4)</f>
        <v>299</v>
      </c>
      <c r="L4" s="38">
        <f t="shared" ref="L4:L9" si="2">SUM(I4)</f>
        <v>199</v>
      </c>
      <c r="M4" s="31">
        <f t="shared" ref="M4:M12" si="3">L4/K4</f>
        <v>0.665551839464883</v>
      </c>
    </row>
    <row r="5" spans="1:13">
      <c r="A5" s="8" t="s">
        <v>10</v>
      </c>
      <c r="B5" s="9"/>
      <c r="C5" s="9"/>
      <c r="D5" s="10"/>
      <c r="E5" s="9"/>
      <c r="F5" s="9"/>
      <c r="G5" s="10"/>
      <c r="H5" s="9"/>
      <c r="I5" s="9"/>
      <c r="J5" s="10"/>
      <c r="K5" s="38"/>
      <c r="L5" s="9"/>
      <c r="M5" s="31"/>
    </row>
    <row r="6" spans="1:13">
      <c r="A6" s="8" t="s">
        <v>11</v>
      </c>
      <c r="B6" s="9"/>
      <c r="C6" s="9"/>
      <c r="D6" s="10"/>
      <c r="E6" s="9"/>
      <c r="F6" s="9"/>
      <c r="G6" s="10"/>
      <c r="H6" s="9"/>
      <c r="I6" s="9"/>
      <c r="J6" s="10"/>
      <c r="K6" s="38"/>
      <c r="L6" s="9"/>
      <c r="M6" s="31"/>
    </row>
    <row r="7" spans="1:13">
      <c r="A7" s="8" t="s">
        <v>12</v>
      </c>
      <c r="B7" s="9"/>
      <c r="C7" s="9"/>
      <c r="D7" s="10"/>
      <c r="E7" s="9"/>
      <c r="F7" s="9"/>
      <c r="G7" s="10"/>
      <c r="H7" s="9">
        <v>323</v>
      </c>
      <c r="I7" s="9">
        <v>214</v>
      </c>
      <c r="J7" s="10">
        <f t="shared" si="0"/>
        <v>0.662538699690402</v>
      </c>
      <c r="K7" s="38">
        <f t="shared" si="1"/>
        <v>323</v>
      </c>
      <c r="L7" s="38">
        <f t="shared" si="2"/>
        <v>214</v>
      </c>
      <c r="M7" s="31">
        <f t="shared" si="3"/>
        <v>0.662538699690402</v>
      </c>
    </row>
    <row r="8" spans="1:13">
      <c r="A8" s="8" t="s">
        <v>13</v>
      </c>
      <c r="B8" s="9"/>
      <c r="C8" s="9"/>
      <c r="D8" s="10"/>
      <c r="E8" s="9"/>
      <c r="F8" s="9"/>
      <c r="G8" s="10"/>
      <c r="H8" s="9">
        <v>86</v>
      </c>
      <c r="I8" s="9">
        <v>71</v>
      </c>
      <c r="J8" s="10">
        <f t="shared" si="0"/>
        <v>0.825581395348837</v>
      </c>
      <c r="K8" s="38">
        <f t="shared" si="1"/>
        <v>86</v>
      </c>
      <c r="L8" s="38">
        <f t="shared" si="2"/>
        <v>71</v>
      </c>
      <c r="M8" s="31">
        <f t="shared" si="3"/>
        <v>0.825581395348837</v>
      </c>
    </row>
    <row r="9" spans="1:13">
      <c r="A9" s="11" t="s">
        <v>14</v>
      </c>
      <c r="B9" s="12"/>
      <c r="C9" s="12"/>
      <c r="D9" s="13"/>
      <c r="E9" s="12"/>
      <c r="F9" s="12"/>
      <c r="G9" s="13"/>
      <c r="H9" s="12">
        <f>SUM(H4:H8)</f>
        <v>708</v>
      </c>
      <c r="I9" s="12">
        <f>SUM(I4:I8)</f>
        <v>484</v>
      </c>
      <c r="J9" s="13">
        <f t="shared" si="0"/>
        <v>0.68361581920904</v>
      </c>
      <c r="K9" s="52">
        <f t="shared" si="1"/>
        <v>708</v>
      </c>
      <c r="L9" s="52">
        <f t="shared" si="2"/>
        <v>484</v>
      </c>
      <c r="M9" s="14">
        <f t="shared" si="3"/>
        <v>0.68361581920904</v>
      </c>
    </row>
    <row r="10" spans="1:13">
      <c r="A10" s="8" t="s">
        <v>15</v>
      </c>
      <c r="B10" s="9"/>
      <c r="C10" s="9"/>
      <c r="D10" s="10"/>
      <c r="E10" s="9"/>
      <c r="F10" s="9"/>
      <c r="G10" s="10"/>
      <c r="H10" s="9">
        <v>281</v>
      </c>
      <c r="I10" s="9">
        <v>272</v>
      </c>
      <c r="J10" s="10">
        <f t="shared" si="0"/>
        <v>0.96797153024911</v>
      </c>
      <c r="K10" s="38">
        <f t="shared" ref="K10:K12" si="4">SUM(H10)</f>
        <v>281</v>
      </c>
      <c r="L10" s="38">
        <f t="shared" ref="L10:L12" si="5">SUM(I10)</f>
        <v>272</v>
      </c>
      <c r="M10" s="31">
        <f t="shared" si="3"/>
        <v>0.96797153024911</v>
      </c>
    </row>
    <row r="11" spans="1:13">
      <c r="A11" s="8" t="s">
        <v>16</v>
      </c>
      <c r="B11" s="9"/>
      <c r="C11" s="9"/>
      <c r="D11" s="10"/>
      <c r="E11" s="9"/>
      <c r="F11" s="9"/>
      <c r="G11" s="10"/>
      <c r="H11" s="9">
        <v>49</v>
      </c>
      <c r="I11" s="9">
        <v>44</v>
      </c>
      <c r="J11" s="10">
        <f t="shared" si="0"/>
        <v>0.897959183673469</v>
      </c>
      <c r="K11" s="38">
        <f t="shared" si="4"/>
        <v>49</v>
      </c>
      <c r="L11" s="38">
        <f t="shared" si="5"/>
        <v>44</v>
      </c>
      <c r="M11" s="31">
        <f t="shared" si="3"/>
        <v>0.897959183673469</v>
      </c>
    </row>
    <row r="12" spans="1:13">
      <c r="A12" s="8" t="s">
        <v>17</v>
      </c>
      <c r="B12" s="9"/>
      <c r="C12" s="9"/>
      <c r="D12" s="10"/>
      <c r="E12" s="9"/>
      <c r="F12" s="9"/>
      <c r="G12" s="10"/>
      <c r="H12" s="9">
        <v>132</v>
      </c>
      <c r="I12" s="9">
        <v>128</v>
      </c>
      <c r="J12" s="10">
        <f t="shared" si="0"/>
        <v>0.96969696969697</v>
      </c>
      <c r="K12" s="38">
        <f t="shared" si="4"/>
        <v>132</v>
      </c>
      <c r="L12" s="38">
        <f t="shared" si="5"/>
        <v>128</v>
      </c>
      <c r="M12" s="31">
        <f t="shared" si="3"/>
        <v>0.96969696969697</v>
      </c>
    </row>
    <row r="13" spans="1:13">
      <c r="A13" s="8" t="s">
        <v>18</v>
      </c>
      <c r="B13" s="9"/>
      <c r="C13" s="9"/>
      <c r="D13" s="10"/>
      <c r="E13" s="9"/>
      <c r="F13" s="9"/>
      <c r="G13" s="10"/>
      <c r="H13" s="9"/>
      <c r="I13" s="9"/>
      <c r="J13" s="10"/>
      <c r="K13" s="49"/>
      <c r="L13" s="9"/>
      <c r="M13" s="31"/>
    </row>
    <row r="14" spans="1:13">
      <c r="A14" s="8" t="s">
        <v>19</v>
      </c>
      <c r="B14" s="9"/>
      <c r="C14" s="9"/>
      <c r="D14" s="10"/>
      <c r="E14" s="9"/>
      <c r="F14" s="9"/>
      <c r="G14" s="10"/>
      <c r="H14" s="9">
        <v>174</v>
      </c>
      <c r="I14" s="9">
        <v>168</v>
      </c>
      <c r="J14" s="10">
        <f t="shared" ref="J14:J17" si="6">I14/H14</f>
        <v>0.96551724137931</v>
      </c>
      <c r="K14" s="38">
        <f t="shared" ref="K14:K17" si="7">SUM(H14)</f>
        <v>174</v>
      </c>
      <c r="L14" s="38">
        <f t="shared" ref="L14:L17" si="8">SUM(I14)</f>
        <v>168</v>
      </c>
      <c r="M14" s="31">
        <f t="shared" ref="M14:M17" si="9">L14/K14</f>
        <v>0.96551724137931</v>
      </c>
    </row>
    <row r="15" spans="1:13">
      <c r="A15" s="8" t="s">
        <v>20</v>
      </c>
      <c r="B15" s="9"/>
      <c r="C15" s="9"/>
      <c r="D15" s="10"/>
      <c r="E15" s="9"/>
      <c r="F15" s="9"/>
      <c r="G15" s="10"/>
      <c r="H15" s="9"/>
      <c r="I15" s="9"/>
      <c r="J15" s="10"/>
      <c r="K15" s="49"/>
      <c r="L15" s="9"/>
      <c r="M15" s="31"/>
    </row>
    <row r="16" spans="1:13">
      <c r="A16" s="8" t="s">
        <v>21</v>
      </c>
      <c r="B16" s="9"/>
      <c r="C16" s="9"/>
      <c r="D16" s="10"/>
      <c r="E16" s="9"/>
      <c r="F16" s="9"/>
      <c r="G16" s="10"/>
      <c r="H16" s="9">
        <v>5</v>
      </c>
      <c r="I16" s="9">
        <v>5</v>
      </c>
      <c r="J16" s="10">
        <f t="shared" si="6"/>
        <v>1</v>
      </c>
      <c r="K16" s="38">
        <f t="shared" si="7"/>
        <v>5</v>
      </c>
      <c r="L16" s="38">
        <f t="shared" si="8"/>
        <v>5</v>
      </c>
      <c r="M16" s="31">
        <f t="shared" si="9"/>
        <v>1</v>
      </c>
    </row>
    <row r="17" spans="1:13">
      <c r="A17" s="8" t="s">
        <v>22</v>
      </c>
      <c r="B17" s="9"/>
      <c r="C17" s="9"/>
      <c r="D17" s="10"/>
      <c r="E17" s="9"/>
      <c r="F17" s="9"/>
      <c r="G17" s="10"/>
      <c r="H17" s="9">
        <v>8</v>
      </c>
      <c r="I17" s="9">
        <v>8</v>
      </c>
      <c r="J17" s="10">
        <f t="shared" si="6"/>
        <v>1</v>
      </c>
      <c r="K17" s="38">
        <f t="shared" si="7"/>
        <v>8</v>
      </c>
      <c r="L17" s="38">
        <f t="shared" si="8"/>
        <v>8</v>
      </c>
      <c r="M17" s="31">
        <f t="shared" si="9"/>
        <v>1</v>
      </c>
    </row>
    <row r="18" spans="1:13">
      <c r="A18" s="8" t="s">
        <v>23</v>
      </c>
      <c r="B18" s="9"/>
      <c r="C18" s="9"/>
      <c r="D18" s="10"/>
      <c r="E18" s="9"/>
      <c r="F18" s="9"/>
      <c r="G18" s="10"/>
      <c r="H18" s="9"/>
      <c r="I18" s="9"/>
      <c r="J18" s="10"/>
      <c r="K18" s="49"/>
      <c r="L18" s="9"/>
      <c r="M18" s="31"/>
    </row>
    <row r="19" spans="1:13">
      <c r="A19" s="8" t="s">
        <v>24</v>
      </c>
      <c r="B19" s="9"/>
      <c r="C19" s="9"/>
      <c r="D19" s="10"/>
      <c r="E19" s="9"/>
      <c r="F19" s="9"/>
      <c r="G19" s="10"/>
      <c r="H19" s="9">
        <v>1</v>
      </c>
      <c r="I19" s="9">
        <v>1</v>
      </c>
      <c r="J19" s="10">
        <f>I19/H19</f>
        <v>1</v>
      </c>
      <c r="K19" s="38">
        <f t="shared" ref="K19:K21" si="10">SUM(H19)</f>
        <v>1</v>
      </c>
      <c r="L19" s="38">
        <f t="shared" ref="L19:L21" si="11">SUM(I19)</f>
        <v>1</v>
      </c>
      <c r="M19" s="31">
        <f t="shared" ref="M19:M21" si="12">L19/K19</f>
        <v>1</v>
      </c>
    </row>
    <row r="20" spans="1:13">
      <c r="A20" s="8" t="s">
        <v>25</v>
      </c>
      <c r="B20" s="9"/>
      <c r="C20" s="9"/>
      <c r="D20" s="10"/>
      <c r="E20" s="9"/>
      <c r="F20" s="9"/>
      <c r="G20" s="10"/>
      <c r="H20" s="9">
        <v>1</v>
      </c>
      <c r="I20" s="9">
        <v>1</v>
      </c>
      <c r="J20" s="10">
        <f>I20/H20</f>
        <v>1</v>
      </c>
      <c r="K20" s="38">
        <f t="shared" si="10"/>
        <v>1</v>
      </c>
      <c r="L20" s="38">
        <f t="shared" si="11"/>
        <v>1</v>
      </c>
      <c r="M20" s="31">
        <f t="shared" si="12"/>
        <v>1</v>
      </c>
    </row>
    <row r="21" spans="1:13">
      <c r="A21" s="8" t="s">
        <v>26</v>
      </c>
      <c r="B21" s="9"/>
      <c r="C21" s="9"/>
      <c r="D21" s="10"/>
      <c r="E21" s="9"/>
      <c r="F21" s="9"/>
      <c r="G21" s="10"/>
      <c r="H21" s="9">
        <v>2</v>
      </c>
      <c r="I21" s="9">
        <v>2</v>
      </c>
      <c r="J21" s="10">
        <f t="shared" ref="J21:J29" si="13">I21/H21</f>
        <v>1</v>
      </c>
      <c r="K21" s="38">
        <f t="shared" si="10"/>
        <v>2</v>
      </c>
      <c r="L21" s="38">
        <f t="shared" si="11"/>
        <v>2</v>
      </c>
      <c r="M21" s="31">
        <f t="shared" si="12"/>
        <v>1</v>
      </c>
    </row>
    <row r="22" spans="1:13">
      <c r="A22" s="8" t="s">
        <v>27</v>
      </c>
      <c r="B22" s="9"/>
      <c r="C22" s="9"/>
      <c r="D22" s="10"/>
      <c r="E22" s="9"/>
      <c r="F22" s="9"/>
      <c r="G22" s="10"/>
      <c r="H22" s="9"/>
      <c r="I22" s="9"/>
      <c r="J22" s="10"/>
      <c r="K22" s="49"/>
      <c r="L22" s="9"/>
      <c r="M22" s="31"/>
    </row>
    <row r="23" spans="1:13">
      <c r="A23" s="11" t="s">
        <v>28</v>
      </c>
      <c r="B23" s="12"/>
      <c r="C23" s="12"/>
      <c r="D23" s="13"/>
      <c r="E23" s="12"/>
      <c r="F23" s="12"/>
      <c r="G23" s="13"/>
      <c r="H23" s="12">
        <f>SUM(H10:H22)</f>
        <v>653</v>
      </c>
      <c r="I23" s="12">
        <f>SUM(I10:I22)</f>
        <v>629</v>
      </c>
      <c r="J23" s="13">
        <f t="shared" si="13"/>
        <v>0.963246554364472</v>
      </c>
      <c r="K23" s="52">
        <f t="shared" ref="K23:K25" si="14">SUM(H23)</f>
        <v>653</v>
      </c>
      <c r="L23" s="52">
        <f t="shared" ref="L23:L25" si="15">SUM(I23)</f>
        <v>629</v>
      </c>
      <c r="M23" s="14">
        <f t="shared" ref="M23:M29" si="16">L23/K23</f>
        <v>0.963246554364472</v>
      </c>
    </row>
    <row r="24" spans="1:13">
      <c r="A24" s="11" t="s">
        <v>29</v>
      </c>
      <c r="B24" s="12"/>
      <c r="C24" s="12"/>
      <c r="D24" s="13"/>
      <c r="E24" s="12"/>
      <c r="F24" s="12"/>
      <c r="G24" s="13"/>
      <c r="H24" s="12">
        <f>H9+H23</f>
        <v>1361</v>
      </c>
      <c r="I24" s="12">
        <f>I9+I23</f>
        <v>1113</v>
      </c>
      <c r="J24" s="13">
        <f t="shared" si="13"/>
        <v>0.817781043350478</v>
      </c>
      <c r="K24" s="52">
        <f t="shared" si="14"/>
        <v>1361</v>
      </c>
      <c r="L24" s="52">
        <f t="shared" si="15"/>
        <v>1113</v>
      </c>
      <c r="M24" s="14">
        <f t="shared" si="16"/>
        <v>0.817781043350478</v>
      </c>
    </row>
    <row r="25" spans="1:13">
      <c r="A25" s="8" t="s">
        <v>30</v>
      </c>
      <c r="B25" s="9"/>
      <c r="C25" s="9"/>
      <c r="D25" s="10"/>
      <c r="E25" s="9"/>
      <c r="F25" s="9"/>
      <c r="G25" s="10"/>
      <c r="H25" s="9">
        <v>41</v>
      </c>
      <c r="I25" s="9">
        <v>28</v>
      </c>
      <c r="J25" s="10">
        <f t="shared" si="13"/>
        <v>0.682926829268293</v>
      </c>
      <c r="K25" s="38">
        <f t="shared" si="14"/>
        <v>41</v>
      </c>
      <c r="L25" s="38">
        <f t="shared" si="15"/>
        <v>28</v>
      </c>
      <c r="M25" s="31">
        <f t="shared" si="16"/>
        <v>0.682926829268293</v>
      </c>
    </row>
    <row r="26" spans="1:13">
      <c r="A26" s="8" t="s">
        <v>31</v>
      </c>
      <c r="B26" s="9"/>
      <c r="C26" s="9"/>
      <c r="D26" s="10"/>
      <c r="E26" s="9"/>
      <c r="F26" s="9"/>
      <c r="G26" s="10"/>
      <c r="H26" s="9"/>
      <c r="I26" s="9"/>
      <c r="J26" s="10"/>
      <c r="K26" s="49"/>
      <c r="L26" s="9"/>
      <c r="M26" s="31"/>
    </row>
    <row r="27" spans="1:13">
      <c r="A27" s="8" t="s">
        <v>32</v>
      </c>
      <c r="B27" s="9"/>
      <c r="C27" s="9"/>
      <c r="D27" s="10"/>
      <c r="E27" s="9"/>
      <c r="F27" s="9"/>
      <c r="G27" s="10"/>
      <c r="H27" s="9">
        <v>17</v>
      </c>
      <c r="I27" s="9">
        <v>16</v>
      </c>
      <c r="J27" s="10">
        <f t="shared" si="13"/>
        <v>0.941176470588235</v>
      </c>
      <c r="K27" s="38">
        <f t="shared" ref="K27:K30" si="17">SUM(H27)</f>
        <v>17</v>
      </c>
      <c r="L27" s="38">
        <f t="shared" ref="L27:L30" si="18">SUM(I27)</f>
        <v>16</v>
      </c>
      <c r="M27" s="31">
        <f t="shared" si="16"/>
        <v>0.941176470588235</v>
      </c>
    </row>
    <row r="28" spans="1:13">
      <c r="A28" s="8" t="s">
        <v>33</v>
      </c>
      <c r="B28" s="9"/>
      <c r="C28" s="9"/>
      <c r="D28" s="10"/>
      <c r="E28" s="9"/>
      <c r="F28" s="9"/>
      <c r="G28" s="10"/>
      <c r="H28" s="9">
        <v>5</v>
      </c>
      <c r="I28" s="9">
        <v>5</v>
      </c>
      <c r="J28" s="10">
        <f t="shared" si="13"/>
        <v>1</v>
      </c>
      <c r="K28" s="38">
        <f t="shared" si="17"/>
        <v>5</v>
      </c>
      <c r="L28" s="38">
        <f t="shared" si="18"/>
        <v>5</v>
      </c>
      <c r="M28" s="31">
        <f t="shared" si="16"/>
        <v>1</v>
      </c>
    </row>
    <row r="29" spans="1:13">
      <c r="A29" s="8" t="s">
        <v>34</v>
      </c>
      <c r="B29" s="9"/>
      <c r="C29" s="9"/>
      <c r="D29" s="10"/>
      <c r="E29" s="9"/>
      <c r="F29" s="9"/>
      <c r="G29" s="10"/>
      <c r="H29" s="9">
        <v>1</v>
      </c>
      <c r="I29" s="9">
        <v>1</v>
      </c>
      <c r="J29" s="10">
        <f t="shared" si="13"/>
        <v>1</v>
      </c>
      <c r="K29" s="38">
        <f t="shared" si="17"/>
        <v>1</v>
      </c>
      <c r="L29" s="38">
        <f t="shared" si="18"/>
        <v>1</v>
      </c>
      <c r="M29" s="31">
        <f t="shared" si="16"/>
        <v>1</v>
      </c>
    </row>
    <row r="30" spans="1:13">
      <c r="A30" s="11" t="s">
        <v>35</v>
      </c>
      <c r="B30" s="12"/>
      <c r="C30" s="12"/>
      <c r="D30" s="13"/>
      <c r="E30" s="12"/>
      <c r="F30" s="12"/>
      <c r="G30" s="13"/>
      <c r="H30" s="12">
        <f>SUM(H25:H29)</f>
        <v>64</v>
      </c>
      <c r="I30" s="12">
        <f>SUM(I25:I29)</f>
        <v>50</v>
      </c>
      <c r="J30" s="13">
        <f t="shared" ref="J30:J42" si="19">I30/H30</f>
        <v>0.78125</v>
      </c>
      <c r="K30" s="52">
        <f t="shared" si="17"/>
        <v>64</v>
      </c>
      <c r="L30" s="52">
        <f t="shared" si="18"/>
        <v>50</v>
      </c>
      <c r="M30" s="14">
        <f t="shared" ref="M30:M42" si="20">L30/K30</f>
        <v>0.78125</v>
      </c>
    </row>
    <row r="31" spans="1:13">
      <c r="A31" s="8" t="s">
        <v>36</v>
      </c>
      <c r="B31" s="9"/>
      <c r="C31" s="9"/>
      <c r="D31" s="10"/>
      <c r="E31" s="9"/>
      <c r="F31" s="9"/>
      <c r="G31" s="10"/>
      <c r="H31" s="9"/>
      <c r="I31" s="9"/>
      <c r="J31" s="10"/>
      <c r="K31" s="49"/>
      <c r="L31" s="9"/>
      <c r="M31" s="31"/>
    </row>
    <row r="32" spans="1:13">
      <c r="A32" s="8" t="s">
        <v>37</v>
      </c>
      <c r="B32" s="9"/>
      <c r="C32" s="9"/>
      <c r="D32" s="10"/>
      <c r="E32" s="9"/>
      <c r="F32" s="9"/>
      <c r="G32" s="10"/>
      <c r="H32" s="9">
        <v>12</v>
      </c>
      <c r="I32" s="9">
        <v>11</v>
      </c>
      <c r="J32" s="10">
        <f t="shared" si="19"/>
        <v>0.916666666666667</v>
      </c>
      <c r="K32" s="38">
        <f t="shared" ref="K32:K37" si="21">SUM(H32)</f>
        <v>12</v>
      </c>
      <c r="L32" s="38">
        <f t="shared" ref="L32:L37" si="22">SUM(I32)</f>
        <v>11</v>
      </c>
      <c r="M32" s="31">
        <f t="shared" si="20"/>
        <v>0.916666666666667</v>
      </c>
    </row>
    <row r="33" spans="1:13">
      <c r="A33" s="8" t="s">
        <v>38</v>
      </c>
      <c r="B33" s="9"/>
      <c r="C33" s="9"/>
      <c r="D33" s="10"/>
      <c r="E33" s="9"/>
      <c r="F33" s="9"/>
      <c r="G33" s="10"/>
      <c r="H33" s="9">
        <v>25</v>
      </c>
      <c r="I33" s="9">
        <v>25</v>
      </c>
      <c r="J33" s="10">
        <f t="shared" si="19"/>
        <v>1</v>
      </c>
      <c r="K33" s="38">
        <f t="shared" si="21"/>
        <v>25</v>
      </c>
      <c r="L33" s="38">
        <f t="shared" si="22"/>
        <v>25</v>
      </c>
      <c r="M33" s="31">
        <f t="shared" si="20"/>
        <v>1</v>
      </c>
    </row>
    <row r="34" spans="1:13">
      <c r="A34" s="8" t="s">
        <v>39</v>
      </c>
      <c r="B34" s="9"/>
      <c r="C34" s="9"/>
      <c r="D34" s="10"/>
      <c r="E34" s="9"/>
      <c r="F34" s="9"/>
      <c r="G34" s="10"/>
      <c r="H34" s="9">
        <v>1</v>
      </c>
      <c r="I34" s="9">
        <v>1</v>
      </c>
      <c r="J34" s="10">
        <f t="shared" si="19"/>
        <v>1</v>
      </c>
      <c r="K34" s="38">
        <f t="shared" si="21"/>
        <v>1</v>
      </c>
      <c r="L34" s="38">
        <f t="shared" si="22"/>
        <v>1</v>
      </c>
      <c r="M34" s="31">
        <f t="shared" si="20"/>
        <v>1</v>
      </c>
    </row>
    <row r="35" spans="1:13">
      <c r="A35" s="8" t="s">
        <v>40</v>
      </c>
      <c r="B35" s="9"/>
      <c r="C35" s="9"/>
      <c r="D35" s="10"/>
      <c r="E35" s="9"/>
      <c r="F35" s="9"/>
      <c r="G35" s="10"/>
      <c r="H35" s="9">
        <v>1</v>
      </c>
      <c r="I35" s="9">
        <v>1</v>
      </c>
      <c r="J35" s="10">
        <f t="shared" si="19"/>
        <v>1</v>
      </c>
      <c r="K35" s="38">
        <f t="shared" si="21"/>
        <v>1</v>
      </c>
      <c r="L35" s="38">
        <f t="shared" si="22"/>
        <v>1</v>
      </c>
      <c r="M35" s="31">
        <f t="shared" si="20"/>
        <v>1</v>
      </c>
    </row>
    <row r="36" spans="1:13">
      <c r="A36" s="11" t="s">
        <v>41</v>
      </c>
      <c r="B36" s="12"/>
      <c r="C36" s="12"/>
      <c r="D36" s="13"/>
      <c r="E36" s="12"/>
      <c r="F36" s="12"/>
      <c r="G36" s="13"/>
      <c r="H36" s="12">
        <f>SUM(H31:H35)</f>
        <v>39</v>
      </c>
      <c r="I36" s="12">
        <f>SUM(I31:I35)</f>
        <v>38</v>
      </c>
      <c r="J36" s="13">
        <f t="shared" si="19"/>
        <v>0.974358974358974</v>
      </c>
      <c r="K36" s="52">
        <f t="shared" si="21"/>
        <v>39</v>
      </c>
      <c r="L36" s="52">
        <f t="shared" si="22"/>
        <v>38</v>
      </c>
      <c r="M36" s="14">
        <f t="shared" si="20"/>
        <v>0.974358974358974</v>
      </c>
    </row>
    <row r="37" spans="1:13">
      <c r="A37" s="11" t="s">
        <v>42</v>
      </c>
      <c r="B37" s="12"/>
      <c r="C37" s="12"/>
      <c r="D37" s="13"/>
      <c r="E37" s="12"/>
      <c r="F37" s="12"/>
      <c r="G37" s="13"/>
      <c r="H37" s="12">
        <f>H30+H36</f>
        <v>103</v>
      </c>
      <c r="I37" s="12">
        <f>I30+I36</f>
        <v>88</v>
      </c>
      <c r="J37" s="13">
        <f t="shared" si="19"/>
        <v>0.854368932038835</v>
      </c>
      <c r="K37" s="52">
        <f t="shared" si="21"/>
        <v>103</v>
      </c>
      <c r="L37" s="52">
        <f t="shared" si="22"/>
        <v>88</v>
      </c>
      <c r="M37" s="14">
        <f t="shared" si="20"/>
        <v>0.854368932038835</v>
      </c>
    </row>
    <row r="38" spans="1:13">
      <c r="A38" s="8" t="s">
        <v>43</v>
      </c>
      <c r="B38" s="9"/>
      <c r="C38" s="9"/>
      <c r="D38" s="10"/>
      <c r="E38" s="9"/>
      <c r="F38" s="9"/>
      <c r="G38" s="10"/>
      <c r="H38" s="9">
        <v>36</v>
      </c>
      <c r="I38" s="9">
        <v>27</v>
      </c>
      <c r="J38" s="10">
        <f t="shared" si="19"/>
        <v>0.75</v>
      </c>
      <c r="K38" s="38">
        <f t="shared" ref="K38:K43" si="23">SUM(H38)</f>
        <v>36</v>
      </c>
      <c r="L38" s="38">
        <f t="shared" ref="L38:L43" si="24">SUM(I38)</f>
        <v>27</v>
      </c>
      <c r="M38" s="31">
        <f t="shared" si="20"/>
        <v>0.75</v>
      </c>
    </row>
    <row r="39" spans="1:13">
      <c r="A39" s="8" t="s">
        <v>44</v>
      </c>
      <c r="B39" s="9"/>
      <c r="C39" s="9"/>
      <c r="D39" s="10"/>
      <c r="E39" s="9"/>
      <c r="F39" s="9"/>
      <c r="G39" s="10"/>
      <c r="H39" s="9">
        <v>9</v>
      </c>
      <c r="I39" s="9">
        <v>9</v>
      </c>
      <c r="J39" s="10">
        <f t="shared" si="19"/>
        <v>1</v>
      </c>
      <c r="K39" s="38">
        <f t="shared" si="23"/>
        <v>9</v>
      </c>
      <c r="L39" s="38">
        <f t="shared" si="24"/>
        <v>9</v>
      </c>
      <c r="M39" s="31">
        <f t="shared" si="20"/>
        <v>1</v>
      </c>
    </row>
    <row r="40" spans="1:13">
      <c r="A40" s="8" t="s">
        <v>45</v>
      </c>
      <c r="B40" s="9"/>
      <c r="C40" s="9"/>
      <c r="D40" s="10"/>
      <c r="E40" s="9"/>
      <c r="F40" s="9"/>
      <c r="G40" s="10"/>
      <c r="H40" s="9">
        <v>32</v>
      </c>
      <c r="I40" s="9">
        <v>28</v>
      </c>
      <c r="J40" s="10">
        <f t="shared" si="19"/>
        <v>0.875</v>
      </c>
      <c r="K40" s="38">
        <f t="shared" si="23"/>
        <v>32</v>
      </c>
      <c r="L40" s="38">
        <f t="shared" si="24"/>
        <v>28</v>
      </c>
      <c r="M40" s="31">
        <f t="shared" si="20"/>
        <v>0.875</v>
      </c>
    </row>
    <row r="41" spans="1:13">
      <c r="A41" s="8" t="s">
        <v>46</v>
      </c>
      <c r="B41" s="9"/>
      <c r="C41" s="9"/>
      <c r="D41" s="10"/>
      <c r="E41" s="9"/>
      <c r="F41" s="9"/>
      <c r="G41" s="10"/>
      <c r="H41" s="9">
        <v>5</v>
      </c>
      <c r="I41" s="9">
        <v>5</v>
      </c>
      <c r="J41" s="10">
        <f t="shared" si="19"/>
        <v>1</v>
      </c>
      <c r="K41" s="38">
        <f t="shared" si="23"/>
        <v>5</v>
      </c>
      <c r="L41" s="38">
        <f t="shared" si="24"/>
        <v>5</v>
      </c>
      <c r="M41" s="31">
        <f t="shared" si="20"/>
        <v>1</v>
      </c>
    </row>
    <row r="42" spans="1:13">
      <c r="A42" s="8" t="s">
        <v>47</v>
      </c>
      <c r="B42" s="9"/>
      <c r="C42" s="9"/>
      <c r="D42" s="10"/>
      <c r="E42" s="9"/>
      <c r="F42" s="9"/>
      <c r="G42" s="10"/>
      <c r="H42" s="9">
        <v>6</v>
      </c>
      <c r="I42" s="9">
        <v>5</v>
      </c>
      <c r="J42" s="10">
        <f t="shared" si="19"/>
        <v>0.833333333333333</v>
      </c>
      <c r="K42" s="38">
        <f t="shared" si="23"/>
        <v>6</v>
      </c>
      <c r="L42" s="38">
        <f t="shared" si="24"/>
        <v>5</v>
      </c>
      <c r="M42" s="31">
        <f t="shared" si="20"/>
        <v>0.833333333333333</v>
      </c>
    </row>
    <row r="43" spans="1:13">
      <c r="A43" s="11" t="s">
        <v>48</v>
      </c>
      <c r="B43" s="12"/>
      <c r="C43" s="12"/>
      <c r="D43" s="13"/>
      <c r="E43" s="12"/>
      <c r="F43" s="12"/>
      <c r="G43" s="13"/>
      <c r="H43" s="12">
        <f>SUM(H38:H42)</f>
        <v>88</v>
      </c>
      <c r="I43" s="12">
        <f>SUM(I38:I42)</f>
        <v>74</v>
      </c>
      <c r="J43" s="13">
        <f t="shared" ref="J43:J47" si="25">I43/H43</f>
        <v>0.840909090909091</v>
      </c>
      <c r="K43" s="52">
        <f t="shared" si="23"/>
        <v>88</v>
      </c>
      <c r="L43" s="52">
        <f t="shared" si="24"/>
        <v>74</v>
      </c>
      <c r="M43" s="14">
        <f t="shared" ref="M43:M47" si="26">L43/K43</f>
        <v>0.840909090909091</v>
      </c>
    </row>
    <row r="44" spans="1:13">
      <c r="A44" s="8" t="s">
        <v>49</v>
      </c>
      <c r="B44" s="9"/>
      <c r="C44" s="9"/>
      <c r="D44" s="10"/>
      <c r="E44" s="9"/>
      <c r="F44" s="9"/>
      <c r="G44" s="10"/>
      <c r="H44" s="9"/>
      <c r="I44" s="9"/>
      <c r="J44" s="10"/>
      <c r="K44" s="49"/>
      <c r="L44" s="9"/>
      <c r="M44" s="31"/>
    </row>
    <row r="45" spans="1:13">
      <c r="A45" s="8" t="s">
        <v>50</v>
      </c>
      <c r="B45" s="9"/>
      <c r="C45" s="9"/>
      <c r="D45" s="10"/>
      <c r="E45" s="9"/>
      <c r="F45" s="9"/>
      <c r="G45" s="10"/>
      <c r="H45" s="9">
        <v>19</v>
      </c>
      <c r="I45" s="9">
        <v>18</v>
      </c>
      <c r="J45" s="10">
        <f t="shared" si="25"/>
        <v>0.947368421052632</v>
      </c>
      <c r="K45" s="38">
        <f t="shared" ref="K45:K47" si="27">SUM(H45)</f>
        <v>19</v>
      </c>
      <c r="L45" s="38">
        <f t="shared" ref="L45:L47" si="28">SUM(I45)</f>
        <v>18</v>
      </c>
      <c r="M45" s="31">
        <f t="shared" si="26"/>
        <v>0.947368421052632</v>
      </c>
    </row>
    <row r="46" spans="1:13">
      <c r="A46" s="8" t="s">
        <v>51</v>
      </c>
      <c r="B46" s="9"/>
      <c r="C46" s="9"/>
      <c r="D46" s="10"/>
      <c r="E46" s="9"/>
      <c r="F46" s="9"/>
      <c r="G46" s="10"/>
      <c r="H46" s="9">
        <v>71</v>
      </c>
      <c r="I46" s="9">
        <v>68</v>
      </c>
      <c r="J46" s="10">
        <f t="shared" si="25"/>
        <v>0.957746478873239</v>
      </c>
      <c r="K46" s="38">
        <f t="shared" si="27"/>
        <v>71</v>
      </c>
      <c r="L46" s="38">
        <f t="shared" si="28"/>
        <v>68</v>
      </c>
      <c r="M46" s="31">
        <f t="shared" si="26"/>
        <v>0.957746478873239</v>
      </c>
    </row>
    <row r="47" spans="1:13">
      <c r="A47" s="8" t="s">
        <v>52</v>
      </c>
      <c r="B47" s="9"/>
      <c r="C47" s="9"/>
      <c r="D47" s="10"/>
      <c r="E47" s="9"/>
      <c r="F47" s="9"/>
      <c r="G47" s="10"/>
      <c r="H47" s="9">
        <v>1</v>
      </c>
      <c r="I47" s="9">
        <v>1</v>
      </c>
      <c r="J47" s="10">
        <f t="shared" si="25"/>
        <v>1</v>
      </c>
      <c r="K47" s="38">
        <f t="shared" si="27"/>
        <v>1</v>
      </c>
      <c r="L47" s="38">
        <f t="shared" si="28"/>
        <v>1</v>
      </c>
      <c r="M47" s="31">
        <f t="shared" si="26"/>
        <v>1</v>
      </c>
    </row>
    <row r="48" spans="1:13">
      <c r="A48" s="8" t="s">
        <v>53</v>
      </c>
      <c r="B48" s="9"/>
      <c r="C48" s="9"/>
      <c r="D48" s="10"/>
      <c r="E48" s="9"/>
      <c r="F48" s="9"/>
      <c r="G48" s="10"/>
      <c r="H48" s="9"/>
      <c r="I48" s="9"/>
      <c r="J48" s="10"/>
      <c r="K48" s="49"/>
      <c r="L48" s="9"/>
      <c r="M48" s="31"/>
    </row>
    <row r="49" spans="1:13">
      <c r="A49" s="11" t="s">
        <v>54</v>
      </c>
      <c r="B49" s="12"/>
      <c r="C49" s="12"/>
      <c r="D49" s="13"/>
      <c r="E49" s="12"/>
      <c r="F49" s="12"/>
      <c r="G49" s="13"/>
      <c r="H49" s="12">
        <f>SUM(H44:H48)</f>
        <v>91</v>
      </c>
      <c r="I49" s="12">
        <f>SUM(I44:I48)</f>
        <v>87</v>
      </c>
      <c r="J49" s="13">
        <f t="shared" ref="J49:J52" si="29">I49/H49</f>
        <v>0.956043956043956</v>
      </c>
      <c r="K49" s="52">
        <f t="shared" ref="K49:K52" si="30">SUM(H49)</f>
        <v>91</v>
      </c>
      <c r="L49" s="52">
        <f t="shared" ref="L49:L52" si="31">SUM(I49)</f>
        <v>87</v>
      </c>
      <c r="M49" s="14">
        <f t="shared" ref="M49:M52" si="32">L49/K49</f>
        <v>0.956043956043956</v>
      </c>
    </row>
    <row r="50" spans="1:13">
      <c r="A50" s="11" t="s">
        <v>55</v>
      </c>
      <c r="B50" s="12"/>
      <c r="C50" s="12"/>
      <c r="D50" s="13"/>
      <c r="E50" s="12"/>
      <c r="F50" s="12"/>
      <c r="G50" s="13"/>
      <c r="H50" s="12">
        <f>H43+H49</f>
        <v>179</v>
      </c>
      <c r="I50" s="12">
        <f>I43+I49</f>
        <v>161</v>
      </c>
      <c r="J50" s="13">
        <f t="shared" si="29"/>
        <v>0.899441340782123</v>
      </c>
      <c r="K50" s="52">
        <f t="shared" si="30"/>
        <v>179</v>
      </c>
      <c r="L50" s="52">
        <f t="shared" si="31"/>
        <v>161</v>
      </c>
      <c r="M50" s="14">
        <f t="shared" si="32"/>
        <v>0.899441340782123</v>
      </c>
    </row>
    <row r="51" customHeight="1" spans="1:13">
      <c r="A51" s="11" t="s">
        <v>56</v>
      </c>
      <c r="B51" s="12"/>
      <c r="C51" s="12"/>
      <c r="D51" s="13"/>
      <c r="E51" s="12"/>
      <c r="F51" s="12"/>
      <c r="G51" s="13"/>
      <c r="H51" s="12">
        <f>H37+H50</f>
        <v>282</v>
      </c>
      <c r="I51" s="12">
        <f>I37+I50</f>
        <v>249</v>
      </c>
      <c r="J51" s="13">
        <f t="shared" si="29"/>
        <v>0.882978723404255</v>
      </c>
      <c r="K51" s="52">
        <f t="shared" si="30"/>
        <v>282</v>
      </c>
      <c r="L51" s="52">
        <f t="shared" si="31"/>
        <v>249</v>
      </c>
      <c r="M51" s="14">
        <f t="shared" si="32"/>
        <v>0.882978723404255</v>
      </c>
    </row>
    <row r="52" customHeight="1" spans="1:13">
      <c r="A52" s="11" t="s">
        <v>57</v>
      </c>
      <c r="B52" s="12"/>
      <c r="C52" s="12"/>
      <c r="D52" s="13"/>
      <c r="E52" s="12"/>
      <c r="F52" s="12"/>
      <c r="G52" s="13"/>
      <c r="H52" s="12">
        <f>H24+H51</f>
        <v>1643</v>
      </c>
      <c r="I52" s="12">
        <f>I24+I51</f>
        <v>1362</v>
      </c>
      <c r="J52" s="13">
        <f t="shared" si="29"/>
        <v>0.828971393791844</v>
      </c>
      <c r="K52" s="52">
        <f t="shared" si="30"/>
        <v>1643</v>
      </c>
      <c r="L52" s="52">
        <f t="shared" si="31"/>
        <v>1362</v>
      </c>
      <c r="M52" s="53">
        <f t="shared" si="32"/>
        <v>0.828971393791844</v>
      </c>
    </row>
    <row r="53" ht="60" customHeight="1" spans="1:13">
      <c r="A53" s="28" t="s">
        <v>58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</row>
  </sheetData>
  <mergeCells count="7">
    <mergeCell ref="A1:M1"/>
    <mergeCell ref="B2:D2"/>
    <mergeCell ref="E2:G2"/>
    <mergeCell ref="H2:J2"/>
    <mergeCell ref="K2:M2"/>
    <mergeCell ref="A53:M53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workbookViewId="0">
      <pane xSplit="1" ySplit="3" topLeftCell="B13" activePane="bottomRight" state="frozen"/>
      <selection/>
      <selection pane="topRight"/>
      <selection pane="bottomLeft"/>
      <selection pane="bottomRight" activeCell="B3" sqref="A$1:P$1048576"/>
    </sheetView>
  </sheetViews>
  <sheetFormatPr defaultColWidth="9.125" defaultRowHeight="13.5"/>
  <cols>
    <col min="1" max="1" width="23.625" style="2" customWidth="1"/>
    <col min="2" max="16" width="7.375" style="3" customWidth="1"/>
    <col min="17" max="16384" width="9.125" style="3"/>
  </cols>
  <sheetData>
    <row r="1" ht="28.15" customHeight="1" spans="1:16">
      <c r="A1" s="4" t="s">
        <v>68</v>
      </c>
      <c r="B1" s="5"/>
      <c r="C1" s="5"/>
      <c r="D1" s="5"/>
      <c r="E1" s="5"/>
      <c r="F1" s="5"/>
      <c r="G1" s="5"/>
      <c r="H1" s="5"/>
      <c r="I1" s="5"/>
      <c r="J1" s="5"/>
      <c r="K1" s="30"/>
      <c r="L1" s="30"/>
      <c r="M1" s="30"/>
      <c r="N1" s="30"/>
      <c r="O1" s="30"/>
      <c r="P1" s="30"/>
    </row>
    <row r="2" ht="56.1" customHeight="1" spans="1:16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64</v>
      </c>
      <c r="I2" s="7"/>
      <c r="J2" s="7"/>
      <c r="K2" s="7" t="s">
        <v>4</v>
      </c>
      <c r="L2" s="7"/>
      <c r="M2" s="7"/>
      <c r="N2" s="33" t="s">
        <v>5</v>
      </c>
      <c r="O2" s="34"/>
      <c r="P2" s="35"/>
    </row>
    <row r="3" ht="28.15" customHeight="1" spans="1:16">
      <c r="A3" s="6"/>
      <c r="B3" s="7" t="s">
        <v>6</v>
      </c>
      <c r="C3" s="7" t="s">
        <v>7</v>
      </c>
      <c r="D3" s="7" t="s">
        <v>8</v>
      </c>
      <c r="E3" s="7" t="s">
        <v>6</v>
      </c>
      <c r="F3" s="7" t="s">
        <v>7</v>
      </c>
      <c r="G3" s="7" t="s">
        <v>8</v>
      </c>
      <c r="H3" s="7" t="s">
        <v>6</v>
      </c>
      <c r="I3" s="7" t="s">
        <v>7</v>
      </c>
      <c r="J3" s="7" t="s">
        <v>8</v>
      </c>
      <c r="K3" s="7" t="s">
        <v>6</v>
      </c>
      <c r="L3" s="7" t="s">
        <v>7</v>
      </c>
      <c r="M3" s="7" t="s">
        <v>8</v>
      </c>
      <c r="N3" s="36" t="s">
        <v>6</v>
      </c>
      <c r="O3" s="7" t="s">
        <v>7</v>
      </c>
      <c r="P3" s="37" t="s">
        <v>8</v>
      </c>
    </row>
    <row r="4" spans="1:16">
      <c r="A4" s="8" t="s">
        <v>9</v>
      </c>
      <c r="B4" s="9"/>
      <c r="C4" s="9"/>
      <c r="D4" s="10"/>
      <c r="E4" s="9"/>
      <c r="F4" s="9"/>
      <c r="G4" s="10"/>
      <c r="H4" s="38">
        <v>337</v>
      </c>
      <c r="I4" s="9">
        <v>167</v>
      </c>
      <c r="J4" s="10">
        <f>I4/H4</f>
        <v>0.495548961424332</v>
      </c>
      <c r="K4" s="9"/>
      <c r="L4" s="9"/>
      <c r="M4" s="10"/>
      <c r="N4" s="38">
        <f t="shared" ref="N4:N8" si="0">SUM(H4)</f>
        <v>337</v>
      </c>
      <c r="O4" s="38">
        <f t="shared" ref="O4:O8" si="1">SUM(I4)</f>
        <v>167</v>
      </c>
      <c r="P4" s="31">
        <f t="shared" ref="P4:P52" si="2">O4/N4</f>
        <v>0.495548961424332</v>
      </c>
    </row>
    <row r="5" spans="1:16">
      <c r="A5" s="8" t="s">
        <v>10</v>
      </c>
      <c r="B5" s="9"/>
      <c r="C5" s="9"/>
      <c r="D5" s="10"/>
      <c r="E5" s="9"/>
      <c r="F5" s="9"/>
      <c r="G5" s="10"/>
      <c r="H5" s="9"/>
      <c r="I5" s="9"/>
      <c r="J5" s="10"/>
      <c r="K5" s="9"/>
      <c r="L5" s="9"/>
      <c r="M5" s="10"/>
      <c r="N5" s="38"/>
      <c r="O5" s="9"/>
      <c r="P5" s="31"/>
    </row>
    <row r="6" spans="1:16">
      <c r="A6" s="8" t="s">
        <v>11</v>
      </c>
      <c r="B6" s="9"/>
      <c r="C6" s="9"/>
      <c r="D6" s="10"/>
      <c r="E6" s="9"/>
      <c r="F6" s="9"/>
      <c r="G6" s="10"/>
      <c r="H6" s="9"/>
      <c r="I6" s="9"/>
      <c r="J6" s="10"/>
      <c r="K6" s="9"/>
      <c r="L6" s="9"/>
      <c r="M6" s="10"/>
      <c r="N6" s="38"/>
      <c r="O6" s="9"/>
      <c r="P6" s="31"/>
    </row>
    <row r="7" spans="1:16">
      <c r="A7" s="8" t="s">
        <v>12</v>
      </c>
      <c r="B7" s="9"/>
      <c r="C7" s="9"/>
      <c r="D7" s="10"/>
      <c r="E7" s="9"/>
      <c r="F7" s="9"/>
      <c r="G7" s="10"/>
      <c r="H7" s="9">
        <v>245</v>
      </c>
      <c r="I7" s="9">
        <v>153</v>
      </c>
      <c r="J7" s="10">
        <f>I7/H7</f>
        <v>0.624489795918367</v>
      </c>
      <c r="K7" s="9"/>
      <c r="L7" s="9"/>
      <c r="M7" s="10"/>
      <c r="N7" s="38">
        <f t="shared" si="0"/>
        <v>245</v>
      </c>
      <c r="O7" s="38">
        <f t="shared" si="1"/>
        <v>153</v>
      </c>
      <c r="P7" s="31">
        <f t="shared" si="2"/>
        <v>0.624489795918367</v>
      </c>
    </row>
    <row r="8" spans="1:16">
      <c r="A8" s="8" t="s">
        <v>13</v>
      </c>
      <c r="B8" s="9"/>
      <c r="C8" s="9"/>
      <c r="D8" s="10"/>
      <c r="E8" s="9"/>
      <c r="F8" s="9"/>
      <c r="G8" s="10"/>
      <c r="H8" s="43">
        <v>213</v>
      </c>
      <c r="I8" s="43">
        <v>160</v>
      </c>
      <c r="J8" s="10">
        <f>I8/H8</f>
        <v>0.751173708920188</v>
      </c>
      <c r="K8" s="9"/>
      <c r="L8" s="9"/>
      <c r="M8" s="10"/>
      <c r="N8" s="38">
        <f t="shared" si="0"/>
        <v>213</v>
      </c>
      <c r="O8" s="38">
        <f t="shared" si="1"/>
        <v>160</v>
      </c>
      <c r="P8" s="31">
        <f t="shared" si="2"/>
        <v>0.751173708920188</v>
      </c>
    </row>
    <row r="9" spans="1:16">
      <c r="A9" s="11" t="s">
        <v>14</v>
      </c>
      <c r="B9" s="12"/>
      <c r="C9" s="12"/>
      <c r="D9" s="13"/>
      <c r="E9" s="12"/>
      <c r="F9" s="12"/>
      <c r="G9" s="13"/>
      <c r="H9" s="12">
        <f>SUM(H4:H8)</f>
        <v>795</v>
      </c>
      <c r="I9" s="12">
        <f>SUM(I4:I8)</f>
        <v>480</v>
      </c>
      <c r="J9" s="13">
        <f t="shared" ref="J9:J17" si="3">I9/H9</f>
        <v>0.60377358490566</v>
      </c>
      <c r="K9" s="12"/>
      <c r="L9" s="12"/>
      <c r="M9" s="13"/>
      <c r="N9" s="12">
        <f>SUM(N4:N8)</f>
        <v>795</v>
      </c>
      <c r="O9" s="12">
        <f>SUM(O4:O8)</f>
        <v>480</v>
      </c>
      <c r="P9" s="14">
        <f t="shared" si="2"/>
        <v>0.60377358490566</v>
      </c>
    </row>
    <row r="10" spans="1:16">
      <c r="A10" s="8" t="s">
        <v>15</v>
      </c>
      <c r="B10" s="9"/>
      <c r="C10" s="9"/>
      <c r="D10" s="10"/>
      <c r="E10" s="9"/>
      <c r="F10" s="9"/>
      <c r="G10" s="10"/>
      <c r="H10" s="9">
        <v>437</v>
      </c>
      <c r="I10" s="9">
        <v>387</v>
      </c>
      <c r="J10" s="10">
        <f t="shared" si="3"/>
        <v>0.88558352402746</v>
      </c>
      <c r="K10" s="9"/>
      <c r="L10" s="9"/>
      <c r="M10" s="10"/>
      <c r="N10" s="38">
        <f t="shared" ref="N10:N12" si="4">SUM(H10)</f>
        <v>437</v>
      </c>
      <c r="O10" s="38">
        <f t="shared" ref="O10:O12" si="5">SUM(I10)</f>
        <v>387</v>
      </c>
      <c r="P10" s="31">
        <f t="shared" si="2"/>
        <v>0.88558352402746</v>
      </c>
    </row>
    <row r="11" spans="1:16">
      <c r="A11" s="8" t="s">
        <v>16</v>
      </c>
      <c r="B11" s="9"/>
      <c r="C11" s="9"/>
      <c r="D11" s="10"/>
      <c r="E11" s="9"/>
      <c r="F11" s="9"/>
      <c r="G11" s="10"/>
      <c r="H11" s="9">
        <v>78</v>
      </c>
      <c r="I11" s="9">
        <v>70</v>
      </c>
      <c r="J11" s="10">
        <f t="shared" si="3"/>
        <v>0.897435897435897</v>
      </c>
      <c r="K11" s="9"/>
      <c r="L11" s="9"/>
      <c r="M11" s="10"/>
      <c r="N11" s="38">
        <f t="shared" si="4"/>
        <v>78</v>
      </c>
      <c r="O11" s="38">
        <f t="shared" si="5"/>
        <v>70</v>
      </c>
      <c r="P11" s="31">
        <f t="shared" si="2"/>
        <v>0.897435897435897</v>
      </c>
    </row>
    <row r="12" spans="1:16">
      <c r="A12" s="8" t="s">
        <v>17</v>
      </c>
      <c r="B12" s="9"/>
      <c r="C12" s="9"/>
      <c r="D12" s="10"/>
      <c r="E12" s="9"/>
      <c r="F12" s="9"/>
      <c r="G12" s="10"/>
      <c r="H12" s="9">
        <v>157</v>
      </c>
      <c r="I12" s="9">
        <v>131</v>
      </c>
      <c r="J12" s="10">
        <f t="shared" si="3"/>
        <v>0.834394904458599</v>
      </c>
      <c r="K12" s="9"/>
      <c r="L12" s="9"/>
      <c r="M12" s="10"/>
      <c r="N12" s="38">
        <f t="shared" si="4"/>
        <v>157</v>
      </c>
      <c r="O12" s="38">
        <f t="shared" si="5"/>
        <v>131</v>
      </c>
      <c r="P12" s="31">
        <f t="shared" si="2"/>
        <v>0.834394904458599</v>
      </c>
    </row>
    <row r="13" spans="1:16">
      <c r="A13" s="8" t="s">
        <v>18</v>
      </c>
      <c r="B13" s="9"/>
      <c r="C13" s="9"/>
      <c r="D13" s="10"/>
      <c r="E13" s="9"/>
      <c r="F13" s="9"/>
      <c r="G13" s="10"/>
      <c r="H13" s="9"/>
      <c r="I13" s="9"/>
      <c r="J13" s="10"/>
      <c r="K13" s="9"/>
      <c r="L13" s="9"/>
      <c r="M13" s="10"/>
      <c r="N13" s="38"/>
      <c r="O13" s="9"/>
      <c r="P13" s="31"/>
    </row>
    <row r="14" spans="1:16">
      <c r="A14" s="8" t="s">
        <v>19</v>
      </c>
      <c r="B14" s="9"/>
      <c r="C14" s="9"/>
      <c r="D14" s="10"/>
      <c r="E14" s="9"/>
      <c r="F14" s="9"/>
      <c r="G14" s="10"/>
      <c r="H14" s="9">
        <v>128</v>
      </c>
      <c r="I14" s="9">
        <v>111</v>
      </c>
      <c r="J14" s="10">
        <f t="shared" si="3"/>
        <v>0.8671875</v>
      </c>
      <c r="K14" s="9"/>
      <c r="L14" s="9"/>
      <c r="M14" s="10"/>
      <c r="N14" s="38">
        <f>SUM(H14)</f>
        <v>128</v>
      </c>
      <c r="O14" s="38">
        <f>SUM(I14)</f>
        <v>111</v>
      </c>
      <c r="P14" s="31">
        <f t="shared" si="2"/>
        <v>0.8671875</v>
      </c>
    </row>
    <row r="15" spans="1:16">
      <c r="A15" s="8" t="s">
        <v>20</v>
      </c>
      <c r="B15" s="9"/>
      <c r="C15" s="9"/>
      <c r="D15" s="10"/>
      <c r="E15" s="9"/>
      <c r="F15" s="9"/>
      <c r="G15" s="10"/>
      <c r="H15" s="9"/>
      <c r="I15" s="9"/>
      <c r="J15" s="10"/>
      <c r="K15" s="9"/>
      <c r="L15" s="9"/>
      <c r="M15" s="10"/>
      <c r="N15" s="38"/>
      <c r="O15" s="9"/>
      <c r="P15" s="31"/>
    </row>
    <row r="16" spans="1:16">
      <c r="A16" s="8" t="s">
        <v>21</v>
      </c>
      <c r="B16" s="9"/>
      <c r="C16" s="9"/>
      <c r="D16" s="10"/>
      <c r="E16" s="9"/>
      <c r="F16" s="9"/>
      <c r="G16" s="10"/>
      <c r="H16" s="9"/>
      <c r="I16" s="9"/>
      <c r="J16" s="10"/>
      <c r="K16" s="9"/>
      <c r="L16" s="9"/>
      <c r="M16" s="10"/>
      <c r="N16" s="38"/>
      <c r="O16" s="9"/>
      <c r="P16" s="31"/>
    </row>
    <row r="17" spans="1:16">
      <c r="A17" s="8" t="s">
        <v>22</v>
      </c>
      <c r="B17" s="9"/>
      <c r="C17" s="9"/>
      <c r="D17" s="10"/>
      <c r="E17" s="9"/>
      <c r="F17" s="9"/>
      <c r="G17" s="10"/>
      <c r="H17" s="9"/>
      <c r="I17" s="9"/>
      <c r="J17" s="10"/>
      <c r="K17" s="9"/>
      <c r="L17" s="9"/>
      <c r="M17" s="10"/>
      <c r="N17" s="38"/>
      <c r="O17" s="9"/>
      <c r="P17" s="31"/>
    </row>
    <row r="18" spans="1:16">
      <c r="A18" s="8" t="s">
        <v>23</v>
      </c>
      <c r="B18" s="9"/>
      <c r="C18" s="9"/>
      <c r="D18" s="10"/>
      <c r="E18" s="9"/>
      <c r="F18" s="9"/>
      <c r="G18" s="10"/>
      <c r="H18" s="9"/>
      <c r="I18" s="9"/>
      <c r="J18" s="10"/>
      <c r="K18" s="9"/>
      <c r="L18" s="9"/>
      <c r="M18" s="10"/>
      <c r="N18" s="38"/>
      <c r="O18" s="9"/>
      <c r="P18" s="31"/>
    </row>
    <row r="19" spans="1:16">
      <c r="A19" s="8" t="s">
        <v>24</v>
      </c>
      <c r="B19" s="9"/>
      <c r="C19" s="9"/>
      <c r="D19" s="41"/>
      <c r="E19" s="9"/>
      <c r="F19" s="9"/>
      <c r="G19" s="10"/>
      <c r="H19" s="9">
        <v>3</v>
      </c>
      <c r="I19" s="9">
        <v>2</v>
      </c>
      <c r="J19" s="10">
        <f>I19/H19</f>
        <v>0.666666666666667</v>
      </c>
      <c r="K19" s="9"/>
      <c r="L19" s="9"/>
      <c r="M19" s="10"/>
      <c r="N19" s="38">
        <f>SUM(H19)</f>
        <v>3</v>
      </c>
      <c r="O19" s="38">
        <f>SUM(I19)</f>
        <v>2</v>
      </c>
      <c r="P19" s="31">
        <f t="shared" si="2"/>
        <v>0.666666666666667</v>
      </c>
    </row>
    <row r="20" spans="1:16">
      <c r="A20" s="8" t="s">
        <v>25</v>
      </c>
      <c r="B20" s="9"/>
      <c r="C20" s="9"/>
      <c r="D20" s="41"/>
      <c r="E20" s="9"/>
      <c r="F20" s="9"/>
      <c r="G20" s="10"/>
      <c r="H20" s="9">
        <v>2</v>
      </c>
      <c r="I20" s="9">
        <v>2</v>
      </c>
      <c r="J20" s="10">
        <f>I20/H20</f>
        <v>1</v>
      </c>
      <c r="K20" s="9"/>
      <c r="L20" s="9"/>
      <c r="M20" s="10"/>
      <c r="N20" s="38">
        <f>SUM(H20)</f>
        <v>2</v>
      </c>
      <c r="O20" s="38">
        <f>SUM(I20)</f>
        <v>2</v>
      </c>
      <c r="P20" s="31">
        <f t="shared" si="2"/>
        <v>1</v>
      </c>
    </row>
    <row r="21" spans="1:16">
      <c r="A21" s="8" t="s">
        <v>26</v>
      </c>
      <c r="B21" s="9"/>
      <c r="C21" s="9"/>
      <c r="D21" s="41"/>
      <c r="E21" s="9"/>
      <c r="F21" s="9"/>
      <c r="G21" s="10"/>
      <c r="H21" s="9"/>
      <c r="I21" s="9"/>
      <c r="J21" s="10"/>
      <c r="K21" s="9"/>
      <c r="L21" s="9"/>
      <c r="M21" s="10"/>
      <c r="N21" s="38"/>
      <c r="O21" s="9"/>
      <c r="P21" s="31"/>
    </row>
    <row r="22" spans="1:16">
      <c r="A22" s="8" t="s">
        <v>27</v>
      </c>
      <c r="B22" s="9"/>
      <c r="C22" s="9"/>
      <c r="D22" s="10"/>
      <c r="E22" s="9"/>
      <c r="F22" s="9"/>
      <c r="G22" s="10"/>
      <c r="H22" s="9"/>
      <c r="I22" s="9"/>
      <c r="J22" s="10"/>
      <c r="K22" s="9"/>
      <c r="L22" s="9"/>
      <c r="M22" s="10"/>
      <c r="N22" s="38"/>
      <c r="O22" s="9"/>
      <c r="P22" s="31"/>
    </row>
    <row r="23" spans="1:16">
      <c r="A23" s="11" t="s">
        <v>28</v>
      </c>
      <c r="B23" s="12"/>
      <c r="C23" s="12"/>
      <c r="D23" s="13"/>
      <c r="E23" s="12"/>
      <c r="F23" s="12"/>
      <c r="G23" s="13"/>
      <c r="H23" s="12">
        <f>SUM(H10:H22)</f>
        <v>805</v>
      </c>
      <c r="I23" s="12">
        <f>SUM(I10:I22)</f>
        <v>703</v>
      </c>
      <c r="J23" s="13">
        <f t="shared" ref="J23:J34" si="6">I23/H23</f>
        <v>0.873291925465839</v>
      </c>
      <c r="K23" s="12"/>
      <c r="L23" s="12"/>
      <c r="M23" s="13"/>
      <c r="N23" s="12">
        <f>SUM(N10:N22)</f>
        <v>805</v>
      </c>
      <c r="O23" s="12">
        <f>SUM(O10:O22)</f>
        <v>703</v>
      </c>
      <c r="P23" s="14">
        <f t="shared" si="2"/>
        <v>0.873291925465839</v>
      </c>
    </row>
    <row r="24" spans="1:16">
      <c r="A24" s="18" t="s">
        <v>29</v>
      </c>
      <c r="B24" s="19"/>
      <c r="C24" s="19"/>
      <c r="D24" s="20"/>
      <c r="E24" s="19"/>
      <c r="F24" s="19"/>
      <c r="G24" s="20"/>
      <c r="H24" s="19">
        <f>H9+H23</f>
        <v>1600</v>
      </c>
      <c r="I24" s="19">
        <f>I9+I23</f>
        <v>1183</v>
      </c>
      <c r="J24" s="20">
        <f t="shared" si="6"/>
        <v>0.739375</v>
      </c>
      <c r="K24" s="19"/>
      <c r="L24" s="19"/>
      <c r="M24" s="20"/>
      <c r="N24" s="19">
        <f>N9+N23</f>
        <v>1600</v>
      </c>
      <c r="O24" s="19">
        <f>O9+O23</f>
        <v>1183</v>
      </c>
      <c r="P24" s="21">
        <f t="shared" si="2"/>
        <v>0.739375</v>
      </c>
    </row>
    <row r="25" spans="1:16">
      <c r="A25" s="8" t="s">
        <v>30</v>
      </c>
      <c r="B25" s="9"/>
      <c r="C25" s="9"/>
      <c r="D25" s="10"/>
      <c r="E25" s="9"/>
      <c r="F25" s="9"/>
      <c r="G25" s="10"/>
      <c r="H25" s="9">
        <v>41</v>
      </c>
      <c r="I25" s="9">
        <v>30</v>
      </c>
      <c r="J25" s="10">
        <f t="shared" si="6"/>
        <v>0.731707317073171</v>
      </c>
      <c r="K25" s="9"/>
      <c r="L25" s="9"/>
      <c r="M25" s="10"/>
      <c r="N25" s="38">
        <f t="shared" ref="N25:N29" si="7">SUM(H25)</f>
        <v>41</v>
      </c>
      <c r="O25" s="38">
        <f t="shared" ref="O25:O29" si="8">SUM(I25)</f>
        <v>30</v>
      </c>
      <c r="P25" s="31">
        <f t="shared" si="2"/>
        <v>0.731707317073171</v>
      </c>
    </row>
    <row r="26" spans="1:16">
      <c r="A26" s="8" t="s">
        <v>31</v>
      </c>
      <c r="B26" s="9"/>
      <c r="C26" s="9"/>
      <c r="D26" s="10"/>
      <c r="E26" s="9"/>
      <c r="F26" s="9"/>
      <c r="G26" s="10"/>
      <c r="H26" s="9">
        <v>11</v>
      </c>
      <c r="I26" s="9">
        <v>8</v>
      </c>
      <c r="J26" s="10">
        <f t="shared" si="6"/>
        <v>0.727272727272727</v>
      </c>
      <c r="K26" s="9"/>
      <c r="L26" s="9"/>
      <c r="M26" s="10"/>
      <c r="N26" s="38">
        <f t="shared" si="7"/>
        <v>11</v>
      </c>
      <c r="O26" s="38">
        <f t="shared" si="8"/>
        <v>8</v>
      </c>
      <c r="P26" s="31">
        <f t="shared" si="2"/>
        <v>0.727272727272727</v>
      </c>
    </row>
    <row r="27" spans="1:16">
      <c r="A27" s="8" t="s">
        <v>32</v>
      </c>
      <c r="B27" s="9"/>
      <c r="C27" s="9"/>
      <c r="D27" s="10"/>
      <c r="E27" s="9"/>
      <c r="F27" s="9"/>
      <c r="G27" s="10"/>
      <c r="H27" s="9">
        <v>31</v>
      </c>
      <c r="I27" s="9">
        <v>19</v>
      </c>
      <c r="J27" s="10">
        <f t="shared" si="6"/>
        <v>0.612903225806452</v>
      </c>
      <c r="K27" s="9"/>
      <c r="L27" s="9"/>
      <c r="M27" s="10"/>
      <c r="N27" s="38">
        <f t="shared" si="7"/>
        <v>31</v>
      </c>
      <c r="O27" s="38">
        <f t="shared" si="8"/>
        <v>19</v>
      </c>
      <c r="P27" s="31">
        <f t="shared" si="2"/>
        <v>0.612903225806452</v>
      </c>
    </row>
    <row r="28" spans="1:16">
      <c r="A28" s="8" t="s">
        <v>33</v>
      </c>
      <c r="B28" s="9"/>
      <c r="C28" s="9"/>
      <c r="D28" s="10"/>
      <c r="E28" s="9"/>
      <c r="F28" s="9"/>
      <c r="G28" s="10"/>
      <c r="H28" s="9">
        <v>5</v>
      </c>
      <c r="I28" s="9">
        <v>4</v>
      </c>
      <c r="J28" s="10">
        <f t="shared" si="6"/>
        <v>0.8</v>
      </c>
      <c r="K28" s="9"/>
      <c r="L28" s="9"/>
      <c r="M28" s="10"/>
      <c r="N28" s="38">
        <f t="shared" si="7"/>
        <v>5</v>
      </c>
      <c r="O28" s="38">
        <f t="shared" si="8"/>
        <v>4</v>
      </c>
      <c r="P28" s="31">
        <f t="shared" si="2"/>
        <v>0.8</v>
      </c>
    </row>
    <row r="29" spans="1:16">
      <c r="A29" s="8" t="s">
        <v>34</v>
      </c>
      <c r="B29" s="9"/>
      <c r="C29" s="9"/>
      <c r="D29" s="10"/>
      <c r="E29" s="9"/>
      <c r="F29" s="9"/>
      <c r="G29" s="10"/>
      <c r="H29" s="9">
        <v>1</v>
      </c>
      <c r="I29" s="9">
        <v>1</v>
      </c>
      <c r="J29" s="10">
        <f t="shared" si="6"/>
        <v>1</v>
      </c>
      <c r="K29" s="9"/>
      <c r="L29" s="9"/>
      <c r="M29" s="10"/>
      <c r="N29" s="38">
        <f t="shared" si="7"/>
        <v>1</v>
      </c>
      <c r="O29" s="38">
        <f t="shared" si="8"/>
        <v>1</v>
      </c>
      <c r="P29" s="31">
        <f t="shared" si="2"/>
        <v>1</v>
      </c>
    </row>
    <row r="30" spans="1:16">
      <c r="A30" s="11" t="s">
        <v>35</v>
      </c>
      <c r="B30" s="12"/>
      <c r="C30" s="12"/>
      <c r="D30" s="13"/>
      <c r="E30" s="12"/>
      <c r="F30" s="12"/>
      <c r="G30" s="13"/>
      <c r="H30" s="12">
        <f>SUM(H25:H29)</f>
        <v>89</v>
      </c>
      <c r="I30" s="12">
        <f>SUM(I25:I29)</f>
        <v>62</v>
      </c>
      <c r="J30" s="13">
        <f t="shared" si="6"/>
        <v>0.696629213483146</v>
      </c>
      <c r="K30" s="12"/>
      <c r="L30" s="12"/>
      <c r="M30" s="13"/>
      <c r="N30" s="12">
        <f>SUM(N25:N29)</f>
        <v>89</v>
      </c>
      <c r="O30" s="12">
        <f>SUM(O25:O29)</f>
        <v>62</v>
      </c>
      <c r="P30" s="14">
        <f t="shared" si="2"/>
        <v>0.696629213483146</v>
      </c>
    </row>
    <row r="31" spans="1:16">
      <c r="A31" s="8" t="s">
        <v>36</v>
      </c>
      <c r="B31" s="9"/>
      <c r="C31" s="9"/>
      <c r="D31" s="10"/>
      <c r="E31" s="9"/>
      <c r="F31" s="9"/>
      <c r="G31" s="10"/>
      <c r="H31" s="9">
        <v>2</v>
      </c>
      <c r="I31" s="9">
        <v>1</v>
      </c>
      <c r="J31" s="10">
        <f t="shared" si="6"/>
        <v>0.5</v>
      </c>
      <c r="K31" s="9"/>
      <c r="L31" s="9"/>
      <c r="M31" s="10"/>
      <c r="N31" s="38">
        <f>SUM(H31)</f>
        <v>2</v>
      </c>
      <c r="O31" s="38">
        <f>SUM(I31)</f>
        <v>1</v>
      </c>
      <c r="P31" s="31">
        <f t="shared" si="2"/>
        <v>0.5</v>
      </c>
    </row>
    <row r="32" spans="1:16">
      <c r="A32" s="8" t="s">
        <v>37</v>
      </c>
      <c r="B32" s="9"/>
      <c r="C32" s="9"/>
      <c r="D32" s="10"/>
      <c r="E32" s="9"/>
      <c r="F32" s="9"/>
      <c r="G32" s="10"/>
      <c r="H32" s="9">
        <v>3</v>
      </c>
      <c r="I32" s="9">
        <v>3</v>
      </c>
      <c r="J32" s="10">
        <f t="shared" si="6"/>
        <v>1</v>
      </c>
      <c r="K32" s="9"/>
      <c r="L32" s="9"/>
      <c r="M32" s="10"/>
      <c r="N32" s="38">
        <v>3</v>
      </c>
      <c r="O32" s="9">
        <v>3</v>
      </c>
      <c r="P32" s="31">
        <f t="shared" si="2"/>
        <v>1</v>
      </c>
    </row>
    <row r="33" spans="1:16">
      <c r="A33" s="8" t="s">
        <v>38</v>
      </c>
      <c r="B33" s="9"/>
      <c r="C33" s="9"/>
      <c r="D33" s="10"/>
      <c r="E33" s="9"/>
      <c r="F33" s="9"/>
      <c r="G33" s="10"/>
      <c r="H33" s="9">
        <v>12</v>
      </c>
      <c r="I33" s="9">
        <v>10</v>
      </c>
      <c r="J33" s="10">
        <f t="shared" si="6"/>
        <v>0.833333333333333</v>
      </c>
      <c r="K33" s="9"/>
      <c r="L33" s="9"/>
      <c r="M33" s="10"/>
      <c r="N33" s="38">
        <f>SUM(H33)</f>
        <v>12</v>
      </c>
      <c r="O33" s="38">
        <f>SUM(I33)</f>
        <v>10</v>
      </c>
      <c r="P33" s="31">
        <f t="shared" si="2"/>
        <v>0.833333333333333</v>
      </c>
    </row>
    <row r="34" spans="1:16">
      <c r="A34" s="8" t="s">
        <v>39</v>
      </c>
      <c r="B34" s="9"/>
      <c r="C34" s="9"/>
      <c r="D34" s="10"/>
      <c r="E34" s="9"/>
      <c r="F34" s="9"/>
      <c r="G34" s="10"/>
      <c r="H34" s="9"/>
      <c r="I34" s="9"/>
      <c r="J34" s="10"/>
      <c r="K34" s="9"/>
      <c r="L34" s="9"/>
      <c r="M34" s="10"/>
      <c r="N34" s="38"/>
      <c r="O34" s="9"/>
      <c r="P34" s="31"/>
    </row>
    <row r="35" spans="1:16">
      <c r="A35" s="8" t="s">
        <v>40</v>
      </c>
      <c r="B35" s="9"/>
      <c r="C35" s="9"/>
      <c r="D35" s="10"/>
      <c r="E35" s="9"/>
      <c r="F35" s="9"/>
      <c r="G35" s="10"/>
      <c r="H35" s="9"/>
      <c r="I35" s="9"/>
      <c r="J35" s="10"/>
      <c r="K35" s="9"/>
      <c r="L35" s="9"/>
      <c r="M35" s="10"/>
      <c r="N35" s="38"/>
      <c r="O35" s="9"/>
      <c r="P35" s="31"/>
    </row>
    <row r="36" spans="1:16">
      <c r="A36" s="11" t="s">
        <v>41</v>
      </c>
      <c r="B36" s="12"/>
      <c r="C36" s="12"/>
      <c r="D36" s="13"/>
      <c r="E36" s="12"/>
      <c r="F36" s="12"/>
      <c r="G36" s="13"/>
      <c r="H36" s="12">
        <f>SUM(H31:H35)</f>
        <v>17</v>
      </c>
      <c r="I36" s="12">
        <f>SUM(I31:I35)</f>
        <v>14</v>
      </c>
      <c r="J36" s="13">
        <f t="shared" ref="J36:J47" si="9">I36/H36</f>
        <v>0.823529411764706</v>
      </c>
      <c r="K36" s="12"/>
      <c r="L36" s="12"/>
      <c r="M36" s="13"/>
      <c r="N36" s="12">
        <f>SUM(N31:N35)</f>
        <v>17</v>
      </c>
      <c r="O36" s="12">
        <f>SUM(O31:O35)</f>
        <v>14</v>
      </c>
      <c r="P36" s="14">
        <f t="shared" si="2"/>
        <v>0.823529411764706</v>
      </c>
    </row>
    <row r="37" spans="1:16">
      <c r="A37" s="18" t="s">
        <v>42</v>
      </c>
      <c r="B37" s="19"/>
      <c r="C37" s="19"/>
      <c r="D37" s="20"/>
      <c r="E37" s="19"/>
      <c r="F37" s="19"/>
      <c r="G37" s="20"/>
      <c r="H37" s="19">
        <f>H30+H36</f>
        <v>106</v>
      </c>
      <c r="I37" s="19">
        <f>I30+I36</f>
        <v>76</v>
      </c>
      <c r="J37" s="20">
        <f t="shared" si="9"/>
        <v>0.716981132075472</v>
      </c>
      <c r="K37" s="19"/>
      <c r="L37" s="19"/>
      <c r="M37" s="20"/>
      <c r="N37" s="19">
        <f>N30+N36</f>
        <v>106</v>
      </c>
      <c r="O37" s="19">
        <f>O30+O36</f>
        <v>76</v>
      </c>
      <c r="P37" s="21">
        <f t="shared" si="2"/>
        <v>0.716981132075472</v>
      </c>
    </row>
    <row r="38" spans="1:16">
      <c r="A38" s="8" t="s">
        <v>43</v>
      </c>
      <c r="B38" s="9"/>
      <c r="C38" s="9"/>
      <c r="D38" s="10"/>
      <c r="E38" s="9"/>
      <c r="F38" s="9"/>
      <c r="G38" s="10"/>
      <c r="H38" s="9">
        <v>24</v>
      </c>
      <c r="I38" s="9">
        <v>17</v>
      </c>
      <c r="J38" s="31">
        <f t="shared" si="9"/>
        <v>0.708333333333333</v>
      </c>
      <c r="K38" s="9"/>
      <c r="L38" s="9"/>
      <c r="M38" s="10"/>
      <c r="N38" s="38">
        <f t="shared" ref="N38:N42" si="10">SUM(H38)</f>
        <v>24</v>
      </c>
      <c r="O38" s="38">
        <f t="shared" ref="O38:O42" si="11">SUM(I38)</f>
        <v>17</v>
      </c>
      <c r="P38" s="31">
        <f t="shared" si="2"/>
        <v>0.708333333333333</v>
      </c>
    </row>
    <row r="39" spans="1:16">
      <c r="A39" s="8" t="s">
        <v>44</v>
      </c>
      <c r="B39" s="9"/>
      <c r="C39" s="9"/>
      <c r="D39" s="10"/>
      <c r="E39" s="9"/>
      <c r="F39" s="9"/>
      <c r="G39" s="10"/>
      <c r="H39" s="9">
        <v>13</v>
      </c>
      <c r="I39" s="9">
        <v>6</v>
      </c>
      <c r="J39" s="31">
        <f t="shared" si="9"/>
        <v>0.461538461538462</v>
      </c>
      <c r="K39" s="9"/>
      <c r="L39" s="9"/>
      <c r="M39" s="10"/>
      <c r="N39" s="38">
        <f t="shared" si="10"/>
        <v>13</v>
      </c>
      <c r="O39" s="38">
        <f t="shared" si="11"/>
        <v>6</v>
      </c>
      <c r="P39" s="31">
        <f t="shared" si="2"/>
        <v>0.461538461538462</v>
      </c>
    </row>
    <row r="40" spans="1:16">
      <c r="A40" s="8" t="s">
        <v>45</v>
      </c>
      <c r="B40" s="9"/>
      <c r="C40" s="9"/>
      <c r="D40" s="10"/>
      <c r="E40" s="9"/>
      <c r="F40" s="9"/>
      <c r="G40" s="10"/>
      <c r="H40" s="9">
        <v>91</v>
      </c>
      <c r="I40" s="9">
        <v>44</v>
      </c>
      <c r="J40" s="31">
        <f t="shared" si="9"/>
        <v>0.483516483516484</v>
      </c>
      <c r="K40" s="9"/>
      <c r="L40" s="9"/>
      <c r="M40" s="10"/>
      <c r="N40" s="38">
        <f t="shared" si="10"/>
        <v>91</v>
      </c>
      <c r="O40" s="38">
        <f t="shared" si="11"/>
        <v>44</v>
      </c>
      <c r="P40" s="31">
        <f t="shared" si="2"/>
        <v>0.483516483516484</v>
      </c>
    </row>
    <row r="41" spans="1:16">
      <c r="A41" s="8" t="s">
        <v>46</v>
      </c>
      <c r="B41" s="9"/>
      <c r="C41" s="9"/>
      <c r="D41" s="10"/>
      <c r="E41" s="9"/>
      <c r="F41" s="9"/>
      <c r="G41" s="10"/>
      <c r="H41" s="9">
        <v>5</v>
      </c>
      <c r="I41" s="9">
        <v>4</v>
      </c>
      <c r="J41" s="31">
        <f t="shared" si="9"/>
        <v>0.8</v>
      </c>
      <c r="K41" s="9"/>
      <c r="L41" s="9"/>
      <c r="M41" s="10"/>
      <c r="N41" s="38">
        <f t="shared" si="10"/>
        <v>5</v>
      </c>
      <c r="O41" s="38">
        <f t="shared" si="11"/>
        <v>4</v>
      </c>
      <c r="P41" s="31">
        <f t="shared" si="2"/>
        <v>0.8</v>
      </c>
    </row>
    <row r="42" spans="1:16">
      <c r="A42" s="8" t="s">
        <v>47</v>
      </c>
      <c r="B42" s="9"/>
      <c r="C42" s="9"/>
      <c r="D42" s="10"/>
      <c r="E42" s="9"/>
      <c r="F42" s="9"/>
      <c r="G42" s="10"/>
      <c r="H42" s="9">
        <v>3</v>
      </c>
      <c r="I42" s="9">
        <v>3</v>
      </c>
      <c r="J42" s="31">
        <f t="shared" si="9"/>
        <v>1</v>
      </c>
      <c r="K42" s="9"/>
      <c r="L42" s="9"/>
      <c r="M42" s="10"/>
      <c r="N42" s="38">
        <f t="shared" si="10"/>
        <v>3</v>
      </c>
      <c r="O42" s="38">
        <f t="shared" si="11"/>
        <v>3</v>
      </c>
      <c r="P42" s="31">
        <f t="shared" si="2"/>
        <v>1</v>
      </c>
    </row>
    <row r="43" spans="1:16">
      <c r="A43" s="11" t="s">
        <v>48</v>
      </c>
      <c r="B43" s="12"/>
      <c r="C43" s="12"/>
      <c r="D43" s="13"/>
      <c r="E43" s="12"/>
      <c r="F43" s="12"/>
      <c r="G43" s="13"/>
      <c r="H43" s="12">
        <f>SUM(H38:H42)</f>
        <v>136</v>
      </c>
      <c r="I43" s="12">
        <f>SUM(I38:I42)</f>
        <v>74</v>
      </c>
      <c r="J43" s="13">
        <f t="shared" si="9"/>
        <v>0.544117647058823</v>
      </c>
      <c r="K43" s="12"/>
      <c r="L43" s="12"/>
      <c r="M43" s="13"/>
      <c r="N43" s="12">
        <f>SUM(N38:N42)</f>
        <v>136</v>
      </c>
      <c r="O43" s="12">
        <f>SUM(O38:O42)</f>
        <v>74</v>
      </c>
      <c r="P43" s="14">
        <f t="shared" si="2"/>
        <v>0.544117647058823</v>
      </c>
    </row>
    <row r="44" spans="1:16">
      <c r="A44" s="8" t="s">
        <v>49</v>
      </c>
      <c r="B44" s="9"/>
      <c r="C44" s="9"/>
      <c r="D44" s="10"/>
      <c r="E44" s="9"/>
      <c r="F44" s="9"/>
      <c r="G44" s="10"/>
      <c r="H44" s="9">
        <v>2</v>
      </c>
      <c r="I44" s="9">
        <v>2</v>
      </c>
      <c r="J44" s="31">
        <f t="shared" si="9"/>
        <v>1</v>
      </c>
      <c r="K44" s="9"/>
      <c r="L44" s="9"/>
      <c r="M44" s="10"/>
      <c r="N44" s="38">
        <f t="shared" ref="N44:N47" si="12">SUM(H44)</f>
        <v>2</v>
      </c>
      <c r="O44" s="38">
        <f t="shared" ref="O44:O47" si="13">SUM(I44)</f>
        <v>2</v>
      </c>
      <c r="P44" s="31">
        <f t="shared" si="2"/>
        <v>1</v>
      </c>
    </row>
    <row r="45" spans="1:16">
      <c r="A45" s="47" t="s">
        <v>50</v>
      </c>
      <c r="B45" s="9"/>
      <c r="C45" s="9"/>
      <c r="D45" s="10"/>
      <c r="E45" s="9"/>
      <c r="F45" s="9"/>
      <c r="G45" s="10"/>
      <c r="H45" s="9">
        <v>24</v>
      </c>
      <c r="I45" s="9">
        <v>18</v>
      </c>
      <c r="J45" s="32">
        <f t="shared" si="9"/>
        <v>0.75</v>
      </c>
      <c r="K45" s="9"/>
      <c r="L45" s="9"/>
      <c r="M45" s="10"/>
      <c r="N45" s="38">
        <f t="shared" si="12"/>
        <v>24</v>
      </c>
      <c r="O45" s="38">
        <f t="shared" si="13"/>
        <v>18</v>
      </c>
      <c r="P45" s="31">
        <f t="shared" si="2"/>
        <v>0.75</v>
      </c>
    </row>
    <row r="46" spans="1:16">
      <c r="A46" s="8" t="s">
        <v>51</v>
      </c>
      <c r="B46" s="9"/>
      <c r="C46" s="9"/>
      <c r="D46" s="10"/>
      <c r="E46" s="9"/>
      <c r="F46" s="9"/>
      <c r="G46" s="10"/>
      <c r="H46" s="9">
        <v>14</v>
      </c>
      <c r="I46" s="9">
        <v>11</v>
      </c>
      <c r="J46" s="31">
        <f t="shared" si="9"/>
        <v>0.785714285714286</v>
      </c>
      <c r="K46" s="9"/>
      <c r="L46" s="9"/>
      <c r="M46" s="10"/>
      <c r="N46" s="38">
        <f t="shared" si="12"/>
        <v>14</v>
      </c>
      <c r="O46" s="38">
        <f t="shared" si="13"/>
        <v>11</v>
      </c>
      <c r="P46" s="31">
        <f t="shared" si="2"/>
        <v>0.785714285714286</v>
      </c>
    </row>
    <row r="47" spans="1:16">
      <c r="A47" s="8" t="s">
        <v>52</v>
      </c>
      <c r="B47" s="9"/>
      <c r="C47" s="9"/>
      <c r="D47" s="10"/>
      <c r="E47" s="9"/>
      <c r="F47" s="9"/>
      <c r="G47" s="10"/>
      <c r="H47" s="9">
        <v>2</v>
      </c>
      <c r="I47" s="9">
        <v>1</v>
      </c>
      <c r="J47" s="32">
        <f t="shared" si="9"/>
        <v>0.5</v>
      </c>
      <c r="K47" s="9"/>
      <c r="L47" s="9"/>
      <c r="M47" s="10"/>
      <c r="N47" s="38">
        <f t="shared" si="12"/>
        <v>2</v>
      </c>
      <c r="O47" s="38">
        <f t="shared" si="13"/>
        <v>1</v>
      </c>
      <c r="P47" s="31">
        <f t="shared" si="2"/>
        <v>0.5</v>
      </c>
    </row>
    <row r="48" spans="1:16">
      <c r="A48" s="8" t="s">
        <v>53</v>
      </c>
      <c r="B48" s="9"/>
      <c r="C48" s="9"/>
      <c r="D48" s="10"/>
      <c r="E48" s="9"/>
      <c r="F48" s="9"/>
      <c r="G48" s="10"/>
      <c r="H48" s="9"/>
      <c r="I48" s="9"/>
      <c r="J48" s="10"/>
      <c r="K48" s="9"/>
      <c r="L48" s="9"/>
      <c r="M48" s="10"/>
      <c r="N48" s="38"/>
      <c r="O48" s="9"/>
      <c r="P48" s="31"/>
    </row>
    <row r="49" spans="1:16">
      <c r="A49" s="11" t="s">
        <v>54</v>
      </c>
      <c r="B49" s="12"/>
      <c r="C49" s="12"/>
      <c r="D49" s="13"/>
      <c r="E49" s="12"/>
      <c r="F49" s="12"/>
      <c r="G49" s="13"/>
      <c r="H49" s="12">
        <f>SUM(H44:H48)</f>
        <v>42</v>
      </c>
      <c r="I49" s="12">
        <f>SUM(I44:I48)</f>
        <v>32</v>
      </c>
      <c r="J49" s="13">
        <f>I49/H49</f>
        <v>0.761904761904762</v>
      </c>
      <c r="K49" s="12"/>
      <c r="L49" s="12"/>
      <c r="M49" s="13"/>
      <c r="N49" s="12">
        <f>SUM(N44:N48)</f>
        <v>42</v>
      </c>
      <c r="O49" s="12">
        <f>SUM(O44:O48)</f>
        <v>32</v>
      </c>
      <c r="P49" s="14">
        <f t="shared" si="2"/>
        <v>0.761904761904762</v>
      </c>
    </row>
    <row r="50" spans="1:16">
      <c r="A50" s="18" t="s">
        <v>55</v>
      </c>
      <c r="B50" s="19"/>
      <c r="C50" s="19"/>
      <c r="D50" s="20"/>
      <c r="E50" s="19"/>
      <c r="F50" s="19"/>
      <c r="G50" s="20"/>
      <c r="H50" s="19">
        <f>H43+H49</f>
        <v>178</v>
      </c>
      <c r="I50" s="19">
        <f>I43+I49</f>
        <v>106</v>
      </c>
      <c r="J50" s="20">
        <f t="shared" ref="J50:J52" si="14">I50/H50</f>
        <v>0.595505617977528</v>
      </c>
      <c r="K50" s="19"/>
      <c r="L50" s="19"/>
      <c r="M50" s="20"/>
      <c r="N50" s="19">
        <f>N43+N49</f>
        <v>178</v>
      </c>
      <c r="O50" s="19">
        <f>O43+O49</f>
        <v>106</v>
      </c>
      <c r="P50" s="21">
        <f t="shared" si="2"/>
        <v>0.595505617977528</v>
      </c>
    </row>
    <row r="51" customHeight="1" spans="1:16">
      <c r="A51" s="22" t="s">
        <v>56</v>
      </c>
      <c r="B51" s="23"/>
      <c r="C51" s="23"/>
      <c r="D51" s="24"/>
      <c r="E51" s="23"/>
      <c r="F51" s="23"/>
      <c r="G51" s="24"/>
      <c r="H51" s="23">
        <f>H37+H50</f>
        <v>284</v>
      </c>
      <c r="I51" s="23">
        <f>I37+I50</f>
        <v>182</v>
      </c>
      <c r="J51" s="24">
        <f t="shared" si="14"/>
        <v>0.640845070422535</v>
      </c>
      <c r="K51" s="23"/>
      <c r="L51" s="23"/>
      <c r="M51" s="24"/>
      <c r="N51" s="23">
        <f>N37+N50</f>
        <v>284</v>
      </c>
      <c r="O51" s="23">
        <f>O37+O50</f>
        <v>182</v>
      </c>
      <c r="P51" s="44">
        <f t="shared" si="2"/>
        <v>0.640845070422535</v>
      </c>
    </row>
    <row r="52" customHeight="1" spans="1:16">
      <c r="A52" s="25" t="s">
        <v>57</v>
      </c>
      <c r="B52" s="26"/>
      <c r="C52" s="26"/>
      <c r="D52" s="27"/>
      <c r="E52" s="26"/>
      <c r="F52" s="26"/>
      <c r="G52" s="27"/>
      <c r="H52" s="26">
        <f>H24+H51</f>
        <v>1884</v>
      </c>
      <c r="I52" s="26">
        <f>I24+I51</f>
        <v>1365</v>
      </c>
      <c r="J52" s="27">
        <f t="shared" si="14"/>
        <v>0.724522292993631</v>
      </c>
      <c r="K52" s="26"/>
      <c r="L52" s="26"/>
      <c r="M52" s="27"/>
      <c r="N52" s="45">
        <f>SUM(N51,N24)</f>
        <v>1884</v>
      </c>
      <c r="O52" s="45">
        <f>SUM(O51,O24)</f>
        <v>1365</v>
      </c>
      <c r="P52" s="46">
        <f t="shared" si="2"/>
        <v>0.724522292993631</v>
      </c>
    </row>
    <row r="53" ht="60" customHeight="1" spans="1:16">
      <c r="A53" s="28" t="s">
        <v>58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</row>
  </sheetData>
  <mergeCells count="8">
    <mergeCell ref="A1:P1"/>
    <mergeCell ref="B2:D2"/>
    <mergeCell ref="E2:G2"/>
    <mergeCell ref="H2:J2"/>
    <mergeCell ref="K2:M2"/>
    <mergeCell ref="N2:P2"/>
    <mergeCell ref="A53:P53"/>
    <mergeCell ref="A2:A3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workbookViewId="0">
      <pane xSplit="1" ySplit="3" topLeftCell="B22" activePane="bottomRight" state="frozen"/>
      <selection/>
      <selection pane="topRight"/>
      <selection pane="bottomLeft"/>
      <selection pane="bottomRight" activeCell="L13" sqref="L13"/>
    </sheetView>
  </sheetViews>
  <sheetFormatPr defaultColWidth="9.125" defaultRowHeight="13.5"/>
  <cols>
    <col min="1" max="1" width="23.625" style="2" customWidth="1"/>
    <col min="2" max="16" width="7.375" style="3" customWidth="1"/>
    <col min="17" max="16384" width="9.125" style="3"/>
  </cols>
  <sheetData>
    <row r="1" ht="28.15" customHeight="1" spans="1:16">
      <c r="A1" s="4" t="s">
        <v>69</v>
      </c>
      <c r="B1" s="5"/>
      <c r="C1" s="5"/>
      <c r="D1" s="5"/>
      <c r="E1" s="5"/>
      <c r="F1" s="5"/>
      <c r="G1" s="5"/>
      <c r="H1" s="5"/>
      <c r="I1" s="5"/>
      <c r="J1" s="5"/>
      <c r="K1" s="30"/>
      <c r="L1" s="30"/>
      <c r="M1" s="30"/>
      <c r="N1" s="30"/>
      <c r="O1" s="30"/>
      <c r="P1" s="30"/>
    </row>
    <row r="2" ht="56.1" customHeight="1" spans="1:16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64</v>
      </c>
      <c r="I2" s="7"/>
      <c r="J2" s="7"/>
      <c r="K2" s="7" t="s">
        <v>4</v>
      </c>
      <c r="L2" s="7"/>
      <c r="M2" s="7"/>
      <c r="N2" s="33" t="s">
        <v>5</v>
      </c>
      <c r="O2" s="34"/>
      <c r="P2" s="35"/>
    </row>
    <row r="3" ht="28.15" customHeight="1" spans="1:16">
      <c r="A3" s="6"/>
      <c r="B3" s="7" t="s">
        <v>6</v>
      </c>
      <c r="C3" s="7" t="s">
        <v>7</v>
      </c>
      <c r="D3" s="7" t="s">
        <v>8</v>
      </c>
      <c r="E3" s="7" t="s">
        <v>6</v>
      </c>
      <c r="F3" s="7" t="s">
        <v>7</v>
      </c>
      <c r="G3" s="7" t="s">
        <v>8</v>
      </c>
      <c r="H3" s="7" t="s">
        <v>6</v>
      </c>
      <c r="I3" s="7" t="s">
        <v>7</v>
      </c>
      <c r="J3" s="7" t="s">
        <v>8</v>
      </c>
      <c r="K3" s="7" t="s">
        <v>6</v>
      </c>
      <c r="L3" s="7" t="s">
        <v>7</v>
      </c>
      <c r="M3" s="7" t="s">
        <v>8</v>
      </c>
      <c r="N3" s="36" t="s">
        <v>6</v>
      </c>
      <c r="O3" s="7" t="s">
        <v>7</v>
      </c>
      <c r="P3" s="37" t="s">
        <v>8</v>
      </c>
    </row>
    <row r="4" spans="1:16">
      <c r="A4" s="8" t="s">
        <v>9</v>
      </c>
      <c r="B4" s="9"/>
      <c r="C4" s="9"/>
      <c r="D4" s="10"/>
      <c r="E4" s="9"/>
      <c r="F4" s="9"/>
      <c r="G4" s="10"/>
      <c r="H4" s="38">
        <v>536</v>
      </c>
      <c r="I4" s="9">
        <v>304</v>
      </c>
      <c r="J4" s="10">
        <f t="shared" ref="J4:J12" si="0">I4/H4</f>
        <v>0.567164179104478</v>
      </c>
      <c r="K4" s="9"/>
      <c r="L4" s="9"/>
      <c r="M4" s="10"/>
      <c r="N4" s="38">
        <f t="shared" ref="N4:N8" si="1">SUM(H4)</f>
        <v>536</v>
      </c>
      <c r="O4" s="38">
        <f t="shared" ref="O4:O8" si="2">SUM(I4)</f>
        <v>304</v>
      </c>
      <c r="P4" s="31">
        <f>O4/N4</f>
        <v>0.567164179104478</v>
      </c>
    </row>
    <row r="5" spans="1:16">
      <c r="A5" s="8" t="s">
        <v>10</v>
      </c>
      <c r="B5" s="9"/>
      <c r="C5" s="9"/>
      <c r="D5" s="10"/>
      <c r="E5" s="9"/>
      <c r="F5" s="9"/>
      <c r="G5" s="10"/>
      <c r="H5" s="9">
        <v>181</v>
      </c>
      <c r="I5" s="9">
        <v>121</v>
      </c>
      <c r="J5" s="10">
        <f t="shared" si="0"/>
        <v>0.668508287292818</v>
      </c>
      <c r="K5" s="9"/>
      <c r="L5" s="9"/>
      <c r="M5" s="10"/>
      <c r="N5" s="38">
        <f t="shared" si="1"/>
        <v>181</v>
      </c>
      <c r="O5" s="38">
        <f t="shared" si="2"/>
        <v>121</v>
      </c>
      <c r="P5" s="31">
        <f>O5/N5</f>
        <v>0.668508287292818</v>
      </c>
    </row>
    <row r="6" spans="1:16">
      <c r="A6" s="8" t="s">
        <v>11</v>
      </c>
      <c r="B6" s="9"/>
      <c r="C6" s="9"/>
      <c r="D6" s="10"/>
      <c r="E6" s="9"/>
      <c r="F6" s="9"/>
      <c r="G6" s="10"/>
      <c r="H6" s="9"/>
      <c r="I6" s="9"/>
      <c r="J6" s="10"/>
      <c r="K6" s="9"/>
      <c r="L6" s="9"/>
      <c r="M6" s="10"/>
      <c r="N6" s="38"/>
      <c r="O6" s="9"/>
      <c r="P6" s="31"/>
    </row>
    <row r="7" spans="1:16">
      <c r="A7" s="8" t="s">
        <v>12</v>
      </c>
      <c r="B7" s="9"/>
      <c r="C7" s="9"/>
      <c r="D7" s="10"/>
      <c r="E7" s="9"/>
      <c r="F7" s="9"/>
      <c r="G7" s="10"/>
      <c r="H7" s="42">
        <v>206</v>
      </c>
      <c r="I7" s="42">
        <v>99</v>
      </c>
      <c r="J7" s="41">
        <f t="shared" si="0"/>
        <v>0.480582524271845</v>
      </c>
      <c r="K7" s="9"/>
      <c r="L7" s="9"/>
      <c r="M7" s="10"/>
      <c r="N7" s="38">
        <f t="shared" si="1"/>
        <v>206</v>
      </c>
      <c r="O7" s="38">
        <f t="shared" si="2"/>
        <v>99</v>
      </c>
      <c r="P7" s="31">
        <f>O7/N7</f>
        <v>0.480582524271845</v>
      </c>
    </row>
    <row r="8" spans="1:16">
      <c r="A8" s="8" t="s">
        <v>13</v>
      </c>
      <c r="B8" s="9"/>
      <c r="C8" s="9"/>
      <c r="D8" s="10"/>
      <c r="E8" s="9"/>
      <c r="F8" s="9"/>
      <c r="G8" s="10"/>
      <c r="H8" s="43">
        <v>99</v>
      </c>
      <c r="I8" s="43">
        <v>83</v>
      </c>
      <c r="J8" s="10">
        <f t="shared" si="0"/>
        <v>0.838383838383838</v>
      </c>
      <c r="K8" s="9"/>
      <c r="L8" s="9"/>
      <c r="M8" s="10"/>
      <c r="N8" s="38">
        <f t="shared" si="1"/>
        <v>99</v>
      </c>
      <c r="O8" s="38">
        <f t="shared" si="2"/>
        <v>83</v>
      </c>
      <c r="P8" s="31">
        <f>O8/N8</f>
        <v>0.838383838383838</v>
      </c>
    </row>
    <row r="9" spans="1:16">
      <c r="A9" s="11" t="s">
        <v>14</v>
      </c>
      <c r="B9" s="12"/>
      <c r="C9" s="12"/>
      <c r="D9" s="13"/>
      <c r="E9" s="12"/>
      <c r="F9" s="12"/>
      <c r="G9" s="13"/>
      <c r="H9" s="12">
        <f>SUM(H4:H8)</f>
        <v>1022</v>
      </c>
      <c r="I9" s="12">
        <f>SUM(I4:I8)</f>
        <v>607</v>
      </c>
      <c r="J9" s="13">
        <f t="shared" si="0"/>
        <v>0.593933463796477</v>
      </c>
      <c r="K9" s="12"/>
      <c r="L9" s="12"/>
      <c r="M9" s="13"/>
      <c r="N9" s="12">
        <f>SUM(N4:N8)</f>
        <v>1022</v>
      </c>
      <c r="O9" s="12">
        <f>SUM(O4:O8)</f>
        <v>607</v>
      </c>
      <c r="P9" s="14">
        <f>O9/N9</f>
        <v>0.593933463796477</v>
      </c>
    </row>
    <row r="10" spans="1:16">
      <c r="A10" s="8" t="s">
        <v>15</v>
      </c>
      <c r="B10" s="9"/>
      <c r="C10" s="9"/>
      <c r="D10" s="10"/>
      <c r="E10" s="9"/>
      <c r="F10" s="9"/>
      <c r="G10" s="10"/>
      <c r="H10" s="9">
        <v>163</v>
      </c>
      <c r="I10" s="9">
        <v>128</v>
      </c>
      <c r="J10" s="10">
        <f t="shared" si="0"/>
        <v>0.785276073619632</v>
      </c>
      <c r="K10" s="9"/>
      <c r="L10" s="9"/>
      <c r="M10" s="10"/>
      <c r="N10" s="38">
        <f>SUM(H10)</f>
        <v>163</v>
      </c>
      <c r="O10" s="38">
        <f>SUM(I10)</f>
        <v>128</v>
      </c>
      <c r="P10" s="31">
        <f>O10/N10</f>
        <v>0.785276073619632</v>
      </c>
    </row>
    <row r="11" spans="1:16">
      <c r="A11" s="8" t="s">
        <v>16</v>
      </c>
      <c r="B11" s="9"/>
      <c r="C11" s="9"/>
      <c r="D11" s="10"/>
      <c r="E11" s="9"/>
      <c r="F11" s="9"/>
      <c r="G11" s="10"/>
      <c r="H11" s="9"/>
      <c r="I11" s="9"/>
      <c r="J11" s="10" t="e">
        <f t="shared" si="0"/>
        <v>#DIV/0!</v>
      </c>
      <c r="K11" s="9"/>
      <c r="L11" s="9"/>
      <c r="M11" s="10"/>
      <c r="N11" s="38"/>
      <c r="O11" s="9"/>
      <c r="P11" s="31"/>
    </row>
    <row r="12" spans="1:16">
      <c r="A12" s="8" t="s">
        <v>17</v>
      </c>
      <c r="B12" s="9"/>
      <c r="C12" s="9"/>
      <c r="D12" s="10"/>
      <c r="E12" s="9"/>
      <c r="F12" s="9"/>
      <c r="G12" s="10"/>
      <c r="H12" s="9">
        <v>105</v>
      </c>
      <c r="I12" s="9">
        <v>85</v>
      </c>
      <c r="J12" s="10">
        <f t="shared" si="0"/>
        <v>0.80952380952381</v>
      </c>
      <c r="K12" s="9"/>
      <c r="L12" s="9"/>
      <c r="M12" s="10"/>
      <c r="N12" s="38">
        <f>SUM(H12)</f>
        <v>105</v>
      </c>
      <c r="O12" s="38">
        <f>SUM(I12)</f>
        <v>85</v>
      </c>
      <c r="P12" s="31">
        <f>O12/N12</f>
        <v>0.80952380952381</v>
      </c>
    </row>
    <row r="13" spans="1:16">
      <c r="A13" s="8" t="s">
        <v>18</v>
      </c>
      <c r="B13" s="9"/>
      <c r="C13" s="9"/>
      <c r="D13" s="10"/>
      <c r="E13" s="9"/>
      <c r="F13" s="9"/>
      <c r="G13" s="10"/>
      <c r="H13" s="9"/>
      <c r="I13" s="9"/>
      <c r="J13" s="10"/>
      <c r="K13" s="9"/>
      <c r="L13" s="9"/>
      <c r="M13" s="10"/>
      <c r="N13" s="38"/>
      <c r="O13" s="9"/>
      <c r="P13" s="31"/>
    </row>
    <row r="14" spans="1:16">
      <c r="A14" s="8" t="s">
        <v>19</v>
      </c>
      <c r="B14" s="9"/>
      <c r="C14" s="9"/>
      <c r="D14" s="10"/>
      <c r="E14" s="9"/>
      <c r="F14" s="9"/>
      <c r="G14" s="10"/>
      <c r="H14" s="9"/>
      <c r="I14" s="9"/>
      <c r="J14" s="10"/>
      <c r="K14" s="9"/>
      <c r="L14" s="9"/>
      <c r="M14" s="10"/>
      <c r="N14" s="38"/>
      <c r="O14" s="9"/>
      <c r="P14" s="31"/>
    </row>
    <row r="15" spans="1:16">
      <c r="A15" s="8" t="s">
        <v>20</v>
      </c>
      <c r="B15" s="9"/>
      <c r="C15" s="9"/>
      <c r="D15" s="10"/>
      <c r="E15" s="9"/>
      <c r="F15" s="9"/>
      <c r="G15" s="10"/>
      <c r="H15" s="9"/>
      <c r="I15" s="9"/>
      <c r="J15" s="10"/>
      <c r="K15" s="9"/>
      <c r="L15" s="9"/>
      <c r="M15" s="10"/>
      <c r="N15" s="38"/>
      <c r="O15" s="9"/>
      <c r="P15" s="31"/>
    </row>
    <row r="16" spans="1:16">
      <c r="A16" s="8" t="s">
        <v>21</v>
      </c>
      <c r="B16" s="9"/>
      <c r="C16" s="9"/>
      <c r="D16" s="10"/>
      <c r="E16" s="9"/>
      <c r="F16" s="9"/>
      <c r="G16" s="10"/>
      <c r="H16" s="9"/>
      <c r="I16" s="9"/>
      <c r="J16" s="10"/>
      <c r="K16" s="9"/>
      <c r="L16" s="9"/>
      <c r="M16" s="10"/>
      <c r="N16" s="38"/>
      <c r="O16" s="9"/>
      <c r="P16" s="31"/>
    </row>
    <row r="17" spans="1:16">
      <c r="A17" s="8" t="s">
        <v>22</v>
      </c>
      <c r="B17" s="9"/>
      <c r="C17" s="9"/>
      <c r="D17" s="10"/>
      <c r="E17" s="9"/>
      <c r="F17" s="9"/>
      <c r="G17" s="10"/>
      <c r="H17" s="9"/>
      <c r="I17" s="9"/>
      <c r="J17" s="10"/>
      <c r="K17" s="9"/>
      <c r="L17" s="9"/>
      <c r="M17" s="10"/>
      <c r="N17" s="38"/>
      <c r="O17" s="9"/>
      <c r="P17" s="31"/>
    </row>
    <row r="18" spans="1:16">
      <c r="A18" s="8" t="s">
        <v>23</v>
      </c>
      <c r="B18" s="9"/>
      <c r="C18" s="9"/>
      <c r="D18" s="10"/>
      <c r="E18" s="9"/>
      <c r="F18" s="9"/>
      <c r="G18" s="10"/>
      <c r="H18" s="9"/>
      <c r="I18" s="9"/>
      <c r="J18" s="10"/>
      <c r="K18" s="9"/>
      <c r="L18" s="9"/>
      <c r="M18" s="10"/>
      <c r="N18" s="38"/>
      <c r="O18" s="9"/>
      <c r="P18" s="31"/>
    </row>
    <row r="19" spans="1:16">
      <c r="A19" s="8" t="s">
        <v>24</v>
      </c>
      <c r="B19" s="9"/>
      <c r="C19" s="9"/>
      <c r="D19" s="41"/>
      <c r="E19" s="9"/>
      <c r="F19" s="9"/>
      <c r="G19" s="10"/>
      <c r="H19" s="9"/>
      <c r="I19" s="9"/>
      <c r="J19" s="10"/>
      <c r="K19" s="9"/>
      <c r="L19" s="9"/>
      <c r="M19" s="10"/>
      <c r="N19" s="38"/>
      <c r="O19" s="9"/>
      <c r="P19" s="31"/>
    </row>
    <row r="20" spans="1:16">
      <c r="A20" s="8" t="s">
        <v>25</v>
      </c>
      <c r="B20" s="9"/>
      <c r="C20" s="9"/>
      <c r="D20" s="41"/>
      <c r="E20" s="9"/>
      <c r="F20" s="9"/>
      <c r="G20" s="10"/>
      <c r="H20" s="9"/>
      <c r="I20" s="9"/>
      <c r="J20" s="10"/>
      <c r="K20" s="9"/>
      <c r="L20" s="9"/>
      <c r="M20" s="10"/>
      <c r="N20" s="38"/>
      <c r="O20" s="9"/>
      <c r="P20" s="31"/>
    </row>
    <row r="21" spans="1:16">
      <c r="A21" s="8" t="s">
        <v>26</v>
      </c>
      <c r="B21" s="9"/>
      <c r="C21" s="9"/>
      <c r="D21" s="41"/>
      <c r="E21" s="9"/>
      <c r="F21" s="9"/>
      <c r="G21" s="10"/>
      <c r="H21" s="9"/>
      <c r="I21" s="9"/>
      <c r="J21" s="10"/>
      <c r="K21" s="9"/>
      <c r="L21" s="9"/>
      <c r="M21" s="10"/>
      <c r="N21" s="38"/>
      <c r="O21" s="9"/>
      <c r="P21" s="31"/>
    </row>
    <row r="22" spans="1:16">
      <c r="A22" s="8" t="s">
        <v>27</v>
      </c>
      <c r="B22" s="9"/>
      <c r="C22" s="9"/>
      <c r="D22" s="10"/>
      <c r="E22" s="9"/>
      <c r="F22" s="9"/>
      <c r="G22" s="10"/>
      <c r="H22" s="9"/>
      <c r="I22" s="9"/>
      <c r="J22" s="10"/>
      <c r="K22" s="9"/>
      <c r="L22" s="9"/>
      <c r="M22" s="10"/>
      <c r="N22" s="38"/>
      <c r="O22" s="9"/>
      <c r="P22" s="31"/>
    </row>
    <row r="23" spans="1:16">
      <c r="A23" s="11" t="s">
        <v>28</v>
      </c>
      <c r="B23" s="12"/>
      <c r="C23" s="12"/>
      <c r="D23" s="13"/>
      <c r="E23" s="12"/>
      <c r="F23" s="12"/>
      <c r="G23" s="13"/>
      <c r="H23" s="12">
        <f>SUM(H10:H22)</f>
        <v>268</v>
      </c>
      <c r="I23" s="12">
        <f>SUM(I10:I22)</f>
        <v>213</v>
      </c>
      <c r="J23" s="13">
        <f>I23/H23</f>
        <v>0.794776119402985</v>
      </c>
      <c r="K23" s="12"/>
      <c r="L23" s="12"/>
      <c r="M23" s="13"/>
      <c r="N23" s="12">
        <f>SUM(N10:N22)</f>
        <v>268</v>
      </c>
      <c r="O23" s="12">
        <f>SUM(O10:O22)</f>
        <v>213</v>
      </c>
      <c r="P23" s="14">
        <f>O23/N23</f>
        <v>0.794776119402985</v>
      </c>
    </row>
    <row r="24" spans="1:16">
      <c r="A24" s="18" t="s">
        <v>29</v>
      </c>
      <c r="B24" s="19"/>
      <c r="C24" s="19"/>
      <c r="D24" s="20"/>
      <c r="E24" s="19"/>
      <c r="F24" s="19"/>
      <c r="G24" s="20"/>
      <c r="H24" s="19">
        <f>H9+H23</f>
        <v>1290</v>
      </c>
      <c r="I24" s="19">
        <f>I9+I23</f>
        <v>820</v>
      </c>
      <c r="J24" s="20">
        <f>I24/H24</f>
        <v>0.635658914728682</v>
      </c>
      <c r="K24" s="19"/>
      <c r="L24" s="19"/>
      <c r="M24" s="20"/>
      <c r="N24" s="19">
        <f>N9+N23</f>
        <v>1290</v>
      </c>
      <c r="O24" s="19">
        <f>O9+O23</f>
        <v>820</v>
      </c>
      <c r="P24" s="21">
        <f>O24/N24</f>
        <v>0.635658914728682</v>
      </c>
    </row>
    <row r="25" spans="1:16">
      <c r="A25" s="8" t="s">
        <v>30</v>
      </c>
      <c r="B25" s="9"/>
      <c r="C25" s="9"/>
      <c r="D25" s="10"/>
      <c r="E25" s="9"/>
      <c r="F25" s="9"/>
      <c r="G25" s="10"/>
      <c r="H25" s="9"/>
      <c r="I25" s="9"/>
      <c r="J25" s="10"/>
      <c r="K25" s="9"/>
      <c r="L25" s="9"/>
      <c r="M25" s="10"/>
      <c r="N25" s="38"/>
      <c r="O25" s="9"/>
      <c r="P25" s="31"/>
    </row>
    <row r="26" spans="1:16">
      <c r="A26" s="8" t="s">
        <v>31</v>
      </c>
      <c r="B26" s="9"/>
      <c r="C26" s="9"/>
      <c r="D26" s="10"/>
      <c r="E26" s="9"/>
      <c r="F26" s="9"/>
      <c r="G26" s="10"/>
      <c r="H26" s="9"/>
      <c r="I26" s="9"/>
      <c r="J26" s="10"/>
      <c r="K26" s="9"/>
      <c r="L26" s="9"/>
      <c r="M26" s="10"/>
      <c r="N26" s="38"/>
      <c r="O26" s="9"/>
      <c r="P26" s="31"/>
    </row>
    <row r="27" spans="1:16">
      <c r="A27" s="8" t="s">
        <v>32</v>
      </c>
      <c r="B27" s="9"/>
      <c r="C27" s="9"/>
      <c r="D27" s="10"/>
      <c r="E27" s="9"/>
      <c r="F27" s="9"/>
      <c r="G27" s="10"/>
      <c r="H27" s="9"/>
      <c r="I27" s="9"/>
      <c r="J27" s="10"/>
      <c r="K27" s="9"/>
      <c r="L27" s="9"/>
      <c r="M27" s="10"/>
      <c r="N27" s="38"/>
      <c r="O27" s="9"/>
      <c r="P27" s="31"/>
    </row>
    <row r="28" spans="1:16">
      <c r="A28" s="8" t="s">
        <v>33</v>
      </c>
      <c r="B28" s="9"/>
      <c r="C28" s="9"/>
      <c r="D28" s="10"/>
      <c r="E28" s="9"/>
      <c r="F28" s="9"/>
      <c r="G28" s="10"/>
      <c r="H28" s="9"/>
      <c r="I28" s="9"/>
      <c r="J28" s="10"/>
      <c r="K28" s="9"/>
      <c r="L28" s="9"/>
      <c r="M28" s="10"/>
      <c r="N28" s="38"/>
      <c r="O28" s="9"/>
      <c r="P28" s="31"/>
    </row>
    <row r="29" spans="1:16">
      <c r="A29" s="8" t="s">
        <v>34</v>
      </c>
      <c r="B29" s="9"/>
      <c r="C29" s="9"/>
      <c r="D29" s="10"/>
      <c r="E29" s="9"/>
      <c r="F29" s="9"/>
      <c r="G29" s="10"/>
      <c r="H29" s="9"/>
      <c r="I29" s="9"/>
      <c r="J29" s="10"/>
      <c r="K29" s="9"/>
      <c r="L29" s="9"/>
      <c r="M29" s="10"/>
      <c r="N29" s="38"/>
      <c r="O29" s="9"/>
      <c r="P29" s="31"/>
    </row>
    <row r="30" spans="1:16">
      <c r="A30" s="11" t="s">
        <v>35</v>
      </c>
      <c r="B30" s="12"/>
      <c r="C30" s="12"/>
      <c r="D30" s="13"/>
      <c r="E30" s="12"/>
      <c r="F30" s="12"/>
      <c r="G30" s="13"/>
      <c r="H30" s="12">
        <f>SUM(H25:H29)</f>
        <v>0</v>
      </c>
      <c r="I30" s="12">
        <f>SUM(I25:I29)</f>
        <v>0</v>
      </c>
      <c r="J30" s="13" t="e">
        <f>I30/H30</f>
        <v>#DIV/0!</v>
      </c>
      <c r="K30" s="12"/>
      <c r="L30" s="12"/>
      <c r="M30" s="13"/>
      <c r="N30" s="12">
        <f>SUM(N25:N29)</f>
        <v>0</v>
      </c>
      <c r="O30" s="12">
        <f>SUM(O25:O29)</f>
        <v>0</v>
      </c>
      <c r="P30" s="14" t="e">
        <f>O30/N30</f>
        <v>#DIV/0!</v>
      </c>
    </row>
    <row r="31" spans="1:16">
      <c r="A31" s="8" t="s">
        <v>36</v>
      </c>
      <c r="B31" s="9"/>
      <c r="C31" s="9"/>
      <c r="D31" s="10"/>
      <c r="E31" s="9"/>
      <c r="F31" s="9"/>
      <c r="G31" s="10"/>
      <c r="H31" s="9"/>
      <c r="I31" s="9"/>
      <c r="J31" s="10"/>
      <c r="K31" s="9"/>
      <c r="L31" s="9"/>
      <c r="M31" s="10"/>
      <c r="N31" s="38"/>
      <c r="O31" s="9"/>
      <c r="P31" s="31"/>
    </row>
    <row r="32" spans="1:16">
      <c r="A32" s="8" t="s">
        <v>37</v>
      </c>
      <c r="B32" s="9"/>
      <c r="C32" s="9"/>
      <c r="D32" s="10"/>
      <c r="E32" s="9"/>
      <c r="F32" s="9"/>
      <c r="G32" s="10"/>
      <c r="H32" s="9"/>
      <c r="I32" s="9"/>
      <c r="J32" s="10"/>
      <c r="K32" s="9"/>
      <c r="L32" s="9"/>
      <c r="M32" s="10"/>
      <c r="N32" s="38"/>
      <c r="O32" s="9"/>
      <c r="P32" s="31"/>
    </row>
    <row r="33" spans="1:16">
      <c r="A33" s="8" t="s">
        <v>38</v>
      </c>
      <c r="B33" s="9"/>
      <c r="C33" s="9"/>
      <c r="D33" s="10"/>
      <c r="E33" s="9"/>
      <c r="F33" s="9"/>
      <c r="G33" s="10"/>
      <c r="H33" s="9"/>
      <c r="I33" s="9"/>
      <c r="J33" s="10"/>
      <c r="K33" s="9"/>
      <c r="L33" s="9"/>
      <c r="M33" s="10"/>
      <c r="N33" s="38"/>
      <c r="O33" s="9"/>
      <c r="P33" s="31"/>
    </row>
    <row r="34" spans="1:16">
      <c r="A34" s="8" t="s">
        <v>39</v>
      </c>
      <c r="B34" s="9"/>
      <c r="C34" s="9"/>
      <c r="D34" s="10"/>
      <c r="E34" s="9"/>
      <c r="F34" s="9"/>
      <c r="G34" s="10"/>
      <c r="H34" s="9"/>
      <c r="I34" s="9"/>
      <c r="J34" s="10"/>
      <c r="K34" s="9"/>
      <c r="L34" s="9"/>
      <c r="M34" s="10"/>
      <c r="N34" s="38"/>
      <c r="O34" s="9"/>
      <c r="P34" s="31"/>
    </row>
    <row r="35" spans="1:16">
      <c r="A35" s="8" t="s">
        <v>40</v>
      </c>
      <c r="B35" s="9"/>
      <c r="C35" s="9"/>
      <c r="D35" s="10"/>
      <c r="E35" s="9"/>
      <c r="F35" s="9"/>
      <c r="G35" s="10"/>
      <c r="H35" s="9"/>
      <c r="I35" s="9"/>
      <c r="J35" s="10"/>
      <c r="K35" s="9"/>
      <c r="L35" s="9"/>
      <c r="M35" s="10"/>
      <c r="N35" s="38"/>
      <c r="O35" s="9"/>
      <c r="P35" s="31"/>
    </row>
    <row r="36" spans="1:16">
      <c r="A36" s="11" t="s">
        <v>41</v>
      </c>
      <c r="B36" s="12"/>
      <c r="C36" s="12"/>
      <c r="D36" s="13"/>
      <c r="E36" s="12"/>
      <c r="F36" s="12"/>
      <c r="G36" s="13"/>
      <c r="H36" s="12">
        <f>SUM(H31:H35)</f>
        <v>0</v>
      </c>
      <c r="I36" s="12">
        <f>SUM(I31:I35)</f>
        <v>0</v>
      </c>
      <c r="J36" s="13" t="e">
        <f>I36/H36</f>
        <v>#DIV/0!</v>
      </c>
      <c r="K36" s="12"/>
      <c r="L36" s="12"/>
      <c r="M36" s="13"/>
      <c r="N36" s="12">
        <f>SUM(N31:N35)</f>
        <v>0</v>
      </c>
      <c r="O36" s="12">
        <f>SUM(O31:O35)</f>
        <v>0</v>
      </c>
      <c r="P36" s="14" t="e">
        <f>O36/N36</f>
        <v>#DIV/0!</v>
      </c>
    </row>
    <row r="37" spans="1:16">
      <c r="A37" s="18" t="s">
        <v>42</v>
      </c>
      <c r="B37" s="19"/>
      <c r="C37" s="19"/>
      <c r="D37" s="20"/>
      <c r="E37" s="19"/>
      <c r="F37" s="19"/>
      <c r="G37" s="20"/>
      <c r="H37" s="19">
        <f>H30+H36</f>
        <v>0</v>
      </c>
      <c r="I37" s="19">
        <f>I30+I36</f>
        <v>0</v>
      </c>
      <c r="J37" s="20" t="e">
        <f>I37/H37</f>
        <v>#DIV/0!</v>
      </c>
      <c r="K37" s="19"/>
      <c r="L37" s="19"/>
      <c r="M37" s="20"/>
      <c r="N37" s="19">
        <f>N30+N36</f>
        <v>0</v>
      </c>
      <c r="O37" s="19">
        <f>O30+O36</f>
        <v>0</v>
      </c>
      <c r="P37" s="21" t="e">
        <f>O37/N37</f>
        <v>#DIV/0!</v>
      </c>
    </row>
    <row r="38" spans="1:16">
      <c r="A38" s="8" t="s">
        <v>43</v>
      </c>
      <c r="B38" s="9"/>
      <c r="C38" s="9"/>
      <c r="D38" s="10"/>
      <c r="E38" s="9"/>
      <c r="F38" s="9"/>
      <c r="G38" s="10"/>
      <c r="H38" s="9"/>
      <c r="I38" s="9"/>
      <c r="J38" s="31"/>
      <c r="K38" s="9"/>
      <c r="L38" s="9"/>
      <c r="M38" s="10"/>
      <c r="N38" s="38"/>
      <c r="O38" s="9"/>
      <c r="P38" s="31"/>
    </row>
    <row r="39" spans="1:16">
      <c r="A39" s="8" t="s">
        <v>44</v>
      </c>
      <c r="B39" s="9"/>
      <c r="C39" s="9"/>
      <c r="D39" s="10"/>
      <c r="E39" s="9"/>
      <c r="F39" s="9"/>
      <c r="G39" s="10"/>
      <c r="H39" s="9"/>
      <c r="I39" s="9"/>
      <c r="J39" s="31"/>
      <c r="K39" s="9"/>
      <c r="L39" s="9"/>
      <c r="M39" s="10"/>
      <c r="N39" s="38"/>
      <c r="O39" s="9"/>
      <c r="P39" s="31"/>
    </row>
    <row r="40" spans="1:16">
      <c r="A40" s="8" t="s">
        <v>45</v>
      </c>
      <c r="B40" s="9"/>
      <c r="C40" s="9"/>
      <c r="D40" s="10"/>
      <c r="E40" s="9"/>
      <c r="F40" s="9"/>
      <c r="G40" s="10"/>
      <c r="H40" s="9"/>
      <c r="I40" s="9"/>
      <c r="J40" s="31"/>
      <c r="K40" s="9"/>
      <c r="L40" s="9"/>
      <c r="M40" s="10"/>
      <c r="N40" s="38"/>
      <c r="O40" s="9"/>
      <c r="P40" s="31"/>
    </row>
    <row r="41" spans="1:16">
      <c r="A41" s="8" t="s">
        <v>46</v>
      </c>
      <c r="B41" s="9"/>
      <c r="C41" s="9"/>
      <c r="D41" s="10"/>
      <c r="E41" s="9"/>
      <c r="F41" s="9"/>
      <c r="G41" s="10"/>
      <c r="H41" s="9"/>
      <c r="I41" s="9"/>
      <c r="J41" s="31"/>
      <c r="K41" s="9"/>
      <c r="L41" s="9"/>
      <c r="M41" s="10"/>
      <c r="N41" s="38"/>
      <c r="O41" s="9"/>
      <c r="P41" s="31"/>
    </row>
    <row r="42" spans="1:16">
      <c r="A42" s="8" t="s">
        <v>47</v>
      </c>
      <c r="B42" s="9"/>
      <c r="C42" s="9"/>
      <c r="D42" s="10"/>
      <c r="E42" s="9"/>
      <c r="F42" s="9"/>
      <c r="G42" s="10"/>
      <c r="H42" s="9"/>
      <c r="I42" s="9"/>
      <c r="J42" s="10"/>
      <c r="K42" s="9"/>
      <c r="L42" s="9"/>
      <c r="M42" s="10"/>
      <c r="N42" s="38"/>
      <c r="O42" s="9"/>
      <c r="P42" s="31"/>
    </row>
    <row r="43" spans="1:16">
      <c r="A43" s="11" t="s">
        <v>48</v>
      </c>
      <c r="B43" s="12"/>
      <c r="C43" s="12"/>
      <c r="D43" s="13"/>
      <c r="E43" s="12"/>
      <c r="F43" s="12"/>
      <c r="G43" s="13"/>
      <c r="H43" s="12">
        <f>SUM(H38:H42)</f>
        <v>0</v>
      </c>
      <c r="I43" s="12">
        <f>SUM(I38:I42)</f>
        <v>0</v>
      </c>
      <c r="J43" s="13" t="e">
        <f>I43/H43</f>
        <v>#DIV/0!</v>
      </c>
      <c r="K43" s="12"/>
      <c r="L43" s="12"/>
      <c r="M43" s="13"/>
      <c r="N43" s="12">
        <f>SUM(N38:N42)</f>
        <v>0</v>
      </c>
      <c r="O43" s="12">
        <f>SUM(O38:O42)</f>
        <v>0</v>
      </c>
      <c r="P43" s="14" t="e">
        <f>O43/N43</f>
        <v>#DIV/0!</v>
      </c>
    </row>
    <row r="44" spans="1:16">
      <c r="A44" s="8" t="s">
        <v>49</v>
      </c>
      <c r="B44" s="9"/>
      <c r="C44" s="9"/>
      <c r="D44" s="10"/>
      <c r="E44" s="9"/>
      <c r="F44" s="9"/>
      <c r="G44" s="10"/>
      <c r="H44" s="9"/>
      <c r="I44" s="9"/>
      <c r="J44" s="31"/>
      <c r="K44" s="9"/>
      <c r="L44" s="9"/>
      <c r="M44" s="10"/>
      <c r="N44" s="38"/>
      <c r="O44" s="9"/>
      <c r="P44" s="31"/>
    </row>
    <row r="45" spans="1:16">
      <c r="A45" s="8" t="s">
        <v>50</v>
      </c>
      <c r="B45" s="9"/>
      <c r="C45" s="9"/>
      <c r="D45" s="10"/>
      <c r="E45" s="9"/>
      <c r="F45" s="9"/>
      <c r="G45" s="10"/>
      <c r="H45" s="9"/>
      <c r="I45" s="9"/>
      <c r="J45" s="32"/>
      <c r="K45" s="9"/>
      <c r="L45" s="9"/>
      <c r="M45" s="10"/>
      <c r="N45" s="38"/>
      <c r="O45" s="9"/>
      <c r="P45" s="31"/>
    </row>
    <row r="46" spans="1:16">
      <c r="A46" s="8" t="s">
        <v>51</v>
      </c>
      <c r="B46" s="9"/>
      <c r="C46" s="9"/>
      <c r="D46" s="10"/>
      <c r="E46" s="9"/>
      <c r="F46" s="9"/>
      <c r="G46" s="10"/>
      <c r="H46" s="9"/>
      <c r="I46" s="9"/>
      <c r="J46" s="31"/>
      <c r="K46" s="9"/>
      <c r="L46" s="9"/>
      <c r="M46" s="10"/>
      <c r="N46" s="38"/>
      <c r="O46" s="9"/>
      <c r="P46" s="31"/>
    </row>
    <row r="47" spans="1:16">
      <c r="A47" s="8" t="s">
        <v>52</v>
      </c>
      <c r="B47" s="9"/>
      <c r="C47" s="9"/>
      <c r="D47" s="10"/>
      <c r="E47" s="9"/>
      <c r="F47" s="9"/>
      <c r="G47" s="10"/>
      <c r="H47" s="9"/>
      <c r="I47" s="9"/>
      <c r="J47" s="32"/>
      <c r="K47" s="9"/>
      <c r="L47" s="9"/>
      <c r="M47" s="10"/>
      <c r="N47" s="38"/>
      <c r="O47" s="9"/>
      <c r="P47" s="31"/>
    </row>
    <row r="48" spans="1:16">
      <c r="A48" s="8" t="s">
        <v>53</v>
      </c>
      <c r="B48" s="9"/>
      <c r="C48" s="9"/>
      <c r="D48" s="10"/>
      <c r="E48" s="9"/>
      <c r="F48" s="9"/>
      <c r="G48" s="10"/>
      <c r="H48" s="9"/>
      <c r="I48" s="9"/>
      <c r="J48" s="10"/>
      <c r="K48" s="9"/>
      <c r="L48" s="9"/>
      <c r="M48" s="10"/>
      <c r="N48" s="38"/>
      <c r="O48" s="9"/>
      <c r="P48" s="31"/>
    </row>
    <row r="49" spans="1:16">
      <c r="A49" s="11" t="s">
        <v>54</v>
      </c>
      <c r="B49" s="12"/>
      <c r="C49" s="12"/>
      <c r="D49" s="13"/>
      <c r="E49" s="12"/>
      <c r="F49" s="12"/>
      <c r="G49" s="13"/>
      <c r="H49" s="12">
        <f>SUM(H44:H48)</f>
        <v>0</v>
      </c>
      <c r="I49" s="12">
        <f>SUM(I44:I48)</f>
        <v>0</v>
      </c>
      <c r="J49" s="13" t="e">
        <f t="shared" ref="J49:J52" si="3">I49/H49</f>
        <v>#DIV/0!</v>
      </c>
      <c r="K49" s="12"/>
      <c r="L49" s="12"/>
      <c r="M49" s="13"/>
      <c r="N49" s="12">
        <v>0</v>
      </c>
      <c r="O49" s="12">
        <v>0</v>
      </c>
      <c r="P49" s="14" t="e">
        <f>O49/N49</f>
        <v>#DIV/0!</v>
      </c>
    </row>
    <row r="50" spans="1:16">
      <c r="A50" s="18" t="s">
        <v>55</v>
      </c>
      <c r="B50" s="19"/>
      <c r="C50" s="19"/>
      <c r="D50" s="20"/>
      <c r="E50" s="19"/>
      <c r="F50" s="19"/>
      <c r="G50" s="20"/>
      <c r="H50" s="19">
        <f>H43+H49</f>
        <v>0</v>
      </c>
      <c r="I50" s="19">
        <f>I43+I49</f>
        <v>0</v>
      </c>
      <c r="J50" s="20" t="e">
        <f t="shared" si="3"/>
        <v>#DIV/0!</v>
      </c>
      <c r="K50" s="19"/>
      <c r="L50" s="19"/>
      <c r="M50" s="20"/>
      <c r="N50" s="19">
        <v>0</v>
      </c>
      <c r="O50" s="19">
        <v>0</v>
      </c>
      <c r="P50" s="21" t="e">
        <f>O50/N50</f>
        <v>#DIV/0!</v>
      </c>
    </row>
    <row r="51" customHeight="1" spans="1:16">
      <c r="A51" s="22" t="s">
        <v>56</v>
      </c>
      <c r="B51" s="23"/>
      <c r="C51" s="23"/>
      <c r="D51" s="24"/>
      <c r="E51" s="23"/>
      <c r="F51" s="23"/>
      <c r="G51" s="24"/>
      <c r="H51" s="23">
        <f>H37+H50</f>
        <v>0</v>
      </c>
      <c r="I51" s="23">
        <f>I37+I50</f>
        <v>0</v>
      </c>
      <c r="J51" s="24" t="e">
        <f t="shared" si="3"/>
        <v>#DIV/0!</v>
      </c>
      <c r="K51" s="23"/>
      <c r="L51" s="23"/>
      <c r="M51" s="24"/>
      <c r="N51" s="23">
        <v>0</v>
      </c>
      <c r="O51" s="23">
        <v>0</v>
      </c>
      <c r="P51" s="44" t="e">
        <f>O51/N51</f>
        <v>#DIV/0!</v>
      </c>
    </row>
    <row r="52" customHeight="1" spans="1:16">
      <c r="A52" s="25" t="s">
        <v>57</v>
      </c>
      <c r="B52" s="26"/>
      <c r="C52" s="26"/>
      <c r="D52" s="27"/>
      <c r="E52" s="26"/>
      <c r="F52" s="26"/>
      <c r="G52" s="27"/>
      <c r="H52" s="26">
        <f>H24+H51</f>
        <v>1290</v>
      </c>
      <c r="I52" s="26">
        <f>I24+I51</f>
        <v>820</v>
      </c>
      <c r="J52" s="27">
        <f t="shared" si="3"/>
        <v>0.635658914728682</v>
      </c>
      <c r="K52" s="26"/>
      <c r="L52" s="26"/>
      <c r="M52" s="27"/>
      <c r="N52" s="45">
        <f>SUM(N24,N51)</f>
        <v>1290</v>
      </c>
      <c r="O52" s="45">
        <f>SUM(O24,O51)</f>
        <v>820</v>
      </c>
      <c r="P52" s="46">
        <f>O52/N52</f>
        <v>0.635658914728682</v>
      </c>
    </row>
    <row r="53" ht="60" customHeight="1" spans="1:16">
      <c r="A53" s="28" t="s">
        <v>58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</row>
  </sheetData>
  <mergeCells count="8">
    <mergeCell ref="A1:P1"/>
    <mergeCell ref="B2:D2"/>
    <mergeCell ref="E2:G2"/>
    <mergeCell ref="H2:J2"/>
    <mergeCell ref="K2:M2"/>
    <mergeCell ref="N2:P2"/>
    <mergeCell ref="A53:P53"/>
    <mergeCell ref="A2:A3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tabSelected="1" workbookViewId="0">
      <pane xSplit="1" ySplit="3" topLeftCell="B34" activePane="bottomRight" state="frozen"/>
      <selection/>
      <selection pane="topRight"/>
      <selection pane="bottomLeft"/>
      <selection pane="bottomRight" activeCell="I52" sqref="I52"/>
    </sheetView>
  </sheetViews>
  <sheetFormatPr defaultColWidth="9.125" defaultRowHeight="13.5"/>
  <cols>
    <col min="1" max="1" width="23.625" style="2" customWidth="1"/>
    <col min="2" max="16" width="7.375" style="3" customWidth="1"/>
    <col min="17" max="16384" width="9.125" style="3"/>
  </cols>
  <sheetData>
    <row r="1" ht="28.15" customHeight="1" spans="1:16">
      <c r="A1" s="4" t="s">
        <v>70</v>
      </c>
      <c r="B1" s="5"/>
      <c r="C1" s="5"/>
      <c r="D1" s="5"/>
      <c r="E1" s="5"/>
      <c r="F1" s="5"/>
      <c r="G1" s="5"/>
      <c r="H1" s="5"/>
      <c r="I1" s="5"/>
      <c r="J1" s="5"/>
      <c r="K1" s="30"/>
      <c r="L1" s="30"/>
      <c r="M1" s="30"/>
      <c r="N1" s="30"/>
      <c r="O1" s="30"/>
      <c r="P1" s="30"/>
    </row>
    <row r="2" ht="56.1" customHeight="1" spans="1:16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64</v>
      </c>
      <c r="I2" s="7"/>
      <c r="J2" s="7"/>
      <c r="K2" s="7" t="s">
        <v>4</v>
      </c>
      <c r="L2" s="7"/>
      <c r="M2" s="7"/>
      <c r="N2" s="33" t="s">
        <v>5</v>
      </c>
      <c r="O2" s="34"/>
      <c r="P2" s="35"/>
    </row>
    <row r="3" ht="28.15" customHeight="1" spans="1:16">
      <c r="A3" s="6"/>
      <c r="B3" s="7" t="s">
        <v>6</v>
      </c>
      <c r="C3" s="7" t="s">
        <v>7</v>
      </c>
      <c r="D3" s="7" t="s">
        <v>8</v>
      </c>
      <c r="E3" s="7" t="s">
        <v>6</v>
      </c>
      <c r="F3" s="7" t="s">
        <v>7</v>
      </c>
      <c r="G3" s="7" t="s">
        <v>8</v>
      </c>
      <c r="H3" s="7" t="s">
        <v>6</v>
      </c>
      <c r="I3" s="7" t="s">
        <v>7</v>
      </c>
      <c r="J3" s="7" t="s">
        <v>8</v>
      </c>
      <c r="K3" s="7" t="s">
        <v>6</v>
      </c>
      <c r="L3" s="7" t="s">
        <v>7</v>
      </c>
      <c r="M3" s="7" t="s">
        <v>8</v>
      </c>
      <c r="N3" s="36" t="s">
        <v>6</v>
      </c>
      <c r="O3" s="7" t="s">
        <v>7</v>
      </c>
      <c r="P3" s="37" t="s">
        <v>8</v>
      </c>
    </row>
    <row r="4" spans="1:16">
      <c r="A4" s="8" t="s">
        <v>9</v>
      </c>
      <c r="B4" s="9">
        <f>'12月'!B4+'11月'!B4+'10月'!B4+'9月'!B4+'8月'!B4+'7月'!B4+'6月'!B4+'5月'!B4+'4月'!B4+'3月'!B4+'1月'!B4</f>
        <v>1187</v>
      </c>
      <c r="C4" s="9">
        <f>'12月'!C4+'11月'!C4+'10月'!C4+'9月'!C4+'8月'!C4+'7月'!C4+'6月'!C4+'5月'!C4+'4月'!C4+'3月'!C4+'1月'!C4</f>
        <v>798</v>
      </c>
      <c r="D4" s="10">
        <f>C4/B4</f>
        <v>0.672283066554339</v>
      </c>
      <c r="E4" s="9">
        <f>'12月'!E4+'11月'!E4+'10月'!E4+'9月'!E4+'8月'!E4+'7月'!E4+'6月'!E4+'5月'!E4+'4月'!E4+'3月'!E4+'1月'!E4</f>
        <v>41</v>
      </c>
      <c r="F4" s="9">
        <f>'12月'!F4+'11月'!F4+'10月'!F4+'9月'!F4+'8月'!F4+'7月'!F4+'6月'!F4+'5月'!F4+'4月'!F4+'3月'!F4+'1月'!F4</f>
        <v>29</v>
      </c>
      <c r="G4" s="10">
        <f>F4/E4</f>
        <v>0.707317073170732</v>
      </c>
      <c r="H4" s="9">
        <f>SUM('12月'!H4+'11月'!H4+'10月'!H4+'9月'!H4+'8月'!H4+'7月'!H4)</f>
        <v>1465</v>
      </c>
      <c r="I4" s="9">
        <f>SUM('12月'!I4+'11月'!I4+'10月'!I4+'9月'!I4+'8月'!I4+'7月'!I4)</f>
        <v>716</v>
      </c>
      <c r="J4" s="10">
        <f t="shared" ref="J4:J8" si="0">I4/H4</f>
        <v>0.488737201365188</v>
      </c>
      <c r="K4" s="9">
        <f>'12月'!K4+'11月'!K4+'10月'!K4+'9月'!K4+'8月'!K4+'7月'!K4+'6月'!H4+'5月'!H4+'4月'!H4+'3月'!H4+'1月'!H4</f>
        <v>710</v>
      </c>
      <c r="L4" s="9">
        <f>'12月'!L4+'11月'!L4+'10月'!L4+'9月'!L4+'8月'!L4+'7月'!L4+'6月'!I4+'5月'!I4+'4月'!I4+'3月'!I4+'1月'!I4</f>
        <v>487</v>
      </c>
      <c r="M4" s="10">
        <f t="shared" ref="M4:M8" si="1">L4/K4</f>
        <v>0.685915492957746</v>
      </c>
      <c r="N4" s="38">
        <f>SUM('12月'!N4+'11月'!N4+'10月'!N4+'9月'!N4+'8月'!N4+'7月'!N4+'6月'!K4+'5月'!K4+'4月'!K4+'3月'!K4+'1月'!K4)</f>
        <v>3403</v>
      </c>
      <c r="O4" s="38">
        <f>SUM('12月'!O4+'11月'!O4+'10月'!O4+'9月'!O4+'8月'!O4+'7月'!O4+'6月'!L4+'5月'!L4+'4月'!L4+'3月'!L4+'1月'!L4)</f>
        <v>2030</v>
      </c>
      <c r="P4" s="31">
        <f t="shared" ref="P4:P52" si="2">O4/N4</f>
        <v>0.59653247134881</v>
      </c>
    </row>
    <row r="5" spans="1:16">
      <c r="A5" s="8" t="s">
        <v>10</v>
      </c>
      <c r="B5" s="9"/>
      <c r="C5" s="9"/>
      <c r="D5" s="10"/>
      <c r="E5" s="9">
        <f>'12月'!E5+'11月'!E5+'10月'!E5+'9月'!E5+'8月'!E5+'7月'!E5+'6月'!E5+'5月'!E5+'4月'!E5+'3月'!E5+'1月'!E5</f>
        <v>154</v>
      </c>
      <c r="F5" s="9">
        <f>'12月'!F5+'11月'!F5+'10月'!F5+'9月'!F5+'8月'!F5+'7月'!F5+'6月'!F5+'5月'!F5+'4月'!F5+'3月'!F5+'1月'!F5</f>
        <v>119</v>
      </c>
      <c r="G5" s="10">
        <f t="shared" ref="G5:G12" si="3">F5/E5</f>
        <v>0.772727272727273</v>
      </c>
      <c r="H5" s="9">
        <f>SUM('12月'!H5+'11月'!H5+'10月'!H5+'9月'!H5+'8月'!H5+'7月'!H5)</f>
        <v>181</v>
      </c>
      <c r="I5" s="9">
        <f>SUM('12月'!I5+'11月'!I5+'10月'!I5+'9月'!I5+'8月'!I5+'7月'!I5)</f>
        <v>121</v>
      </c>
      <c r="J5" s="10">
        <f t="shared" si="0"/>
        <v>0.668508287292818</v>
      </c>
      <c r="K5" s="9"/>
      <c r="L5" s="9"/>
      <c r="M5" s="10"/>
      <c r="N5" s="38">
        <f>SUM('12月'!N5+'11月'!N5+'10月'!N5+'9月'!N5+'8月'!N5+'7月'!N5+'6月'!K5+'5月'!K5+'4月'!K5+'3月'!K5+'1月'!K5)</f>
        <v>181</v>
      </c>
      <c r="O5" s="38">
        <f>SUM('12月'!O5+'11月'!O5+'10月'!O5+'9月'!O5+'8月'!O5+'7月'!O5+'6月'!L5+'5月'!L5+'4月'!L5+'3月'!L5+'1月'!L5)</f>
        <v>121</v>
      </c>
      <c r="P5" s="31">
        <f t="shared" si="2"/>
        <v>0.668508287292818</v>
      </c>
    </row>
    <row r="6" spans="1:16">
      <c r="A6" s="8" t="s">
        <v>11</v>
      </c>
      <c r="B6" s="9"/>
      <c r="C6" s="9"/>
      <c r="D6" s="10"/>
      <c r="E6" s="9"/>
      <c r="F6" s="9"/>
      <c r="G6" s="10"/>
      <c r="H6" s="9"/>
      <c r="I6" s="9"/>
      <c r="J6" s="10"/>
      <c r="K6" s="9"/>
      <c r="L6" s="9"/>
      <c r="M6" s="10"/>
      <c r="N6" s="38"/>
      <c r="O6" s="9"/>
      <c r="P6" s="31"/>
    </row>
    <row r="7" spans="1:16">
      <c r="A7" s="8" t="s">
        <v>12</v>
      </c>
      <c r="B7" s="9">
        <f>'12月'!B7+'11月'!B7+'10月'!B7+'9月'!B7+'8月'!B7+'7月'!B7+'6月'!B7+'5月'!B7+'4月'!B7+'3月'!B7+'1月'!B7</f>
        <v>963</v>
      </c>
      <c r="C7" s="9">
        <f>'12月'!C7+'11月'!C7+'10月'!C7+'9月'!C7+'8月'!C7+'7月'!C7+'6月'!C7+'5月'!C7+'4月'!C7+'3月'!C7+'1月'!C7</f>
        <v>563</v>
      </c>
      <c r="D7" s="10">
        <f t="shared" ref="D7:D17" si="4">C7/B7</f>
        <v>0.584631360332295</v>
      </c>
      <c r="E7" s="9"/>
      <c r="F7" s="9"/>
      <c r="G7" s="10"/>
      <c r="H7" s="9">
        <f>SUM('12月'!H7+'11月'!H7+'10月'!H7+'9月'!H7+'8月'!H7+'7月'!H7)</f>
        <v>913</v>
      </c>
      <c r="I7" s="9">
        <f>SUM('12月'!I7+'11月'!I7+'10月'!I7+'9月'!I7+'8月'!I7+'7月'!I7)</f>
        <v>474</v>
      </c>
      <c r="J7" s="10">
        <f t="shared" si="0"/>
        <v>0.519167579408543</v>
      </c>
      <c r="K7" s="9">
        <f>'12月'!K7+'11月'!K7+'10月'!K7+'9月'!K7+'8月'!K7+'7月'!K7+'6月'!H7+'5月'!H7+'4月'!H7+'3月'!H7+'1月'!H7</f>
        <v>585</v>
      </c>
      <c r="L7" s="9">
        <f>'12月'!L7+'11月'!L7+'10月'!L7+'9月'!L7+'8月'!L7+'7月'!L7+'6月'!I7+'5月'!I7+'4月'!I7+'3月'!I7+'1月'!I7</f>
        <v>347</v>
      </c>
      <c r="M7" s="10">
        <f t="shared" si="1"/>
        <v>0.593162393162393</v>
      </c>
      <c r="N7" s="38">
        <f>SUM('12月'!N7+'11月'!N7+'10月'!N7+'9月'!N7+'8月'!N7+'7月'!N7+'6月'!K7+'5月'!K7+'4月'!K7+'3月'!K7+'1月'!K7)</f>
        <v>2461</v>
      </c>
      <c r="O7" s="38">
        <f>SUM('12月'!O7+'11月'!O7+'10月'!O7+'9月'!O7+'8月'!O7+'7月'!O7+'6月'!L7+'5月'!L7+'4月'!L7+'3月'!L7+'1月'!L7)</f>
        <v>1384</v>
      </c>
      <c r="P7" s="31">
        <f t="shared" si="2"/>
        <v>0.562373019097928</v>
      </c>
    </row>
    <row r="8" spans="1:16">
      <c r="A8" s="8" t="s">
        <v>13</v>
      </c>
      <c r="B8" s="9"/>
      <c r="C8" s="9"/>
      <c r="D8" s="10"/>
      <c r="E8" s="9"/>
      <c r="F8" s="9"/>
      <c r="G8" s="10"/>
      <c r="H8" s="9">
        <f>SUM('12月'!H8+'11月'!H8+'10月'!H8+'9月'!H8+'8月'!H8+'7月'!H8)</f>
        <v>1228</v>
      </c>
      <c r="I8" s="9">
        <f>SUM('12月'!I8+'11月'!I8+'10月'!I8+'9月'!I8+'8月'!I8+'7月'!I8)</f>
        <v>921</v>
      </c>
      <c r="J8" s="10">
        <f t="shared" si="0"/>
        <v>0.75</v>
      </c>
      <c r="K8" s="9">
        <v>468</v>
      </c>
      <c r="L8" s="9">
        <v>396</v>
      </c>
      <c r="M8" s="10">
        <f t="shared" si="1"/>
        <v>0.846153846153846</v>
      </c>
      <c r="N8" s="38">
        <f>SUM('12月'!N8+'11月'!N8+'10月'!N8+'9月'!N8+'8月'!N8+'7月'!N8+'6月'!K8+'5月'!K8+'4月'!K8+'3月'!K8+'1月'!K8)</f>
        <v>1696</v>
      </c>
      <c r="O8" s="38">
        <f>SUM('12月'!O8+'11月'!O8+'10月'!O8+'9月'!O8+'8月'!O8+'7月'!O8+'6月'!L8+'5月'!L8+'4月'!L8+'3月'!L8+'1月'!L8)</f>
        <v>1317</v>
      </c>
      <c r="P8" s="31">
        <f t="shared" si="2"/>
        <v>0.776533018867924</v>
      </c>
    </row>
    <row r="9" spans="1:16">
      <c r="A9" s="11" t="s">
        <v>14</v>
      </c>
      <c r="B9" s="12">
        <f t="shared" ref="B9:F9" si="5">SUM(B4:B8)</f>
        <v>2150</v>
      </c>
      <c r="C9" s="12">
        <f t="shared" si="5"/>
        <v>1361</v>
      </c>
      <c r="D9" s="13">
        <f t="shared" si="4"/>
        <v>0.633023255813953</v>
      </c>
      <c r="E9" s="12">
        <f t="shared" si="5"/>
        <v>195</v>
      </c>
      <c r="F9" s="12">
        <f t="shared" si="5"/>
        <v>148</v>
      </c>
      <c r="G9" s="13">
        <f t="shared" si="3"/>
        <v>0.758974358974359</v>
      </c>
      <c r="H9" s="12">
        <f>SUM(H4:H8)</f>
        <v>3787</v>
      </c>
      <c r="I9" s="12">
        <f>SUM(I4:I8)</f>
        <v>2232</v>
      </c>
      <c r="J9" s="13">
        <f t="shared" ref="J9:J17" si="6">I9/H9</f>
        <v>0.589384737259044</v>
      </c>
      <c r="K9" s="12">
        <f>SUM(K4:K8)</f>
        <v>1763</v>
      </c>
      <c r="L9" s="12">
        <f>SUM(L4:L8)</f>
        <v>1230</v>
      </c>
      <c r="M9" s="13">
        <f t="shared" ref="M9:M17" si="7">L9/K9</f>
        <v>0.697674418604651</v>
      </c>
      <c r="N9" s="12">
        <f>SUM(N4:N8)</f>
        <v>7741</v>
      </c>
      <c r="O9" s="12">
        <f>SUM(O4:O8)</f>
        <v>4852</v>
      </c>
      <c r="P9" s="14">
        <f t="shared" si="2"/>
        <v>0.62679240408216</v>
      </c>
    </row>
    <row r="10" spans="1:16">
      <c r="A10" s="8" t="s">
        <v>15</v>
      </c>
      <c r="B10" s="9">
        <f>'12月'!B10+'11月'!B10+'10月'!B10+'9月'!B10+'8月'!B10+'7月'!B10+'6月'!B10+'5月'!B10+'4月'!B10+'3月'!B10+'1月'!B10</f>
        <v>2055</v>
      </c>
      <c r="C10" s="9">
        <f>'12月'!C10+'11月'!C10+'10月'!C10+'9月'!C10+'8月'!C10+'7月'!C10+'6月'!C10+'5月'!C10+'4月'!C10+'3月'!C10+'1月'!C10</f>
        <v>1987</v>
      </c>
      <c r="D10" s="10">
        <f t="shared" si="4"/>
        <v>0.9669099756691</v>
      </c>
      <c r="E10" s="9">
        <f>'12月'!E10+'11月'!E10+'10月'!E10+'9月'!E10+'8月'!E10+'7月'!E10+'6月'!E10+'5月'!E10+'4月'!E10+'3月'!E10+'1月'!E10</f>
        <v>52</v>
      </c>
      <c r="F10" s="9">
        <f>'12月'!F10+'11月'!F10+'10月'!F10+'9月'!F10+'8月'!F10+'7月'!F10+'6月'!F10+'5月'!F10+'4月'!F10+'3月'!F10+'1月'!F10</f>
        <v>51</v>
      </c>
      <c r="G10" s="10">
        <f t="shared" si="3"/>
        <v>0.980769230769231</v>
      </c>
      <c r="H10" s="9">
        <f>SUM('12月'!H10+'11月'!H10+'10月'!H10+'9月'!H10+'8月'!H10+'7月'!H10)</f>
        <v>2951</v>
      </c>
      <c r="I10" s="9">
        <f>SUM('12月'!I10+'11月'!I10+'10月'!I10+'9月'!I10+'8月'!I10+'7月'!I10)</f>
        <v>2677</v>
      </c>
      <c r="J10" s="10">
        <f t="shared" si="6"/>
        <v>0.907150118603863</v>
      </c>
      <c r="K10" s="9">
        <f>'12月'!K10+'11月'!K10+'10月'!K10+'9月'!K10+'8月'!K10+'7月'!K10+'6月'!H10+'5月'!H10+'4月'!H10+'3月'!H10+'1月'!H10</f>
        <v>744</v>
      </c>
      <c r="L10" s="9">
        <f>'12月'!L10+'11月'!L10+'10月'!L10+'9月'!L10+'8月'!L10+'7月'!L10+'6月'!I10+'5月'!I10+'4月'!I10+'3月'!I10+'1月'!I10</f>
        <v>708</v>
      </c>
      <c r="M10" s="10">
        <f t="shared" si="7"/>
        <v>0.951612903225806</v>
      </c>
      <c r="N10" s="38">
        <f>SUM('12月'!N10+'11月'!N10+'10月'!N10+'9月'!N10+'8月'!N10+'7月'!N10+'6月'!K10+'5月'!K10+'4月'!K10+'3月'!K10+'1月'!K10)</f>
        <v>5802</v>
      </c>
      <c r="O10" s="38">
        <f>SUM('12月'!O10+'11月'!O10+'10月'!O10+'9月'!O10+'8月'!O10+'7月'!O10+'6月'!L10+'5月'!L10+'4月'!L10+'3月'!L10+'1月'!L10)</f>
        <v>5423</v>
      </c>
      <c r="P10" s="31">
        <f t="shared" si="2"/>
        <v>0.934677697345743</v>
      </c>
    </row>
    <row r="11" spans="1:16">
      <c r="A11" s="8" t="s">
        <v>16</v>
      </c>
      <c r="B11" s="9">
        <f>'12月'!B11+'11月'!B11+'10月'!B11+'9月'!B11+'8月'!B11+'7月'!B11+'6月'!B11+'5月'!B11+'4月'!B11+'3月'!B11+'1月'!B11</f>
        <v>456</v>
      </c>
      <c r="C11" s="9">
        <f>'12月'!C11+'11月'!C11+'10月'!C11+'9月'!C11+'8月'!C11+'7月'!C11+'6月'!C11+'5月'!C11+'4月'!C11+'3月'!C11+'1月'!C11</f>
        <v>433</v>
      </c>
      <c r="D11" s="10">
        <f t="shared" si="4"/>
        <v>0.949561403508772</v>
      </c>
      <c r="E11" s="9">
        <f>'12月'!E11+'11月'!E11+'10月'!E11+'9月'!E11+'8月'!E11+'7月'!E11+'6月'!E11+'5月'!E11+'4月'!E11+'3月'!E11+'1月'!E11</f>
        <v>3</v>
      </c>
      <c r="F11" s="9">
        <f>'12月'!F11+'11月'!F11+'10月'!F11+'9月'!F11+'8月'!F11+'7月'!F11+'6月'!F11+'5月'!F11+'4月'!F11+'3月'!F11+'1月'!F11</f>
        <v>3</v>
      </c>
      <c r="G11" s="10">
        <f t="shared" si="3"/>
        <v>1</v>
      </c>
      <c r="H11" s="9">
        <f>SUM('12月'!H11+'11月'!H11+'10月'!H11+'9月'!H11+'8月'!H11+'7月'!H11)</f>
        <v>490</v>
      </c>
      <c r="I11" s="9">
        <f>SUM('12月'!I11+'11月'!I11+'10月'!I11+'9月'!I11+'8月'!I11+'7月'!I11)</f>
        <v>452</v>
      </c>
      <c r="J11" s="10">
        <f t="shared" si="6"/>
        <v>0.922448979591837</v>
      </c>
      <c r="K11" s="9">
        <f>'12月'!K11+'11月'!K11+'10月'!K11+'9月'!K11+'8月'!K11+'7月'!K11+'6月'!H11+'5月'!H11+'4月'!H11+'3月'!H11+'1月'!H11</f>
        <v>141</v>
      </c>
      <c r="L11" s="9">
        <f>'12月'!L11+'11月'!L11+'10月'!L11+'9月'!L11+'8月'!L11+'7月'!L11+'6月'!I11+'5月'!I11+'4月'!I11+'3月'!I11+'1月'!I11</f>
        <v>131</v>
      </c>
      <c r="M11" s="10">
        <f t="shared" si="7"/>
        <v>0.929078014184397</v>
      </c>
      <c r="N11" s="38">
        <f>SUM('12月'!N11+'11月'!N11+'10月'!N11+'9月'!N11+'8月'!N11+'7月'!N11+'6月'!K11+'5月'!K11+'4月'!K11+'3月'!K11+'1月'!K11)</f>
        <v>1090</v>
      </c>
      <c r="O11" s="38">
        <f>SUM('12月'!O11+'11月'!O11+'10月'!O11+'9月'!O11+'8月'!O11+'7月'!O11+'6月'!L11+'5月'!L11+'4月'!L11+'3月'!L11+'1月'!L11)</f>
        <v>1019</v>
      </c>
      <c r="P11" s="31">
        <f t="shared" si="2"/>
        <v>0.934862385321101</v>
      </c>
    </row>
    <row r="12" spans="1:16">
      <c r="A12" s="8" t="s">
        <v>17</v>
      </c>
      <c r="B12" s="9">
        <f>'12月'!B12+'11月'!B12+'10月'!B12+'9月'!B12+'8月'!B12+'7月'!B12+'6月'!B12+'5月'!B12+'4月'!B12+'3月'!B12+'1月'!B12</f>
        <v>766</v>
      </c>
      <c r="C12" s="9">
        <f>'12月'!C12+'11月'!C12+'10月'!C12+'9月'!C12+'8月'!C12+'7月'!C12+'6月'!C12+'5月'!C12+'4月'!C12+'3月'!C12+'1月'!C12</f>
        <v>706</v>
      </c>
      <c r="D12" s="10">
        <f t="shared" si="4"/>
        <v>0.921671018276762</v>
      </c>
      <c r="E12" s="9">
        <f>'12月'!E12+'11月'!E12+'10月'!E12+'9月'!E12+'8月'!E12+'7月'!E12+'6月'!E12+'5月'!E12+'4月'!E12+'3月'!E12+'1月'!E12</f>
        <v>13</v>
      </c>
      <c r="F12" s="9">
        <f>'12月'!F12+'11月'!F12+'10月'!F12+'9月'!F12+'8月'!F12+'7月'!F12+'6月'!F12+'5月'!F12+'4月'!F12+'3月'!F12+'1月'!F12</f>
        <v>11</v>
      </c>
      <c r="G12" s="10">
        <f t="shared" si="3"/>
        <v>0.846153846153846</v>
      </c>
      <c r="H12" s="9">
        <f>SUM('12月'!H12+'11月'!H12+'10月'!H12+'9月'!H12+'8月'!H12+'7月'!H12)</f>
        <v>1120</v>
      </c>
      <c r="I12" s="9">
        <f>SUM('12月'!I12+'11月'!I12+'10月'!I12+'9月'!I12+'8月'!I12+'7月'!I12)</f>
        <v>885</v>
      </c>
      <c r="J12" s="10">
        <f t="shared" si="6"/>
        <v>0.790178571428571</v>
      </c>
      <c r="K12" s="9">
        <f>'12月'!K12+'11月'!K12+'10月'!K12+'9月'!K12+'8月'!K12+'7月'!K12+'6月'!H12+'5月'!H12+'4月'!H12+'3月'!H12+'1月'!H12</f>
        <v>432</v>
      </c>
      <c r="L12" s="9">
        <f>'12月'!L12+'11月'!L12+'10月'!L12+'9月'!L12+'8月'!L12+'7月'!L12+'6月'!I12+'5月'!I12+'4月'!I12+'3月'!I12+'1月'!I12</f>
        <v>404</v>
      </c>
      <c r="M12" s="10">
        <f t="shared" si="7"/>
        <v>0.935185185185185</v>
      </c>
      <c r="N12" s="38">
        <f>SUM('12月'!N12+'11月'!N12+'10月'!N12+'9月'!N12+'8月'!N12+'7月'!N12+'6月'!K12+'5月'!K12+'4月'!K12+'3月'!K12+'1月'!K12)</f>
        <v>2331</v>
      </c>
      <c r="O12" s="38">
        <f>SUM('12月'!O12+'11月'!O12+'10月'!O12+'9月'!O12+'8月'!O12+'7月'!O12+'6月'!L12+'5月'!L12+'4月'!L12+'3月'!L12+'1月'!L12)</f>
        <v>2006</v>
      </c>
      <c r="P12" s="31">
        <f t="shared" si="2"/>
        <v>0.860574860574861</v>
      </c>
    </row>
    <row r="13" spans="1:16">
      <c r="A13" s="8" t="s">
        <v>18</v>
      </c>
      <c r="B13" s="9">
        <f>'12月'!B13+'11月'!B13+'10月'!B13+'9月'!B13+'8月'!B13+'7月'!B13+'6月'!B13+'5月'!B13+'4月'!B13+'3月'!B13+'1月'!B13</f>
        <v>2</v>
      </c>
      <c r="C13" s="9">
        <f>'12月'!C13+'11月'!C13+'10月'!C13+'9月'!C13+'8月'!C13+'7月'!C13+'6月'!C13+'5月'!C13+'4月'!C13+'3月'!C13+'1月'!C13</f>
        <v>2</v>
      </c>
      <c r="D13" s="10">
        <f t="shared" si="4"/>
        <v>1</v>
      </c>
      <c r="E13" s="9"/>
      <c r="F13" s="9"/>
      <c r="G13" s="10"/>
      <c r="H13" s="9"/>
      <c r="I13" s="9"/>
      <c r="J13" s="10"/>
      <c r="K13" s="9"/>
      <c r="L13" s="9"/>
      <c r="M13" s="10"/>
      <c r="N13" s="38">
        <f>SUM('12月'!N13+'11月'!N13+'10月'!N13+'9月'!N13+'8月'!N13+'7月'!N13+'6月'!K13+'5月'!K13+'4月'!K13+'3月'!K13+'1月'!K13)</f>
        <v>2</v>
      </c>
      <c r="O13" s="38">
        <f>SUM('12月'!O13+'11月'!O13+'10月'!O13+'9月'!O13+'8月'!O13+'7月'!O13+'6月'!L13+'5月'!L13+'4月'!L13+'3月'!L13+'1月'!L13)</f>
        <v>2</v>
      </c>
      <c r="P13" s="31">
        <f t="shared" si="2"/>
        <v>1</v>
      </c>
    </row>
    <row r="14" spans="1:16">
      <c r="A14" s="8" t="s">
        <v>19</v>
      </c>
      <c r="B14" s="9">
        <f>'12月'!B14+'11月'!B14+'10月'!B14+'9月'!B14+'8月'!B14+'7月'!B14+'6月'!B14+'5月'!B14+'4月'!B14+'3月'!B14+'1月'!B14</f>
        <v>726</v>
      </c>
      <c r="C14" s="9">
        <f>'12月'!C14+'11月'!C14+'10月'!C14+'9月'!C14+'8月'!C14+'7月'!C14+'6月'!C14+'5月'!C14+'4月'!C14+'3月'!C14+'1月'!C14</f>
        <v>695</v>
      </c>
      <c r="D14" s="10">
        <f t="shared" si="4"/>
        <v>0.957300275482094</v>
      </c>
      <c r="E14" s="9">
        <f>'12月'!E14+'11月'!E14+'10月'!E14+'9月'!E14+'8月'!E14+'7月'!E14+'6月'!E14+'5月'!E14+'4月'!E14+'3月'!E14+'1月'!E14</f>
        <v>5</v>
      </c>
      <c r="F14" s="9">
        <f>'12月'!F14+'11月'!F14+'10月'!F14+'9月'!F14+'8月'!F14+'7月'!F14+'6月'!F14+'5月'!F14+'4月'!F14+'3月'!F14+'1月'!F14</f>
        <v>5</v>
      </c>
      <c r="G14" s="10">
        <f>F14/E14</f>
        <v>1</v>
      </c>
      <c r="H14" s="9">
        <f>SUM('12月'!H14+'11月'!H14+'10月'!H14+'9月'!H14+'8月'!H14+'7月'!H14)</f>
        <v>1180</v>
      </c>
      <c r="I14" s="9">
        <f>SUM('12月'!I14+'11月'!I14+'10月'!I14+'9月'!I14+'8月'!I14+'7月'!I14)</f>
        <v>1099</v>
      </c>
      <c r="J14" s="10">
        <f t="shared" si="6"/>
        <v>0.93135593220339</v>
      </c>
      <c r="K14" s="9">
        <f>'12月'!K14+'11月'!K14+'10月'!K14+'9月'!K14+'8月'!K14+'7月'!K14+'6月'!H14+'5月'!H14+'4月'!H14+'3月'!H14+'1月'!H14</f>
        <v>364</v>
      </c>
      <c r="L14" s="9">
        <f>'12月'!L14+'11月'!L14+'10月'!L14+'9月'!L14+'8月'!L14+'7月'!L14+'6月'!I14+'5月'!I14+'4月'!I14+'3月'!I14+'1月'!I14</f>
        <v>346</v>
      </c>
      <c r="M14" s="10">
        <f t="shared" si="7"/>
        <v>0.950549450549451</v>
      </c>
      <c r="N14" s="38">
        <f>SUM('12月'!N14+'11月'!N14+'10月'!N14+'9月'!N14+'8月'!N14+'7月'!N14+'6月'!K14+'5月'!K14+'4月'!K14+'3月'!K14+'1月'!K14)</f>
        <v>2275</v>
      </c>
      <c r="O14" s="38">
        <f>SUM('12月'!O14+'11月'!O14+'10月'!O14+'9月'!O14+'8月'!O14+'7月'!O14+'6月'!L14+'5月'!L14+'4月'!L14+'3月'!L14+'1月'!L14)</f>
        <v>2145</v>
      </c>
      <c r="P14" s="31">
        <f t="shared" si="2"/>
        <v>0.942857142857143</v>
      </c>
    </row>
    <row r="15" spans="1:16">
      <c r="A15" s="8" t="s">
        <v>20</v>
      </c>
      <c r="B15" s="9">
        <f>'12月'!B15+'11月'!B15+'10月'!B15+'9月'!B15+'8月'!B15+'7月'!B15+'6月'!B15+'5月'!B15+'4月'!B15+'3月'!B15+'1月'!B15</f>
        <v>5</v>
      </c>
      <c r="C15" s="9">
        <f>'12月'!C15+'11月'!C15+'10月'!C15+'9月'!C15+'8月'!C15+'7月'!C15+'6月'!C15+'5月'!C15+'4月'!C15+'3月'!C15+'1月'!C15</f>
        <v>5</v>
      </c>
      <c r="D15" s="10">
        <f t="shared" si="4"/>
        <v>1</v>
      </c>
      <c r="E15" s="9"/>
      <c r="F15" s="9"/>
      <c r="G15" s="10"/>
      <c r="H15" s="9">
        <f>SUM('12月'!H15+'11月'!H15+'10月'!H15+'9月'!H15+'8月'!H15+'7月'!H15)</f>
        <v>3</v>
      </c>
      <c r="I15" s="9">
        <f>SUM('12月'!I15+'11月'!I15+'10月'!I15+'9月'!I15+'8月'!I15+'7月'!I15)</f>
        <v>3</v>
      </c>
      <c r="J15" s="10">
        <f t="shared" si="6"/>
        <v>1</v>
      </c>
      <c r="K15" s="9">
        <f>'12月'!K15+'11月'!K15+'10月'!K15+'9月'!K15+'8月'!K15+'7月'!K15+'6月'!H15+'5月'!H15+'4月'!H15+'3月'!H15+'1月'!H15</f>
        <v>1</v>
      </c>
      <c r="L15" s="9">
        <f>'12月'!L15+'11月'!L15+'10月'!L15+'9月'!L15+'8月'!L15+'7月'!L15+'6月'!I15+'5月'!I15+'4月'!I15+'3月'!I15+'1月'!I15</f>
        <v>1</v>
      </c>
      <c r="M15" s="10">
        <f t="shared" si="7"/>
        <v>1</v>
      </c>
      <c r="N15" s="38">
        <f>SUM('12月'!N15+'11月'!N15+'10月'!N15+'9月'!N15+'8月'!N15+'7月'!N15+'6月'!K15+'5月'!K15+'4月'!K15+'3月'!K15+'1月'!K15)</f>
        <v>9</v>
      </c>
      <c r="O15" s="38">
        <f>SUM('12月'!O15+'11月'!O15+'10月'!O15+'9月'!O15+'8月'!O15+'7月'!O15+'6月'!L15+'5月'!L15+'4月'!L15+'3月'!L15+'1月'!L15)</f>
        <v>9</v>
      </c>
      <c r="P15" s="31">
        <f t="shared" si="2"/>
        <v>1</v>
      </c>
    </row>
    <row r="16" spans="1:16">
      <c r="A16" s="8" t="s">
        <v>21</v>
      </c>
      <c r="B16" s="9">
        <f>'12月'!B16+'11月'!B16+'10月'!B16+'9月'!B16+'8月'!B16+'7月'!B16+'6月'!B16+'5月'!B16+'4月'!B16+'3月'!B16+'1月'!B16</f>
        <v>7</v>
      </c>
      <c r="C16" s="9">
        <f>'12月'!C16+'11月'!C16+'10月'!C16+'9月'!C16+'8月'!C16+'7月'!C16+'6月'!C16+'5月'!C16+'4月'!C16+'3月'!C16+'1月'!C16</f>
        <v>7</v>
      </c>
      <c r="D16" s="10">
        <f t="shared" si="4"/>
        <v>1</v>
      </c>
      <c r="E16" s="9"/>
      <c r="F16" s="9"/>
      <c r="G16" s="10"/>
      <c r="H16" s="9">
        <f>SUM('12月'!H16+'11月'!H16+'10月'!H16+'9月'!H16+'8月'!H16+'7月'!H16)</f>
        <v>4</v>
      </c>
      <c r="I16" s="9">
        <f>SUM('12月'!I16+'11月'!I16+'10月'!I16+'9月'!I16+'8月'!I16+'7月'!I16)</f>
        <v>4</v>
      </c>
      <c r="J16" s="10">
        <f t="shared" si="6"/>
        <v>1</v>
      </c>
      <c r="K16" s="9">
        <f>'12月'!K16+'11月'!K16+'10月'!K16+'9月'!K16+'8月'!K16+'7月'!K16+'6月'!H16+'5月'!H16+'4月'!H16+'3月'!H16+'1月'!H16</f>
        <v>5</v>
      </c>
      <c r="L16" s="9">
        <f>'12月'!L16+'11月'!L16+'10月'!L16+'9月'!L16+'8月'!L16+'7月'!L16+'6月'!I16+'5月'!I16+'4月'!I16+'3月'!I16+'1月'!I16</f>
        <v>5</v>
      </c>
      <c r="M16" s="10">
        <f t="shared" si="7"/>
        <v>1</v>
      </c>
      <c r="N16" s="38">
        <f>SUM('12月'!N16+'11月'!N16+'10月'!N16+'9月'!N16+'8月'!N16+'7月'!N16+'6月'!K16+'5月'!K16+'4月'!K16+'3月'!K16+'1月'!K16)</f>
        <v>16</v>
      </c>
      <c r="O16" s="38">
        <f>SUM('12月'!O16+'11月'!O16+'10月'!O16+'9月'!O16+'8月'!O16+'7月'!O16+'6月'!L16+'5月'!L16+'4月'!L16+'3月'!L16+'1月'!L16)</f>
        <v>16</v>
      </c>
      <c r="P16" s="31">
        <f t="shared" si="2"/>
        <v>1</v>
      </c>
    </row>
    <row r="17" spans="1:16">
      <c r="A17" s="8" t="s">
        <v>22</v>
      </c>
      <c r="B17" s="9">
        <f>'12月'!B17+'11月'!B17+'10月'!B17+'9月'!B17+'8月'!B17+'7月'!B17+'6月'!B17+'5月'!B17+'4月'!B17+'3月'!B17+'1月'!B17</f>
        <v>26</v>
      </c>
      <c r="C17" s="9">
        <f>'12月'!C17+'11月'!C17+'10月'!C17+'9月'!C17+'8月'!C17+'7月'!C17+'6月'!C17+'5月'!C17+'4月'!C17+'3月'!C17+'1月'!C17</f>
        <v>19</v>
      </c>
      <c r="D17" s="10">
        <f t="shared" si="4"/>
        <v>0.730769230769231</v>
      </c>
      <c r="E17" s="9"/>
      <c r="F17" s="9"/>
      <c r="G17" s="10"/>
      <c r="H17" s="9">
        <f>SUM('12月'!H17+'11月'!H17+'10月'!H17+'9月'!H17+'8月'!H17+'7月'!H17)</f>
        <v>8</v>
      </c>
      <c r="I17" s="9">
        <f>SUM('12月'!I17+'11月'!I17+'10月'!I17+'9月'!I17+'8月'!I17+'7月'!I17)</f>
        <v>8</v>
      </c>
      <c r="J17" s="10">
        <f t="shared" si="6"/>
        <v>1</v>
      </c>
      <c r="K17" s="9">
        <f>'12月'!K17+'11月'!K17+'10月'!K17+'9月'!K17+'8月'!K17+'7月'!K17+'6月'!H17+'5月'!H17+'4月'!H17+'3月'!H17+'1月'!H17</f>
        <v>8</v>
      </c>
      <c r="L17" s="9">
        <f>'12月'!L17+'11月'!L17+'10月'!L17+'9月'!L17+'8月'!L17+'7月'!L17+'6月'!I17+'5月'!I17+'4月'!I17+'3月'!I17+'1月'!I17</f>
        <v>8</v>
      </c>
      <c r="M17" s="10">
        <f t="shared" si="7"/>
        <v>1</v>
      </c>
      <c r="N17" s="38">
        <f>SUM('12月'!N17+'11月'!N17+'10月'!N17+'9月'!N17+'8月'!N17+'7月'!N17+'6月'!K17+'5月'!K17+'4月'!K17+'3月'!K17+'1月'!K17)</f>
        <v>42</v>
      </c>
      <c r="O17" s="38">
        <f>SUM('12月'!O17+'11月'!O17+'10月'!O17+'9月'!O17+'8月'!O17+'7月'!O17+'6月'!L17+'5月'!L17+'4月'!L17+'3月'!L17+'1月'!L17)</f>
        <v>35</v>
      </c>
      <c r="P17" s="31">
        <f t="shared" si="2"/>
        <v>0.833333333333333</v>
      </c>
    </row>
    <row r="18" spans="1:16">
      <c r="A18" s="8" t="s">
        <v>23</v>
      </c>
      <c r="B18" s="9"/>
      <c r="C18" s="9"/>
      <c r="D18" s="10"/>
      <c r="E18" s="9"/>
      <c r="F18" s="9"/>
      <c r="G18" s="10"/>
      <c r="H18" s="9"/>
      <c r="I18" s="9"/>
      <c r="J18" s="10"/>
      <c r="K18" s="9"/>
      <c r="L18" s="9"/>
      <c r="M18" s="10"/>
      <c r="N18" s="38"/>
      <c r="O18" s="9"/>
      <c r="P18" s="31"/>
    </row>
    <row r="19" spans="1:16">
      <c r="A19" s="8" t="s">
        <v>24</v>
      </c>
      <c r="B19" s="9">
        <f>'12月'!B19+'11月'!B19+'10月'!B19+'9月'!B19+'8月'!B19+'7月'!B19+'6月'!B19+'5月'!B19+'4月'!B19+'3月'!B19+'1月'!B19</f>
        <v>25</v>
      </c>
      <c r="C19" s="9">
        <f>'12月'!C19+'11月'!C19+'10月'!C19+'9月'!C19+'8月'!C19+'7月'!C19+'6月'!C19+'5月'!C19+'4月'!C19+'3月'!C19+'1月'!C19</f>
        <v>20</v>
      </c>
      <c r="D19" s="10">
        <f t="shared" ref="D19:D21" si="8">C19/B19</f>
        <v>0.8</v>
      </c>
      <c r="E19" s="9"/>
      <c r="F19" s="9"/>
      <c r="G19" s="10"/>
      <c r="H19" s="9">
        <f>SUM('12月'!H19+'11月'!H19+'10月'!H19+'9月'!H19+'8月'!H19+'7月'!H19)</f>
        <v>17</v>
      </c>
      <c r="I19" s="9">
        <f>SUM('12月'!I19+'11月'!I19+'10月'!I19+'9月'!I19+'8月'!I19+'7月'!I19)</f>
        <v>11</v>
      </c>
      <c r="J19" s="10">
        <f t="shared" ref="J19:J23" si="9">I19/H19</f>
        <v>0.647058823529412</v>
      </c>
      <c r="K19" s="9">
        <f>'12月'!K19+'11月'!K19+'10月'!K19+'9月'!K19+'8月'!K19+'7月'!K19+'6月'!H19+'5月'!H19+'4月'!H19+'3月'!H19+'1月'!H19</f>
        <v>10</v>
      </c>
      <c r="L19" s="9">
        <f>'12月'!L19+'11月'!L19+'10月'!L19+'9月'!L19+'8月'!L19+'7月'!L19+'6月'!I19+'5月'!I19+'4月'!I19+'3月'!I19+'1月'!I19</f>
        <v>6</v>
      </c>
      <c r="M19" s="10">
        <f t="shared" ref="M19:M21" si="10">L19/K19</f>
        <v>0.6</v>
      </c>
      <c r="N19" s="38">
        <f>SUM('12月'!N19+'11月'!N19+'10月'!N19+'9月'!N19+'8月'!N19+'7月'!N19+'6月'!K19+'5月'!K19+'4月'!K19+'3月'!K19+'1月'!K19)</f>
        <v>52</v>
      </c>
      <c r="O19" s="38">
        <f>SUM('12月'!O19+'11月'!O19+'10月'!O19+'9月'!O19+'8月'!O19+'7月'!O19+'6月'!L19+'5月'!L19+'4月'!L19+'3月'!L19+'1月'!L19)</f>
        <v>37</v>
      </c>
      <c r="P19" s="31">
        <f t="shared" si="2"/>
        <v>0.711538461538462</v>
      </c>
    </row>
    <row r="20" spans="1:16">
      <c r="A20" s="8" t="s">
        <v>25</v>
      </c>
      <c r="B20" s="9">
        <f>'12月'!B20+'11月'!B20+'10月'!B20+'9月'!B20+'8月'!B20+'7月'!B20+'6月'!B20+'5月'!B20+'4月'!B20+'3月'!B20+'1月'!B20</f>
        <v>23</v>
      </c>
      <c r="C20" s="9">
        <f>'12月'!C20+'11月'!C20+'10月'!C20+'9月'!C20+'8月'!C20+'7月'!C20+'6月'!C20+'5月'!C20+'4月'!C20+'3月'!C20+'1月'!C20</f>
        <v>19</v>
      </c>
      <c r="D20" s="10">
        <f t="shared" si="8"/>
        <v>0.826086956521739</v>
      </c>
      <c r="E20" s="9"/>
      <c r="F20" s="9"/>
      <c r="G20" s="10"/>
      <c r="H20" s="9">
        <f>SUM('12月'!H20+'11月'!H20+'10月'!H20+'9月'!H20+'8月'!H20+'7月'!H20)</f>
        <v>19</v>
      </c>
      <c r="I20" s="9">
        <f>SUM('12月'!I20+'11月'!I20+'10月'!I20+'9月'!I20+'8月'!I20+'7月'!I20)</f>
        <v>19</v>
      </c>
      <c r="J20" s="10">
        <f t="shared" si="9"/>
        <v>1</v>
      </c>
      <c r="K20" s="9">
        <f>'12月'!K20+'11月'!K20+'10月'!K20+'9月'!K20+'8月'!K20+'7月'!K20+'6月'!H20+'5月'!H20+'4月'!H20+'3月'!H20+'1月'!H20</f>
        <v>11</v>
      </c>
      <c r="L20" s="9">
        <f>'12月'!L20+'11月'!L20+'10月'!L20+'9月'!L20+'8月'!L20+'7月'!L20+'6月'!I20+'5月'!I20+'4月'!I20+'3月'!I20+'1月'!I20</f>
        <v>11</v>
      </c>
      <c r="M20" s="10">
        <f t="shared" si="10"/>
        <v>1</v>
      </c>
      <c r="N20" s="38">
        <f>SUM('12月'!N20+'11月'!N20+'10月'!N20+'9月'!N20+'8月'!N20+'7月'!N20+'6月'!K20+'5月'!K20+'4月'!K20+'3月'!K20+'1月'!K20)</f>
        <v>53</v>
      </c>
      <c r="O20" s="38">
        <f>SUM('12月'!O20+'11月'!O20+'10月'!O20+'9月'!O20+'8月'!O20+'7月'!O20+'6月'!L20+'5月'!L20+'4月'!L20+'3月'!L20+'1月'!L20)</f>
        <v>49</v>
      </c>
      <c r="P20" s="31">
        <f t="shared" si="2"/>
        <v>0.924528301886792</v>
      </c>
    </row>
    <row r="21" spans="1:16">
      <c r="A21" s="8" t="s">
        <v>26</v>
      </c>
      <c r="B21" s="9">
        <f>'12月'!B21+'11月'!B21+'10月'!B21+'9月'!B21+'8月'!B21+'7月'!B21+'6月'!B21+'5月'!B21+'4月'!B21+'3月'!B21+'1月'!B21</f>
        <v>4</v>
      </c>
      <c r="C21" s="9">
        <f>'12月'!C21+'11月'!C21+'10月'!C21+'9月'!C21+'8月'!C21+'7月'!C21+'6月'!C21+'5月'!C21+'4月'!C21+'3月'!C21+'1月'!C21</f>
        <v>4</v>
      </c>
      <c r="D21" s="10">
        <f t="shared" si="8"/>
        <v>1</v>
      </c>
      <c r="E21" s="9"/>
      <c r="F21" s="9"/>
      <c r="G21" s="10"/>
      <c r="H21" s="9">
        <f>SUM('12月'!H21+'11月'!H21+'10月'!H21+'9月'!H21+'8月'!H21+'7月'!H21)</f>
        <v>12</v>
      </c>
      <c r="I21" s="9">
        <f>SUM('12月'!I21+'11月'!I21+'10月'!I21+'9月'!I21+'8月'!I21+'7月'!I21)</f>
        <v>8</v>
      </c>
      <c r="J21" s="10">
        <f t="shared" si="9"/>
        <v>0.666666666666667</v>
      </c>
      <c r="K21" s="9">
        <f>'12月'!K21+'11月'!K21+'10月'!K21+'9月'!K21+'8月'!K21+'7月'!K21+'6月'!H21+'5月'!H21+'4月'!H21+'3月'!H21+'1月'!H21</f>
        <v>3</v>
      </c>
      <c r="L21" s="9">
        <f>'12月'!L21+'11月'!L21+'10月'!L21+'9月'!L21+'8月'!L21+'7月'!L21+'6月'!I21+'5月'!I21+'4月'!I21+'3月'!I21+'1月'!I21</f>
        <v>3</v>
      </c>
      <c r="M21" s="10">
        <f t="shared" si="10"/>
        <v>1</v>
      </c>
      <c r="N21" s="38">
        <f>SUM('12月'!N21+'11月'!N21+'10月'!N21+'9月'!N21+'8月'!N21+'7月'!N21+'6月'!K21+'5月'!K21+'4月'!K21+'3月'!K21+'1月'!K21)</f>
        <v>17</v>
      </c>
      <c r="O21" s="38">
        <f>SUM('12月'!O21+'11月'!O21+'10月'!O21+'9月'!O21+'8月'!O21+'7月'!O21+'6月'!L21+'5月'!L21+'4月'!L21+'3月'!L21+'1月'!L21)</f>
        <v>13</v>
      </c>
      <c r="P21" s="31">
        <f t="shared" si="2"/>
        <v>0.764705882352941</v>
      </c>
    </row>
    <row r="22" spans="1:16">
      <c r="A22" s="8" t="s">
        <v>27</v>
      </c>
      <c r="B22" s="9"/>
      <c r="C22" s="9"/>
      <c r="D22" s="10"/>
      <c r="E22" s="9"/>
      <c r="F22" s="9"/>
      <c r="G22" s="10"/>
      <c r="H22" s="9"/>
      <c r="I22" s="9"/>
      <c r="J22" s="10"/>
      <c r="K22" s="9"/>
      <c r="L22" s="9"/>
      <c r="M22" s="10"/>
      <c r="N22" s="38"/>
      <c r="O22" s="9"/>
      <c r="P22" s="31"/>
    </row>
    <row r="23" spans="1:16">
      <c r="A23" s="11" t="s">
        <v>28</v>
      </c>
      <c r="B23" s="12">
        <f t="shared" ref="B23:F23" si="11">SUM(B10:B22)</f>
        <v>4095</v>
      </c>
      <c r="C23" s="12">
        <f t="shared" si="11"/>
        <v>3897</v>
      </c>
      <c r="D23" s="14">
        <f t="shared" ref="D23:D29" si="12">C23/B23</f>
        <v>0.951648351648352</v>
      </c>
      <c r="E23" s="12">
        <f t="shared" si="11"/>
        <v>73</v>
      </c>
      <c r="F23" s="12">
        <f t="shared" si="11"/>
        <v>70</v>
      </c>
      <c r="G23" s="14">
        <f>F23/E23</f>
        <v>0.958904109589041</v>
      </c>
      <c r="H23" s="12">
        <f>SUM(H10:H22)</f>
        <v>5804</v>
      </c>
      <c r="I23" s="12">
        <f>SUM(I10:I22)</f>
        <v>5166</v>
      </c>
      <c r="J23" s="14">
        <f>I23/H23</f>
        <v>0.890075809786354</v>
      </c>
      <c r="K23" s="12">
        <f>SUM(K10:K22)</f>
        <v>1719</v>
      </c>
      <c r="L23" s="12">
        <f>SUM(L10:L22)</f>
        <v>1623</v>
      </c>
      <c r="M23" s="14">
        <f>L23/K23</f>
        <v>0.944153577661431</v>
      </c>
      <c r="N23" s="12">
        <f>SUM(N10:N22)</f>
        <v>11689</v>
      </c>
      <c r="O23" s="12">
        <f>SUM(O10:O22)</f>
        <v>10754</v>
      </c>
      <c r="P23" s="14">
        <f t="shared" si="2"/>
        <v>0.92001026606211</v>
      </c>
    </row>
    <row r="24" s="1" customFormat="1" spans="1:16">
      <c r="A24" s="15" t="s">
        <v>29</v>
      </c>
      <c r="B24" s="16">
        <f t="shared" ref="B24:F24" si="13">B9+B23</f>
        <v>6245</v>
      </c>
      <c r="C24" s="16">
        <f t="shared" si="13"/>
        <v>5258</v>
      </c>
      <c r="D24" s="17">
        <f t="shared" si="12"/>
        <v>0.84195356285028</v>
      </c>
      <c r="E24" s="16">
        <f>E9+E23</f>
        <v>268</v>
      </c>
      <c r="F24" s="16">
        <f>F9+F23</f>
        <v>218</v>
      </c>
      <c r="G24" s="17">
        <f t="shared" ref="G23:G25" si="14">F24/E24</f>
        <v>0.813432835820896</v>
      </c>
      <c r="H24" s="16">
        <f>H9+H23</f>
        <v>9591</v>
      </c>
      <c r="I24" s="16">
        <f>I9+I23</f>
        <v>7398</v>
      </c>
      <c r="J24" s="17">
        <f t="shared" ref="J23:J35" si="15">I24/H24</f>
        <v>0.7713481388802</v>
      </c>
      <c r="K24" s="16">
        <f>K9+K23</f>
        <v>3482</v>
      </c>
      <c r="L24" s="16">
        <f>L9+L23</f>
        <v>2853</v>
      </c>
      <c r="M24" s="17">
        <f t="shared" ref="M23:M29" si="16">L24/K24</f>
        <v>0.819356691556577</v>
      </c>
      <c r="N24" s="16">
        <f>N9+N23</f>
        <v>19430</v>
      </c>
      <c r="O24" s="16">
        <f>O9+O23</f>
        <v>15606</v>
      </c>
      <c r="P24" s="39">
        <f t="shared" si="2"/>
        <v>0.803190941842512</v>
      </c>
    </row>
    <row r="25" spans="1:16">
      <c r="A25" s="8" t="s">
        <v>30</v>
      </c>
      <c r="B25" s="9">
        <f>'12月'!B25+'11月'!B25+'10月'!B25+'9月'!B25+'8月'!B25+'7月'!B25+'6月'!B25+'5月'!B25+'4月'!B25+'3月'!B25+'1月'!B25</f>
        <v>57</v>
      </c>
      <c r="C25" s="9">
        <f>'12月'!C25+'11月'!C25+'10月'!C25+'9月'!C25+'8月'!C25+'7月'!C25+'6月'!C25+'5月'!C25+'4月'!C25+'3月'!C25+'1月'!C25</f>
        <v>42</v>
      </c>
      <c r="D25" s="10">
        <f t="shared" si="12"/>
        <v>0.736842105263158</v>
      </c>
      <c r="E25" s="9">
        <f>'12月'!E25+'11月'!E25+'10月'!E25+'9月'!E25+'8月'!E25+'7月'!E25+'6月'!E25+'5月'!E25+'4月'!E25+'3月'!E25+'1月'!E25</f>
        <v>3</v>
      </c>
      <c r="F25" s="9">
        <f>'12月'!F25+'11月'!F25+'10月'!F25+'9月'!F25+'8月'!F25+'7月'!F25+'6月'!F25+'5月'!F25+'4月'!F25+'3月'!F25+'1月'!F25</f>
        <v>2</v>
      </c>
      <c r="G25" s="10">
        <f t="shared" si="14"/>
        <v>0.666666666666667</v>
      </c>
      <c r="H25" s="9">
        <f>SUM('12月'!H25+'11月'!H25+'10月'!H25+'9月'!H25+'8月'!H25+'7月'!H25)</f>
        <v>97</v>
      </c>
      <c r="I25" s="9">
        <f>SUM('12月'!I25+'11月'!I25+'10月'!I25+'9月'!I25+'8月'!I25+'7月'!I25)</f>
        <v>69</v>
      </c>
      <c r="J25" s="10">
        <f t="shared" si="15"/>
        <v>0.711340206185567</v>
      </c>
      <c r="K25" s="9">
        <f>'12月'!K25+'11月'!K25+'10月'!K25+'9月'!K25+'8月'!K25+'7月'!K25+'6月'!H25+'5月'!H25+'4月'!H25+'3月'!H25+'1月'!H25</f>
        <v>117</v>
      </c>
      <c r="L25" s="9">
        <f>'12月'!L25+'11月'!L25+'10月'!L25+'9月'!L25+'8月'!L25+'7月'!L25+'6月'!I25+'5月'!I25+'4月'!I25+'3月'!I25+'1月'!I25</f>
        <v>83</v>
      </c>
      <c r="M25" s="10">
        <f t="shared" si="16"/>
        <v>0.709401709401709</v>
      </c>
      <c r="N25" s="38">
        <f>SUM('12月'!N25+'11月'!N25+'10月'!N25+'9月'!N25+'8月'!N25+'7月'!N25+'6月'!K25+'5月'!K25+'4月'!K25+'3月'!K25+'1月'!K25)</f>
        <v>274</v>
      </c>
      <c r="O25" s="38">
        <f>SUM('12月'!O25+'11月'!O25+'10月'!O25+'9月'!O25+'8月'!O25+'7月'!O25+'6月'!L25+'5月'!L25+'4月'!L25+'3月'!L25+'1月'!L25)</f>
        <v>196</v>
      </c>
      <c r="P25" s="31">
        <f t="shared" si="2"/>
        <v>0.715328467153285</v>
      </c>
    </row>
    <row r="26" spans="1:16">
      <c r="A26" s="8" t="s">
        <v>31</v>
      </c>
      <c r="B26" s="9">
        <f>'12月'!B26+'11月'!B26+'10月'!B26+'9月'!B26+'8月'!B26+'7月'!B26+'6月'!B26+'5月'!B26+'4月'!B26+'3月'!B26+'1月'!B26</f>
        <v>9</v>
      </c>
      <c r="C26" s="9">
        <f>'12月'!C26+'11月'!C26+'10月'!C26+'9月'!C26+'8月'!C26+'7月'!C26+'6月'!C26+'5月'!C26+'4月'!C26+'3月'!C26+'1月'!C26</f>
        <v>6</v>
      </c>
      <c r="D26" s="10">
        <f t="shared" si="12"/>
        <v>0.666666666666667</v>
      </c>
      <c r="E26" s="9"/>
      <c r="F26" s="9"/>
      <c r="G26" s="10"/>
      <c r="H26" s="9">
        <f>SUM('12月'!H26+'11月'!H26+'10月'!H26+'9月'!H26+'8月'!H26+'7月'!H26)</f>
        <v>15</v>
      </c>
      <c r="I26" s="9">
        <f>SUM('12月'!I26+'11月'!I26+'10月'!I26+'9月'!I26+'8月'!I26+'7月'!I26)</f>
        <v>11</v>
      </c>
      <c r="J26" s="10">
        <f t="shared" si="15"/>
        <v>0.733333333333333</v>
      </c>
      <c r="K26" s="9"/>
      <c r="L26" s="9"/>
      <c r="M26" s="10"/>
      <c r="N26" s="38">
        <f>SUM('12月'!N26+'11月'!N26+'10月'!N26+'9月'!N26+'8月'!N26+'7月'!N26+'6月'!K26+'5月'!K26+'4月'!K26+'3月'!K26+'1月'!K26)</f>
        <v>15</v>
      </c>
      <c r="O26" s="38">
        <f>SUM('12月'!O26+'11月'!O26+'10月'!O26+'9月'!O26+'8月'!O26+'7月'!O26+'6月'!L26+'5月'!L26+'4月'!L26+'3月'!L26+'1月'!L26)</f>
        <v>11</v>
      </c>
      <c r="P26" s="31">
        <f t="shared" si="2"/>
        <v>0.733333333333333</v>
      </c>
    </row>
    <row r="27" spans="1:16">
      <c r="A27" s="8" t="s">
        <v>32</v>
      </c>
      <c r="B27" s="9">
        <f>'12月'!B27+'11月'!B27+'10月'!B27+'9月'!B27+'8月'!B27+'7月'!B27+'6月'!B27+'5月'!B27+'4月'!B27+'3月'!B27+'1月'!B27</f>
        <v>102</v>
      </c>
      <c r="C27" s="9">
        <f>'12月'!C27+'11月'!C27+'10月'!C27+'9月'!C27+'8月'!C27+'7月'!C27+'6月'!C27+'5月'!C27+'4月'!C27+'3月'!C27+'1月'!C27</f>
        <v>64</v>
      </c>
      <c r="D27" s="10">
        <f t="shared" si="12"/>
        <v>0.627450980392157</v>
      </c>
      <c r="E27" s="9">
        <f>'12月'!E27+'11月'!E27+'10月'!E27+'9月'!E27+'8月'!E27+'7月'!E27+'6月'!E27+'5月'!E27+'4月'!E27+'3月'!E27+'1月'!E27</f>
        <v>3</v>
      </c>
      <c r="F27" s="9">
        <f>'12月'!F27+'11月'!F27+'10月'!F27+'9月'!F27+'8月'!F27+'7月'!F27+'6月'!F27+'5月'!F27+'4月'!F27+'3月'!F27+'1月'!F27</f>
        <v>1</v>
      </c>
      <c r="G27" s="10">
        <f>F27/E27</f>
        <v>0.333333333333333</v>
      </c>
      <c r="H27" s="9">
        <f>SUM('12月'!H27+'11月'!H27+'10月'!H27+'9月'!H27+'8月'!H27+'7月'!H27)</f>
        <v>122</v>
      </c>
      <c r="I27" s="9">
        <f>SUM('12月'!I27+'11月'!I27+'10月'!I27+'9月'!I27+'8月'!I27+'7月'!I27)</f>
        <v>77</v>
      </c>
      <c r="J27" s="10">
        <f t="shared" si="15"/>
        <v>0.631147540983607</v>
      </c>
      <c r="K27" s="9">
        <f>'12月'!K27+'11月'!K27+'10月'!K27+'9月'!K27+'8月'!K27+'7月'!K27+'6月'!H27+'5月'!H27+'4月'!H27+'3月'!H27+'1月'!H27</f>
        <v>37</v>
      </c>
      <c r="L27" s="9">
        <f>'12月'!L27+'11月'!L27+'10月'!L27+'9月'!L27+'8月'!L27+'7月'!L27+'6月'!I27+'5月'!I27+'4月'!I27+'3月'!I27+'1月'!I27</f>
        <v>25</v>
      </c>
      <c r="M27" s="10">
        <f t="shared" si="16"/>
        <v>0.675675675675676</v>
      </c>
      <c r="N27" s="38">
        <f>SUM('12月'!N27+'11月'!N27+'10月'!N27+'9月'!N27+'8月'!N27+'7月'!N27+'6月'!K27+'5月'!K27+'4月'!K27+'3月'!K27+'1月'!K27)</f>
        <v>264</v>
      </c>
      <c r="O27" s="38">
        <f>SUM('12月'!O27+'11月'!O27+'10月'!O27+'9月'!O27+'8月'!O27+'7月'!O27+'6月'!L27+'5月'!L27+'4月'!L27+'3月'!L27+'1月'!L27)</f>
        <v>167</v>
      </c>
      <c r="P27" s="31">
        <f t="shared" si="2"/>
        <v>0.632575757575758</v>
      </c>
    </row>
    <row r="28" spans="1:16">
      <c r="A28" s="8" t="s">
        <v>33</v>
      </c>
      <c r="B28" s="9">
        <f>'12月'!B28+'11月'!B28+'10月'!B28+'9月'!B28+'8月'!B28+'7月'!B28+'6月'!B28+'5月'!B28+'4月'!B28+'3月'!B28+'1月'!B28</f>
        <v>1</v>
      </c>
      <c r="C28" s="9">
        <f>'12月'!C28+'11月'!C28+'10月'!C28+'9月'!C28+'8月'!C28+'7月'!C28+'6月'!C28+'5月'!C28+'4月'!C28+'3月'!C28+'1月'!C28</f>
        <v>1</v>
      </c>
      <c r="D28" s="10">
        <f t="shared" si="12"/>
        <v>1</v>
      </c>
      <c r="E28" s="9"/>
      <c r="F28" s="9"/>
      <c r="G28" s="10"/>
      <c r="H28" s="9">
        <f>SUM('12月'!H28+'11月'!H28+'10月'!H28+'9月'!H28+'8月'!H28+'7月'!H28)</f>
        <v>12</v>
      </c>
      <c r="I28" s="9">
        <f>SUM('12月'!I28+'11月'!I28+'10月'!I28+'9月'!I28+'8月'!I28+'7月'!I28)</f>
        <v>10</v>
      </c>
      <c r="J28" s="10">
        <f t="shared" si="15"/>
        <v>0.833333333333333</v>
      </c>
      <c r="K28" s="9">
        <f>'12月'!K28+'11月'!K28+'10月'!K28+'9月'!K28+'8月'!K28+'7月'!K28+'6月'!H28+'5月'!H28+'4月'!H28+'3月'!H28+'1月'!H28</f>
        <v>5</v>
      </c>
      <c r="L28" s="9">
        <f>'12月'!L28+'11月'!L28+'10月'!L28+'9月'!L28+'8月'!L28+'7月'!L28+'6月'!I28+'5月'!I28+'4月'!I28+'3月'!I28+'1月'!I28</f>
        <v>5</v>
      </c>
      <c r="M28" s="10">
        <f t="shared" si="16"/>
        <v>1</v>
      </c>
      <c r="N28" s="38">
        <f>SUM('12月'!N28+'11月'!N28+'10月'!N28+'9月'!N28+'8月'!N28+'7月'!N28+'6月'!K28+'5月'!K28+'4月'!K28+'3月'!K28+'1月'!K28)</f>
        <v>18</v>
      </c>
      <c r="O28" s="38">
        <f>SUM('12月'!O28+'11月'!O28+'10月'!O28+'9月'!O28+'8月'!O28+'7月'!O28+'6月'!L28+'5月'!L28+'4月'!L28+'3月'!L28+'1月'!L28)</f>
        <v>16</v>
      </c>
      <c r="P28" s="31">
        <f t="shared" si="2"/>
        <v>0.888888888888889</v>
      </c>
    </row>
    <row r="29" spans="1:16">
      <c r="A29" s="8" t="s">
        <v>34</v>
      </c>
      <c r="B29" s="9">
        <f>'12月'!B29+'11月'!B29+'10月'!B29+'9月'!B29+'8月'!B29+'7月'!B29+'6月'!B29+'5月'!B29+'4月'!B29+'3月'!B29+'1月'!B29</f>
        <v>2</v>
      </c>
      <c r="C29" s="9">
        <f>'12月'!C29+'11月'!C29+'10月'!C29+'9月'!C29+'8月'!C29+'7月'!C29+'6月'!C29+'5月'!C29+'4月'!C29+'3月'!C29+'1月'!C29</f>
        <v>1</v>
      </c>
      <c r="D29" s="10">
        <f t="shared" si="12"/>
        <v>0.5</v>
      </c>
      <c r="E29" s="9"/>
      <c r="F29" s="9"/>
      <c r="G29" s="10"/>
      <c r="H29" s="9">
        <f>SUM('12月'!H29+'11月'!H29+'10月'!H29+'9月'!H29+'8月'!H29+'7月'!H29)</f>
        <v>4</v>
      </c>
      <c r="I29" s="9">
        <f>SUM('12月'!I29+'11月'!I29+'10月'!I29+'9月'!I29+'8月'!I29+'7月'!I29)</f>
        <v>3</v>
      </c>
      <c r="J29" s="10">
        <f t="shared" si="15"/>
        <v>0.75</v>
      </c>
      <c r="K29" s="9">
        <f>'12月'!K29+'11月'!K29+'10月'!K29+'9月'!K29+'8月'!K29+'7月'!K29+'6月'!H29+'5月'!H29+'4月'!H29+'3月'!H29+'1月'!H29</f>
        <v>1</v>
      </c>
      <c r="L29" s="9">
        <f>'12月'!L29+'11月'!L29+'10月'!L29+'9月'!L29+'8月'!L29+'7月'!L29+'6月'!I29+'5月'!I29+'4月'!I29+'3月'!I29+'1月'!I29</f>
        <v>1</v>
      </c>
      <c r="M29" s="10">
        <f t="shared" si="16"/>
        <v>1</v>
      </c>
      <c r="N29" s="38">
        <f>SUM('12月'!N29+'11月'!N29+'10月'!N29+'9月'!N29+'8月'!N29+'7月'!N29+'6月'!K29+'5月'!K29+'4月'!K29+'3月'!K29+'1月'!K29)</f>
        <v>5</v>
      </c>
      <c r="O29" s="38">
        <f>SUM('12月'!O29+'11月'!O29+'10月'!O29+'9月'!O29+'8月'!O29+'7月'!O29+'6月'!L29+'5月'!L29+'4月'!L29+'3月'!L29+'1月'!L29)</f>
        <v>4</v>
      </c>
      <c r="P29" s="31">
        <f t="shared" si="2"/>
        <v>0.8</v>
      </c>
    </row>
    <row r="30" spans="1:16">
      <c r="A30" s="11" t="s">
        <v>35</v>
      </c>
      <c r="B30" s="12">
        <f t="shared" ref="B30:F30" si="17">SUM(B25:B29)</f>
        <v>171</v>
      </c>
      <c r="C30" s="12">
        <f t="shared" si="17"/>
        <v>114</v>
      </c>
      <c r="D30" s="13">
        <f t="shared" ref="D30:D35" si="18">C30/B30</f>
        <v>0.666666666666667</v>
      </c>
      <c r="E30" s="12">
        <f t="shared" si="17"/>
        <v>6</v>
      </c>
      <c r="F30" s="12">
        <f t="shared" si="17"/>
        <v>3</v>
      </c>
      <c r="G30" s="13">
        <f>F30/E30</f>
        <v>0.5</v>
      </c>
      <c r="H30" s="12">
        <f>SUM(H25:H29)</f>
        <v>250</v>
      </c>
      <c r="I30" s="12">
        <f>SUM(I25:I29)</f>
        <v>170</v>
      </c>
      <c r="J30" s="13">
        <f t="shared" si="15"/>
        <v>0.68</v>
      </c>
      <c r="K30" s="12">
        <f>SUM(K25:K29)</f>
        <v>160</v>
      </c>
      <c r="L30" s="12">
        <f>SUM(L25:L29)</f>
        <v>114</v>
      </c>
      <c r="M30" s="13">
        <f t="shared" ref="M30:M35" si="19">L30/K30</f>
        <v>0.7125</v>
      </c>
      <c r="N30" s="12">
        <f>SUM(N25:N29)</f>
        <v>576</v>
      </c>
      <c r="O30" s="12">
        <f>SUM(O25:O29)</f>
        <v>394</v>
      </c>
      <c r="P30" s="14">
        <f t="shared" si="2"/>
        <v>0.684027777777778</v>
      </c>
    </row>
    <row r="31" spans="1:16">
      <c r="A31" s="8" t="s">
        <v>36</v>
      </c>
      <c r="B31" s="9">
        <f>'12月'!B31+'11月'!B31+'10月'!B31+'9月'!B31+'8月'!B31+'7月'!B31+'6月'!B31+'5月'!B31+'4月'!B31+'3月'!B31+'1月'!B31</f>
        <v>3</v>
      </c>
      <c r="C31" s="9">
        <f>'12月'!C31+'11月'!C31+'10月'!C31+'9月'!C31+'8月'!C31+'7月'!C31+'6月'!C31+'5月'!C31+'4月'!C31+'3月'!C31+'1月'!C31</f>
        <v>3</v>
      </c>
      <c r="D31" s="10">
        <f t="shared" si="18"/>
        <v>1</v>
      </c>
      <c r="E31" s="9"/>
      <c r="F31" s="9"/>
      <c r="G31" s="10"/>
      <c r="H31" s="9">
        <f>SUM('12月'!H31+'11月'!H31+'10月'!H31+'9月'!H31+'8月'!H31+'7月'!H31)</f>
        <v>82</v>
      </c>
      <c r="I31" s="9">
        <f>SUM('12月'!I31+'11月'!I31+'10月'!I31+'9月'!I31+'8月'!I31+'7月'!I31)</f>
        <v>74</v>
      </c>
      <c r="J31" s="10">
        <f t="shared" si="15"/>
        <v>0.902439024390244</v>
      </c>
      <c r="K31" s="9">
        <f>'12月'!K31+'11月'!K31+'10月'!K31+'9月'!K31+'8月'!K31+'7月'!K31+'6月'!H31+'5月'!H31+'4月'!H31+'3月'!H31+'1月'!H31</f>
        <v>1</v>
      </c>
      <c r="L31" s="9">
        <f>'12月'!L31+'11月'!L31+'10月'!L31+'9月'!L31+'8月'!L31+'7月'!L31+'6月'!I31+'5月'!I31+'4月'!I31+'3月'!I31+'1月'!I31</f>
        <v>1</v>
      </c>
      <c r="M31" s="10">
        <f t="shared" si="19"/>
        <v>1</v>
      </c>
      <c r="N31" s="38">
        <f>SUM('12月'!N31+'11月'!N31+'10月'!N31+'9月'!N31+'8月'!N31+'7月'!N31+'6月'!K31+'5月'!K31+'4月'!K31+'3月'!K31+'1月'!K31)</f>
        <v>83</v>
      </c>
      <c r="O31" s="38">
        <f>SUM('12月'!O31+'11月'!O31+'10月'!O31+'9月'!O31+'8月'!O31+'7月'!O31+'6月'!L31+'5月'!L31+'4月'!L31+'3月'!L31+'1月'!L31)</f>
        <v>75</v>
      </c>
      <c r="P31" s="31">
        <f t="shared" si="2"/>
        <v>0.903614457831325</v>
      </c>
    </row>
    <row r="32" spans="1:16">
      <c r="A32" s="8" t="s">
        <v>37</v>
      </c>
      <c r="B32" s="9">
        <f>'12月'!B32+'11月'!B32+'10月'!B32+'9月'!B32+'8月'!B32+'7月'!B32+'6月'!B32+'5月'!B32+'4月'!B32+'3月'!B32+'1月'!B32</f>
        <v>7</v>
      </c>
      <c r="C32" s="9">
        <f>'12月'!C32+'11月'!C32+'10月'!C32+'9月'!C32+'8月'!C32+'7月'!C32+'6月'!C32+'5月'!C32+'4月'!C32+'3月'!C32+'1月'!C32</f>
        <v>7</v>
      </c>
      <c r="D32" s="10">
        <f t="shared" si="18"/>
        <v>1</v>
      </c>
      <c r="E32" s="9"/>
      <c r="F32" s="9"/>
      <c r="G32" s="10"/>
      <c r="H32" s="9">
        <f>SUM('12月'!H32+'11月'!H32+'10月'!H32+'9月'!H32+'8月'!H32+'7月'!H32)</f>
        <v>11</v>
      </c>
      <c r="I32" s="9">
        <f>SUM('12月'!I32+'11月'!I32+'10月'!I32+'9月'!I32+'8月'!I32+'7月'!I32)</f>
        <v>7</v>
      </c>
      <c r="J32" s="10">
        <f t="shared" si="15"/>
        <v>0.636363636363636</v>
      </c>
      <c r="K32" s="9">
        <f>'12月'!K32+'11月'!K32+'10月'!K32+'9月'!K32+'8月'!K32+'7月'!K32+'6月'!H32+'5月'!H32+'4月'!H32+'3月'!H32+'1月'!H32</f>
        <v>14</v>
      </c>
      <c r="L32" s="9">
        <f>'12月'!L32+'11月'!L32+'10月'!L32+'9月'!L32+'8月'!L32+'7月'!L32+'6月'!I32+'5月'!I32+'4月'!I32+'3月'!I32+'1月'!I32</f>
        <v>12</v>
      </c>
      <c r="M32" s="10">
        <f t="shared" si="19"/>
        <v>0.857142857142857</v>
      </c>
      <c r="N32" s="38">
        <f>SUM('12月'!N32+'11月'!N32+'10月'!N32+'9月'!N32+'8月'!N32+'7月'!N32+'6月'!K32+'5月'!K32+'4月'!K32+'3月'!K32+'1月'!K32)</f>
        <v>32</v>
      </c>
      <c r="O32" s="38">
        <f>SUM('12月'!O32+'11月'!O32+'10月'!O32+'9月'!O32+'8月'!O32+'7月'!O32+'6月'!L32+'5月'!L32+'4月'!L32+'3月'!L32+'1月'!L32)</f>
        <v>26</v>
      </c>
      <c r="P32" s="31">
        <f t="shared" si="2"/>
        <v>0.8125</v>
      </c>
    </row>
    <row r="33" spans="1:16">
      <c r="A33" s="8" t="s">
        <v>38</v>
      </c>
      <c r="B33" s="9">
        <f>'12月'!B33+'11月'!B33+'10月'!B33+'9月'!B33+'8月'!B33+'7月'!B33+'6月'!B33+'5月'!B33+'4月'!B33+'3月'!B33+'1月'!B33</f>
        <v>40</v>
      </c>
      <c r="C33" s="9">
        <f>'12月'!C33+'11月'!C33+'10月'!C33+'9月'!C33+'8月'!C33+'7月'!C33+'6月'!C33+'5月'!C33+'4月'!C33+'3月'!C33+'1月'!C33</f>
        <v>17</v>
      </c>
      <c r="D33" s="10">
        <f t="shared" si="18"/>
        <v>0.425</v>
      </c>
      <c r="E33" s="9"/>
      <c r="F33" s="9"/>
      <c r="G33" s="10"/>
      <c r="H33" s="9">
        <f>SUM('12月'!H33+'11月'!H33+'10月'!H33+'9月'!H33+'8月'!H33+'7月'!H33)</f>
        <v>70</v>
      </c>
      <c r="I33" s="9">
        <f>SUM('12月'!I33+'11月'!I33+'10月'!I33+'9月'!I33+'8月'!I33+'7月'!I33)</f>
        <v>40</v>
      </c>
      <c r="J33" s="10">
        <f t="shared" si="15"/>
        <v>0.571428571428571</v>
      </c>
      <c r="K33" s="9">
        <f>'12月'!K33+'11月'!K33+'10月'!K33+'9月'!K33+'8月'!K33+'7月'!K33+'6月'!H33+'5月'!H33+'4月'!H33+'3月'!H33+'1月'!H33</f>
        <v>26</v>
      </c>
      <c r="L33" s="9">
        <f>'12月'!L33+'11月'!L33+'10月'!L33+'9月'!L33+'8月'!L33+'7月'!L33+'6月'!I33+'5月'!I33+'4月'!I33+'3月'!I33+'1月'!I33</f>
        <v>25</v>
      </c>
      <c r="M33" s="10">
        <f t="shared" si="19"/>
        <v>0.961538461538462</v>
      </c>
      <c r="N33" s="38">
        <f>SUM('12月'!N33+'11月'!N33+'10月'!N33+'9月'!N33+'8月'!N33+'7月'!N33+'6月'!K33+'5月'!K33+'4月'!K33+'3月'!K33+'1月'!K33)</f>
        <v>136</v>
      </c>
      <c r="O33" s="38">
        <f>SUM('12月'!O33+'11月'!O33+'10月'!O33+'9月'!O33+'8月'!O33+'7月'!O33+'6月'!L33+'5月'!L33+'4月'!L33+'3月'!L33+'1月'!L33)</f>
        <v>82</v>
      </c>
      <c r="P33" s="31">
        <f t="shared" si="2"/>
        <v>0.602941176470588</v>
      </c>
    </row>
    <row r="34" spans="1:16">
      <c r="A34" s="8" t="s">
        <v>39</v>
      </c>
      <c r="B34" s="9"/>
      <c r="C34" s="9"/>
      <c r="D34" s="10"/>
      <c r="E34" s="9"/>
      <c r="F34" s="9"/>
      <c r="G34" s="10"/>
      <c r="H34" s="9">
        <f>SUM('12月'!H34+'11月'!H34+'10月'!H34+'9月'!H34+'8月'!H34+'7月'!H34)</f>
        <v>4</v>
      </c>
      <c r="I34" s="9">
        <f>SUM('12月'!I34+'11月'!I34+'10月'!I34+'9月'!I34+'8月'!I34+'7月'!I34)</f>
        <v>4</v>
      </c>
      <c r="J34" s="10">
        <f t="shared" si="15"/>
        <v>1</v>
      </c>
      <c r="K34" s="9">
        <f>'12月'!K34+'11月'!K34+'10月'!K34+'9月'!K34+'8月'!K34+'7月'!K34+'6月'!H34+'5月'!H34+'4月'!H34+'3月'!H34+'1月'!H34</f>
        <v>1</v>
      </c>
      <c r="L34" s="9">
        <f>'12月'!L34+'11月'!L34+'10月'!L34+'9月'!L34+'8月'!L34+'7月'!L34+'6月'!I34+'5月'!I34+'4月'!I34+'3月'!I34+'1月'!I34</f>
        <v>1</v>
      </c>
      <c r="M34" s="10">
        <f t="shared" si="19"/>
        <v>1</v>
      </c>
      <c r="N34" s="38">
        <f>SUM('12月'!N34+'11月'!N34+'10月'!N34+'9月'!N34+'8月'!N34+'7月'!N34+'6月'!K34+'5月'!K34+'4月'!K34+'3月'!K34+'1月'!K34)</f>
        <v>5</v>
      </c>
      <c r="O34" s="38">
        <f>SUM('12月'!O34+'11月'!O34+'10月'!O34+'9月'!O34+'8月'!O34+'7月'!O34+'6月'!L34+'5月'!L34+'4月'!L34+'3月'!L34+'1月'!L34)</f>
        <v>5</v>
      </c>
      <c r="P34" s="31">
        <f t="shared" si="2"/>
        <v>1</v>
      </c>
    </row>
    <row r="35" spans="1:16">
      <c r="A35" s="8" t="s">
        <v>40</v>
      </c>
      <c r="B35" s="9">
        <f>'12月'!B35+'11月'!B35+'10月'!B35+'9月'!B35+'8月'!B35+'7月'!B35+'6月'!B35+'5月'!B35+'4月'!B35+'3月'!B35+'1月'!B35</f>
        <v>4</v>
      </c>
      <c r="C35" s="9">
        <f>'12月'!C35+'11月'!C35+'10月'!C35+'9月'!C35+'8月'!C35+'7月'!C35+'6月'!C35+'5月'!C35+'4月'!C35+'3月'!C35+'1月'!C35</f>
        <v>4</v>
      </c>
      <c r="D35" s="10">
        <f t="shared" si="18"/>
        <v>1</v>
      </c>
      <c r="E35" s="9"/>
      <c r="F35" s="9"/>
      <c r="G35" s="10"/>
      <c r="H35" s="9">
        <f>SUM('12月'!H35+'11月'!H35+'10月'!H35+'9月'!H35+'8月'!H35+'7月'!H35)</f>
        <v>3</v>
      </c>
      <c r="I35" s="9">
        <f>SUM('12月'!I35+'11月'!I35+'10月'!I35+'9月'!I35+'8月'!I35+'7月'!I35)</f>
        <v>1</v>
      </c>
      <c r="J35" s="10">
        <f t="shared" si="15"/>
        <v>0.333333333333333</v>
      </c>
      <c r="K35" s="9">
        <f>'12月'!K35+'11月'!K35+'10月'!K35+'9月'!K35+'8月'!K35+'7月'!K35+'6月'!H35+'5月'!H35+'4月'!H35+'3月'!H35+'1月'!H35</f>
        <v>1</v>
      </c>
      <c r="L35" s="9">
        <f>'12月'!L35+'11月'!L35+'10月'!L35+'9月'!L35+'8月'!L35+'7月'!L35+'6月'!I35+'5月'!I35+'4月'!I35+'3月'!I35+'1月'!I35</f>
        <v>1</v>
      </c>
      <c r="M35" s="10">
        <f t="shared" si="19"/>
        <v>1</v>
      </c>
      <c r="N35" s="38">
        <f>SUM('12月'!N35+'11月'!N35+'10月'!N35+'9月'!N35+'8月'!N35+'7月'!N35+'6月'!K35+'5月'!K35+'4月'!K35+'3月'!K35+'1月'!K35)</f>
        <v>8</v>
      </c>
      <c r="O35" s="38">
        <f>SUM('12月'!O35+'11月'!O35+'10月'!O35+'9月'!O35+'8月'!O35+'7月'!O35+'6月'!L35+'5月'!L35+'4月'!L35+'3月'!L35+'1月'!L35)</f>
        <v>6</v>
      </c>
      <c r="P35" s="31">
        <f t="shared" si="2"/>
        <v>0.75</v>
      </c>
    </row>
    <row r="36" spans="1:16">
      <c r="A36" s="11" t="s">
        <v>41</v>
      </c>
      <c r="B36" s="12">
        <f>SUM(B31:B35)</f>
        <v>54</v>
      </c>
      <c r="C36" s="12">
        <f>SUM(C31:C35)</f>
        <v>31</v>
      </c>
      <c r="D36" s="13">
        <f t="shared" ref="D36:D48" si="20">C36/B36</f>
        <v>0.574074074074074</v>
      </c>
      <c r="E36" s="12">
        <f>SUM(E31:E35)</f>
        <v>0</v>
      </c>
      <c r="F36" s="12">
        <f>SUM(F31:F35)</f>
        <v>0</v>
      </c>
      <c r="G36" s="13" t="e">
        <f t="shared" ref="G36:G38" si="21">F36/E36</f>
        <v>#DIV/0!</v>
      </c>
      <c r="H36" s="12">
        <f>SUM(H31:H35)</f>
        <v>170</v>
      </c>
      <c r="I36" s="12">
        <f>SUM(I31:I35)</f>
        <v>126</v>
      </c>
      <c r="J36" s="13">
        <f t="shared" ref="J36:J48" si="22">I36/H36</f>
        <v>0.741176470588235</v>
      </c>
      <c r="K36" s="12">
        <f>SUM(K31:K35)</f>
        <v>43</v>
      </c>
      <c r="L36" s="12">
        <f>SUM(L31:L35)</f>
        <v>40</v>
      </c>
      <c r="M36" s="13">
        <f t="shared" ref="M36:M42" si="23">L36/K36</f>
        <v>0.930232558139535</v>
      </c>
      <c r="N36" s="12">
        <f>SUM(N31:N35)</f>
        <v>264</v>
      </c>
      <c r="O36" s="12">
        <f>SUM(O31:O35)</f>
        <v>194</v>
      </c>
      <c r="P36" s="14">
        <f t="shared" si="2"/>
        <v>0.734848484848485</v>
      </c>
    </row>
    <row r="37" spans="1:16">
      <c r="A37" s="18" t="s">
        <v>42</v>
      </c>
      <c r="B37" s="19">
        <f t="shared" ref="B37:F37" si="24">B30+B36</f>
        <v>225</v>
      </c>
      <c r="C37" s="19">
        <f t="shared" si="24"/>
        <v>145</v>
      </c>
      <c r="D37" s="20">
        <f t="shared" si="20"/>
        <v>0.644444444444444</v>
      </c>
      <c r="E37" s="19">
        <f t="shared" si="24"/>
        <v>6</v>
      </c>
      <c r="F37" s="19">
        <f t="shared" si="24"/>
        <v>3</v>
      </c>
      <c r="G37" s="20">
        <f t="shared" si="21"/>
        <v>0.5</v>
      </c>
      <c r="H37" s="19">
        <f>H30+H36</f>
        <v>420</v>
      </c>
      <c r="I37" s="19">
        <f>I30+I36</f>
        <v>296</v>
      </c>
      <c r="J37" s="20">
        <f t="shared" si="22"/>
        <v>0.704761904761905</v>
      </c>
      <c r="K37" s="19">
        <f>K30+K36</f>
        <v>203</v>
      </c>
      <c r="L37" s="19">
        <f>L30+L36</f>
        <v>154</v>
      </c>
      <c r="M37" s="20">
        <f t="shared" si="23"/>
        <v>0.758620689655172</v>
      </c>
      <c r="N37" s="19">
        <f>N30+N36</f>
        <v>840</v>
      </c>
      <c r="O37" s="19">
        <f>O30+O36</f>
        <v>588</v>
      </c>
      <c r="P37" s="21">
        <f t="shared" si="2"/>
        <v>0.7</v>
      </c>
    </row>
    <row r="38" spans="1:16">
      <c r="A38" s="8" t="s">
        <v>43</v>
      </c>
      <c r="B38" s="9">
        <f>'12月'!B38+'11月'!B38+'10月'!B38+'9月'!B38+'8月'!B38+'7月'!B38+'6月'!B38+'5月'!B38+'4月'!B38+'3月'!B38+'1月'!B38</f>
        <v>42</v>
      </c>
      <c r="C38" s="9">
        <f>'12月'!C38+'11月'!C38+'10月'!C38+'9月'!C38+'8月'!C38+'7月'!C38+'6月'!C38+'5月'!C38+'4月'!C38+'3月'!C38+'1月'!C38</f>
        <v>27</v>
      </c>
      <c r="D38" s="10">
        <f t="shared" si="20"/>
        <v>0.642857142857143</v>
      </c>
      <c r="E38" s="9">
        <f>'12月'!E38+'11月'!E38+'10月'!E38+'9月'!E38+'8月'!E38+'7月'!E38+'6月'!E38+'5月'!E38+'4月'!E38+'3月'!E38+'1月'!E38</f>
        <v>3</v>
      </c>
      <c r="F38" s="9">
        <f>'12月'!F38+'11月'!F38+'10月'!F38+'9月'!F38+'8月'!F38+'7月'!F38+'6月'!F38+'5月'!F38+'4月'!F38+'3月'!F38+'1月'!F38</f>
        <v>1</v>
      </c>
      <c r="G38" s="10">
        <f t="shared" si="21"/>
        <v>0.333333333333333</v>
      </c>
      <c r="H38" s="9">
        <f>SUM('12月'!H38+'11月'!H38+'10月'!H38+'9月'!H38+'8月'!H38+'7月'!H38)</f>
        <v>88</v>
      </c>
      <c r="I38" s="9">
        <f>SUM('12月'!I38+'11月'!I38+'10月'!I38+'9月'!I38+'8月'!I38+'7月'!I38)</f>
        <v>61</v>
      </c>
      <c r="J38" s="31">
        <f t="shared" si="22"/>
        <v>0.693181818181818</v>
      </c>
      <c r="K38" s="9">
        <f>'12月'!K38+'11月'!K38+'10月'!K38+'9月'!K38+'8月'!K38+'7月'!K38+'6月'!H38+'5月'!H38+'4月'!H38+'3月'!H38+'1月'!H38</f>
        <v>102</v>
      </c>
      <c r="L38" s="9">
        <f>'12月'!L38+'11月'!L38+'10月'!L38+'9月'!L38+'8月'!L38+'7月'!L38+'6月'!I38+'5月'!I38+'4月'!I38+'3月'!I38+'1月'!I38</f>
        <v>74</v>
      </c>
      <c r="M38" s="10">
        <f t="shared" si="23"/>
        <v>0.725490196078431</v>
      </c>
      <c r="N38" s="38">
        <f>SUM('12月'!N38+'11月'!N38+'10月'!N38+'9月'!N38+'8月'!N38+'7月'!N38+'6月'!K38+'5月'!K38+'4月'!K38+'3月'!K38+'1月'!K38)</f>
        <v>235</v>
      </c>
      <c r="O38" s="38">
        <f>SUM('12月'!O38+'11月'!O38+'10月'!O38+'9月'!O38+'8月'!O38+'7月'!O38+'6月'!L38+'5月'!L38+'4月'!L38+'3月'!L38+'1月'!L38)</f>
        <v>163</v>
      </c>
      <c r="P38" s="31">
        <f t="shared" si="2"/>
        <v>0.693617021276596</v>
      </c>
    </row>
    <row r="39" spans="1:16">
      <c r="A39" s="8" t="s">
        <v>44</v>
      </c>
      <c r="B39" s="9">
        <f>'12月'!B39+'11月'!B39+'10月'!B39+'9月'!B39+'8月'!B39+'7月'!B39+'6月'!B39+'5月'!B39+'4月'!B39+'3月'!B39+'1月'!B39</f>
        <v>40</v>
      </c>
      <c r="C39" s="9">
        <f>'12月'!C39+'11月'!C39+'10月'!C39+'9月'!C39+'8月'!C39+'7月'!C39+'6月'!C39+'5月'!C39+'4月'!C39+'3月'!C39+'1月'!C39</f>
        <v>30</v>
      </c>
      <c r="D39" s="10">
        <f t="shared" si="20"/>
        <v>0.75</v>
      </c>
      <c r="E39" s="9"/>
      <c r="F39" s="9"/>
      <c r="G39" s="10"/>
      <c r="H39" s="9">
        <f>SUM('12月'!H39+'11月'!H39+'10月'!H39+'9月'!H39+'8月'!H39+'7月'!H39)</f>
        <v>43</v>
      </c>
      <c r="I39" s="9">
        <f>SUM('12月'!I39+'11月'!I39+'10月'!I39+'9月'!I39+'8月'!I39+'7月'!I39)</f>
        <v>25</v>
      </c>
      <c r="J39" s="31">
        <f t="shared" si="22"/>
        <v>0.581395348837209</v>
      </c>
      <c r="K39" s="9">
        <f>'12月'!K39+'11月'!K39+'10月'!K39+'9月'!K39+'8月'!K39+'7月'!K39+'6月'!H39+'5月'!H39+'4月'!H39+'3月'!H39+'1月'!H39</f>
        <v>18</v>
      </c>
      <c r="L39" s="9">
        <f>'12月'!L39+'11月'!L39+'10月'!L39+'9月'!L39+'8月'!L39+'7月'!L39+'6月'!I39+'5月'!I39+'4月'!I39+'3月'!I39+'1月'!I39</f>
        <v>12</v>
      </c>
      <c r="M39" s="10">
        <f t="shared" si="23"/>
        <v>0.666666666666667</v>
      </c>
      <c r="N39" s="38">
        <f>SUM('12月'!N39+'11月'!N39+'10月'!N39+'9月'!N39+'8月'!N39+'7月'!N39+'6月'!K39+'5月'!K39+'4月'!K39+'3月'!K39+'1月'!K39)</f>
        <v>101</v>
      </c>
      <c r="O39" s="38">
        <f>SUM('12月'!O39+'11月'!O39+'10月'!O39+'9月'!O39+'8月'!O39+'7月'!O39+'6月'!L39+'5月'!L39+'4月'!L39+'3月'!L39+'1月'!L39)</f>
        <v>67</v>
      </c>
      <c r="P39" s="31">
        <f t="shared" si="2"/>
        <v>0.663366336633663</v>
      </c>
    </row>
    <row r="40" spans="1:16">
      <c r="A40" s="8" t="s">
        <v>45</v>
      </c>
      <c r="B40" s="9">
        <f>'12月'!B40+'11月'!B40+'10月'!B40+'9月'!B40+'8月'!B40+'7月'!B40+'6月'!B40+'5月'!B40+'4月'!B40+'3月'!B40+'1月'!B40</f>
        <v>234</v>
      </c>
      <c r="C40" s="9">
        <f>'12月'!C40+'11月'!C40+'10月'!C40+'9月'!C40+'8月'!C40+'7月'!C40+'6月'!C40+'5月'!C40+'4月'!C40+'3月'!C40+'1月'!C40</f>
        <v>132</v>
      </c>
      <c r="D40" s="10">
        <f t="shared" si="20"/>
        <v>0.564102564102564</v>
      </c>
      <c r="E40" s="9">
        <f>'12月'!E40+'11月'!E40+'10月'!E40+'9月'!E40+'8月'!E40+'7月'!E40+'6月'!E40+'5月'!E40+'4月'!E40+'3月'!E40+'1月'!E40</f>
        <v>7</v>
      </c>
      <c r="F40" s="9">
        <f>'12月'!F40+'11月'!F40+'10月'!F40+'9月'!F40+'8月'!F40+'7月'!F40+'6月'!F40+'5月'!F40+'4月'!F40+'3月'!F40+'1月'!F40</f>
        <v>2</v>
      </c>
      <c r="G40" s="10">
        <f>F40/E40</f>
        <v>0.285714285714286</v>
      </c>
      <c r="H40" s="9">
        <f>SUM('12月'!H40+'11月'!H40+'10月'!H40+'9月'!H40+'8月'!H40+'7月'!H40)</f>
        <v>286</v>
      </c>
      <c r="I40" s="9">
        <f>SUM('12月'!I40+'11月'!I40+'10月'!I40+'9月'!I40+'8月'!I40+'7月'!I40)</f>
        <v>146</v>
      </c>
      <c r="J40" s="31">
        <f t="shared" si="22"/>
        <v>0.510489510489511</v>
      </c>
      <c r="K40" s="9">
        <f>'12月'!K40+'11月'!K40+'10月'!K40+'9月'!K40+'8月'!K40+'7月'!K40+'6月'!H40+'5月'!H40+'4月'!H40+'3月'!H40+'1月'!H40</f>
        <v>53</v>
      </c>
      <c r="L40" s="9">
        <f>'12月'!L40+'11月'!L40+'10月'!L40+'9月'!L40+'8月'!L40+'7月'!L40+'6月'!I40+'5月'!I40+'4月'!I40+'3月'!I40+'1月'!I40</f>
        <v>38</v>
      </c>
      <c r="M40" s="10">
        <f t="shared" si="23"/>
        <v>0.716981132075472</v>
      </c>
      <c r="N40" s="38">
        <f>SUM('12月'!N40+'11月'!N40+'10月'!N40+'9月'!N40+'8月'!N40+'7月'!N40+'6月'!K40+'5月'!K40+'4月'!K40+'3月'!K40+'1月'!K40)</f>
        <v>580</v>
      </c>
      <c r="O40" s="38">
        <f>SUM('12月'!O40+'11月'!O40+'10月'!O40+'9月'!O40+'8月'!O40+'7月'!O40+'6月'!L40+'5月'!L40+'4月'!L40+'3月'!L40+'1月'!L40)</f>
        <v>318</v>
      </c>
      <c r="P40" s="31">
        <f t="shared" si="2"/>
        <v>0.548275862068966</v>
      </c>
    </row>
    <row r="41" spans="1:16">
      <c r="A41" s="8" t="s">
        <v>46</v>
      </c>
      <c r="B41" s="9">
        <f>'12月'!B41+'11月'!B41+'10月'!B41+'9月'!B41+'8月'!B41+'7月'!B41+'6月'!B41+'5月'!B41+'4月'!B41+'3月'!B41+'1月'!B41</f>
        <v>3</v>
      </c>
      <c r="C41" s="9">
        <f>'12月'!C41+'11月'!C41+'10月'!C41+'9月'!C41+'8月'!C41+'7月'!C41+'6月'!C41+'5月'!C41+'4月'!C41+'3月'!C41+'1月'!C41</f>
        <v>2</v>
      </c>
      <c r="D41" s="10">
        <f t="shared" si="20"/>
        <v>0.666666666666667</v>
      </c>
      <c r="E41" s="9">
        <f>'12月'!E41+'11月'!E41+'10月'!E41+'9月'!E41+'8月'!E41+'7月'!E41+'6月'!E41+'5月'!E41+'4月'!E41+'3月'!E41+'1月'!E41</f>
        <v>4</v>
      </c>
      <c r="F41" s="9">
        <f>'12月'!F41+'11月'!F41+'10月'!F41+'9月'!F41+'8月'!F41+'7月'!F41+'6月'!F41+'5月'!F41+'4月'!F41+'3月'!F41+'1月'!F41</f>
        <v>4</v>
      </c>
      <c r="G41" s="10">
        <f>F41/E41</f>
        <v>1</v>
      </c>
      <c r="H41" s="9">
        <f>SUM('12月'!H41+'11月'!H41+'10月'!H41+'9月'!H41+'8月'!H41+'7月'!H41)</f>
        <v>34</v>
      </c>
      <c r="I41" s="9">
        <f>SUM('12月'!I41+'11月'!I41+'10月'!I41+'9月'!I41+'8月'!I41+'7月'!I41)</f>
        <v>31</v>
      </c>
      <c r="J41" s="31">
        <f t="shared" si="22"/>
        <v>0.911764705882353</v>
      </c>
      <c r="K41" s="9">
        <f>'12月'!K41+'11月'!K41+'10月'!K41+'9月'!K41+'8月'!K41+'7月'!K41+'6月'!H41+'5月'!H41+'4月'!H41+'3月'!H41+'1月'!H41</f>
        <v>5</v>
      </c>
      <c r="L41" s="9">
        <f>'12月'!L41+'11月'!L41+'10月'!L41+'9月'!L41+'8月'!L41+'7月'!L41+'6月'!I41+'5月'!I41+'4月'!I41+'3月'!I41+'1月'!I41</f>
        <v>5</v>
      </c>
      <c r="M41" s="10">
        <f t="shared" si="23"/>
        <v>1</v>
      </c>
      <c r="N41" s="38">
        <f>SUM('12月'!N41+'11月'!N41+'10月'!N41+'9月'!N41+'8月'!N41+'7月'!N41+'6月'!K41+'5月'!K41+'4月'!K41+'3月'!K41+'1月'!K41)</f>
        <v>39</v>
      </c>
      <c r="O41" s="38">
        <f>SUM('12月'!O41+'11月'!O41+'10月'!O41+'9月'!O41+'8月'!O41+'7月'!O41+'6月'!L41+'5月'!L41+'4月'!L41+'3月'!L41+'1月'!L41)</f>
        <v>36</v>
      </c>
      <c r="P41" s="31">
        <f t="shared" si="2"/>
        <v>0.923076923076923</v>
      </c>
    </row>
    <row r="42" spans="1:16">
      <c r="A42" s="8" t="s">
        <v>47</v>
      </c>
      <c r="B42" s="9">
        <f>'12月'!B42+'11月'!B42+'10月'!B42+'9月'!B42+'8月'!B42+'7月'!B42+'6月'!B42+'5月'!B42+'4月'!B42+'3月'!B42+'1月'!B42</f>
        <v>2</v>
      </c>
      <c r="C42" s="9">
        <f>'12月'!C42+'11月'!C42+'10月'!C42+'9月'!C42+'8月'!C42+'7月'!C42+'6月'!C42+'5月'!C42+'4月'!C42+'3月'!C42+'1月'!C42</f>
        <v>1</v>
      </c>
      <c r="D42" s="10">
        <f t="shared" si="20"/>
        <v>0.5</v>
      </c>
      <c r="E42" s="9"/>
      <c r="F42" s="9"/>
      <c r="G42" s="10"/>
      <c r="H42" s="9">
        <f>SUM('12月'!H42+'11月'!H42+'10月'!H42+'9月'!H42+'8月'!H42+'7月'!H42)</f>
        <v>4</v>
      </c>
      <c r="I42" s="9">
        <f>SUM('12月'!I42+'11月'!I42+'10月'!I42+'9月'!I42+'8月'!I42+'7月'!I42)</f>
        <v>3</v>
      </c>
      <c r="J42" s="10">
        <f t="shared" si="22"/>
        <v>0.75</v>
      </c>
      <c r="K42" s="9">
        <f>'12月'!K42+'11月'!K42+'10月'!K42+'9月'!K42+'8月'!K42+'7月'!K42+'6月'!H42+'5月'!H42+'4月'!H42+'3月'!H42+'1月'!H42</f>
        <v>6</v>
      </c>
      <c r="L42" s="9">
        <f>'12月'!L42+'11月'!L42+'10月'!L42+'9月'!L42+'8月'!L42+'7月'!L42+'6月'!I42+'5月'!I42+'4月'!I42+'3月'!I42+'1月'!I42</f>
        <v>5</v>
      </c>
      <c r="M42" s="10">
        <f t="shared" si="23"/>
        <v>0.833333333333333</v>
      </c>
      <c r="N42" s="38">
        <f>SUM('12月'!N42+'11月'!N42+'10月'!N42+'9月'!N42+'8月'!N42+'7月'!N42+'6月'!K42+'5月'!K42+'4月'!K42+'3月'!K42+'1月'!K42)</f>
        <v>12</v>
      </c>
      <c r="O42" s="38">
        <f>SUM('12月'!O42+'11月'!O42+'10月'!O42+'9月'!O42+'8月'!O42+'7月'!O42+'6月'!L42+'5月'!L42+'4月'!L42+'3月'!L42+'1月'!L42)</f>
        <v>9</v>
      </c>
      <c r="P42" s="31">
        <f t="shared" si="2"/>
        <v>0.75</v>
      </c>
    </row>
    <row r="43" spans="1:16">
      <c r="A43" s="11" t="s">
        <v>48</v>
      </c>
      <c r="B43" s="12">
        <f t="shared" ref="B43:F43" si="25">SUM(B38:B42)</f>
        <v>321</v>
      </c>
      <c r="C43" s="12">
        <f t="shared" si="25"/>
        <v>192</v>
      </c>
      <c r="D43" s="10">
        <f t="shared" si="20"/>
        <v>0.598130841121495</v>
      </c>
      <c r="E43" s="12">
        <f t="shared" si="25"/>
        <v>14</v>
      </c>
      <c r="F43" s="12">
        <f t="shared" si="25"/>
        <v>7</v>
      </c>
      <c r="G43" s="13">
        <f>F43/E43</f>
        <v>0.5</v>
      </c>
      <c r="H43" s="12">
        <f>SUM(H38:H42)</f>
        <v>455</v>
      </c>
      <c r="I43" s="12">
        <f>SUM(I38:I42)</f>
        <v>266</v>
      </c>
      <c r="J43" s="13">
        <f t="shared" si="22"/>
        <v>0.584615384615385</v>
      </c>
      <c r="K43" s="12">
        <f>SUM(K38:K42)</f>
        <v>184</v>
      </c>
      <c r="L43" s="12">
        <f>SUM(L38:L42)</f>
        <v>134</v>
      </c>
      <c r="M43" s="13">
        <f t="shared" ref="M43:M48" si="26">L43/K43</f>
        <v>0.728260869565217</v>
      </c>
      <c r="N43" s="12">
        <f>SUM(N38:N42)</f>
        <v>967</v>
      </c>
      <c r="O43" s="12">
        <f>SUM(O38:O42)</f>
        <v>593</v>
      </c>
      <c r="P43" s="14">
        <f t="shared" si="2"/>
        <v>0.613236814891417</v>
      </c>
    </row>
    <row r="44" spans="1:16">
      <c r="A44" s="8" t="s">
        <v>49</v>
      </c>
      <c r="B44" s="9">
        <f>'12月'!B44+'11月'!B44+'10月'!B44+'9月'!B44+'8月'!B44+'7月'!B44+'6月'!B44+'5月'!B44+'4月'!B44+'3月'!B44+'1月'!B44</f>
        <v>8</v>
      </c>
      <c r="C44" s="9">
        <f>'12月'!C44+'11月'!C44+'10月'!C44+'9月'!C44+'8月'!C44+'7月'!C44+'6月'!C44+'5月'!C44+'4月'!C44+'3月'!C44+'1月'!C44</f>
        <v>8</v>
      </c>
      <c r="D44" s="10">
        <f t="shared" si="20"/>
        <v>1</v>
      </c>
      <c r="E44" s="9"/>
      <c r="F44" s="9"/>
      <c r="G44" s="10"/>
      <c r="H44" s="9">
        <f>SUM('12月'!H44+'11月'!H44+'10月'!H44+'9月'!H44+'8月'!H44+'7月'!H44)</f>
        <v>78</v>
      </c>
      <c r="I44" s="9">
        <f>SUM('12月'!I44+'11月'!I44+'10月'!I44+'9月'!I44+'8月'!I44+'7月'!I44)</f>
        <v>64</v>
      </c>
      <c r="J44" s="31">
        <f t="shared" si="22"/>
        <v>0.82051282051282</v>
      </c>
      <c r="K44" s="9">
        <f>'12月'!K44+'11月'!K44+'10月'!K44+'9月'!K44+'8月'!K44+'7月'!K44+'6月'!H44+'5月'!H44+'4月'!H44+'3月'!H44+'1月'!H44</f>
        <v>2</v>
      </c>
      <c r="L44" s="9">
        <f>'12月'!L44+'11月'!L44+'10月'!L44+'9月'!L44+'8月'!L44+'7月'!L44+'6月'!I44+'5月'!I44+'4月'!I44+'3月'!I44+'1月'!I44</f>
        <v>0</v>
      </c>
      <c r="M44" s="10">
        <f t="shared" si="26"/>
        <v>0</v>
      </c>
      <c r="N44" s="38">
        <f>SUM('12月'!N44+'11月'!N44+'10月'!N44+'9月'!N44+'8月'!N44+'7月'!N44+'6月'!K44+'5月'!K44+'4月'!K44+'3月'!K44+'1月'!K44)</f>
        <v>88</v>
      </c>
      <c r="O44" s="38">
        <f>SUM('12月'!O44+'11月'!O44+'10月'!O44+'9月'!O44+'8月'!O44+'7月'!O44+'6月'!L44+'5月'!L44+'4月'!L44+'3月'!L44+'1月'!L44)</f>
        <v>72</v>
      </c>
      <c r="P44" s="31">
        <f t="shared" si="2"/>
        <v>0.818181818181818</v>
      </c>
    </row>
    <row r="45" spans="1:16">
      <c r="A45" s="8" t="s">
        <v>50</v>
      </c>
      <c r="B45" s="9">
        <f>'12月'!B45+'11月'!B45+'10月'!B45+'9月'!B45+'8月'!B45+'7月'!B45+'6月'!B45+'5月'!B45+'4月'!B45+'3月'!B45+'1月'!B45</f>
        <v>26</v>
      </c>
      <c r="C45" s="9">
        <f>'12月'!C45+'11月'!C45+'10月'!C45+'9月'!C45+'8月'!C45+'7月'!C45+'6月'!C45+'5月'!C45+'4月'!C45+'3月'!C45+'1月'!C45</f>
        <v>21</v>
      </c>
      <c r="D45" s="10">
        <f t="shared" si="20"/>
        <v>0.807692307692308</v>
      </c>
      <c r="E45" s="9"/>
      <c r="F45" s="9"/>
      <c r="G45" s="10"/>
      <c r="H45" s="9">
        <f>SUM('12月'!H45+'11月'!H45+'10月'!H45+'9月'!H45+'8月'!H45+'7月'!H45)</f>
        <v>43</v>
      </c>
      <c r="I45" s="9">
        <f>SUM('12月'!I45+'11月'!I45+'10月'!I45+'9月'!I45+'8月'!I45+'7月'!I45)</f>
        <v>32</v>
      </c>
      <c r="J45" s="32">
        <f t="shared" si="22"/>
        <v>0.744186046511628</v>
      </c>
      <c r="K45" s="9">
        <f>'12月'!K45+'11月'!K45+'10月'!K45+'9月'!K45+'8月'!K45+'7月'!K45+'6月'!H45+'5月'!H45+'4月'!H45+'3月'!H45+'1月'!H45</f>
        <v>19</v>
      </c>
      <c r="L45" s="9">
        <f>'12月'!L45+'11月'!L45+'10月'!L45+'9月'!L45+'8月'!L45+'7月'!L45+'6月'!I45+'5月'!I45+'4月'!I45+'3月'!I45+'1月'!I45</f>
        <v>18</v>
      </c>
      <c r="M45" s="10">
        <f t="shared" si="26"/>
        <v>0.947368421052632</v>
      </c>
      <c r="N45" s="38">
        <f>SUM('12月'!N45+'11月'!N45+'10月'!N45+'9月'!N45+'8月'!N45+'7月'!N45+'6月'!K45+'5月'!K45+'4月'!K45+'3月'!K45+'1月'!K45)</f>
        <v>88</v>
      </c>
      <c r="O45" s="38">
        <f>SUM('12月'!O45+'11月'!O45+'10月'!O45+'9月'!O45+'8月'!O45+'7月'!O45+'6月'!L45+'5月'!L45+'4月'!L45+'3月'!L45+'1月'!L45)</f>
        <v>71</v>
      </c>
      <c r="P45" s="31">
        <f t="shared" si="2"/>
        <v>0.806818181818182</v>
      </c>
    </row>
    <row r="46" spans="1:16">
      <c r="A46" s="8" t="s">
        <v>51</v>
      </c>
      <c r="B46" s="9">
        <f>'12月'!B46+'11月'!B46+'10月'!B46+'9月'!B46+'8月'!B46+'7月'!B46+'6月'!B46+'5月'!B46+'4月'!B46+'3月'!B46+'1月'!B46</f>
        <v>62</v>
      </c>
      <c r="C46" s="9">
        <f>'12月'!C46+'11月'!C46+'10月'!C46+'9月'!C46+'8月'!C46+'7月'!C46+'6月'!C46+'5月'!C46+'4月'!C46+'3月'!C46+'1月'!C46</f>
        <v>44</v>
      </c>
      <c r="D46" s="10">
        <f t="shared" si="20"/>
        <v>0.709677419354839</v>
      </c>
      <c r="E46" s="9"/>
      <c r="F46" s="9"/>
      <c r="G46" s="10"/>
      <c r="H46" s="9">
        <f>SUM('12月'!H46+'11月'!H46+'10月'!H46+'9月'!H46+'8月'!H46+'7月'!H46)</f>
        <v>82</v>
      </c>
      <c r="I46" s="9">
        <f>SUM('12月'!I46+'11月'!I46+'10月'!I46+'9月'!I46+'8月'!I46+'7月'!I46)</f>
        <v>51</v>
      </c>
      <c r="J46" s="31">
        <f t="shared" si="22"/>
        <v>0.621951219512195</v>
      </c>
      <c r="K46" s="9">
        <f>'12月'!K46+'11月'!K46+'10月'!K46+'9月'!K46+'8月'!K46+'7月'!K46+'6月'!H46+'5月'!H46+'4月'!H46+'3月'!H46+'1月'!H46</f>
        <v>74</v>
      </c>
      <c r="L46" s="9">
        <f>'12月'!L46+'11月'!L46+'10月'!L46+'9月'!L46+'8月'!L46+'7月'!L46+'6月'!I46+'5月'!I46+'4月'!I46+'3月'!I46+'1月'!I46</f>
        <v>71</v>
      </c>
      <c r="M46" s="10">
        <f t="shared" si="26"/>
        <v>0.959459459459459</v>
      </c>
      <c r="N46" s="38">
        <f>SUM('12月'!N46+'11月'!N46+'10月'!N46+'9月'!N46+'8月'!N46+'7月'!N46+'6月'!K46+'5月'!K46+'4月'!K46+'3月'!K46+'1月'!K46)</f>
        <v>218</v>
      </c>
      <c r="O46" s="38">
        <f>SUM('12月'!O46+'11月'!O46+'10月'!O46+'9月'!O46+'8月'!O46+'7月'!O46+'6月'!L46+'5月'!L46+'4月'!L46+'3月'!L46+'1月'!L46)</f>
        <v>166</v>
      </c>
      <c r="P46" s="31">
        <f t="shared" si="2"/>
        <v>0.761467889908257</v>
      </c>
    </row>
    <row r="47" spans="1:16">
      <c r="A47" s="8" t="s">
        <v>52</v>
      </c>
      <c r="B47" s="9"/>
      <c r="C47" s="9"/>
      <c r="D47" s="10"/>
      <c r="E47" s="9"/>
      <c r="F47" s="9"/>
      <c r="G47" s="10"/>
      <c r="H47" s="9">
        <f>SUM('12月'!H47+'11月'!H47+'10月'!H47+'9月'!H47+'8月'!H47+'7月'!H47)</f>
        <v>11</v>
      </c>
      <c r="I47" s="9">
        <f>SUM('12月'!I47+'11月'!I47+'10月'!I47+'9月'!I47+'8月'!I47+'7月'!I47)</f>
        <v>10</v>
      </c>
      <c r="J47" s="32">
        <f t="shared" si="22"/>
        <v>0.909090909090909</v>
      </c>
      <c r="K47" s="9">
        <f>'12月'!K47+'11月'!K47+'10月'!K47+'9月'!K47+'8月'!K47+'7月'!K47+'6月'!H47+'5月'!H47+'4月'!H47+'3月'!H47+'1月'!H47</f>
        <v>1</v>
      </c>
      <c r="L47" s="9">
        <f>'12月'!L47+'11月'!L47+'10月'!L47+'9月'!L47+'8月'!L47+'7月'!L47+'6月'!I47+'5月'!I47+'4月'!I47+'3月'!I47+'1月'!I47</f>
        <v>1</v>
      </c>
      <c r="M47" s="10">
        <f t="shared" si="26"/>
        <v>1</v>
      </c>
      <c r="N47" s="38">
        <f>SUM('12月'!N47+'11月'!N47+'10月'!N47+'9月'!N47+'8月'!N47+'7月'!N47+'6月'!K47+'5月'!K47+'4月'!K47+'3月'!K47+'1月'!K47)</f>
        <v>12</v>
      </c>
      <c r="O47" s="38">
        <f>SUM('12月'!O47+'11月'!O47+'10月'!O47+'9月'!O47+'8月'!O47+'7月'!O47+'6月'!L47+'5月'!L47+'4月'!L47+'3月'!L47+'1月'!L47)</f>
        <v>11</v>
      </c>
      <c r="P47" s="31">
        <f t="shared" si="2"/>
        <v>0.916666666666667</v>
      </c>
    </row>
    <row r="48" spans="1:16">
      <c r="A48" s="8" t="s">
        <v>53</v>
      </c>
      <c r="B48" s="9">
        <f>'12月'!B48+'11月'!B48+'10月'!B48+'9月'!B48+'8月'!B48+'7月'!B48+'6月'!B48+'5月'!B48+'4月'!B48+'3月'!B48+'1月'!B48</f>
        <v>20</v>
      </c>
      <c r="C48" s="9">
        <f>'12月'!C48+'11月'!C48+'10月'!C48+'9月'!C48+'8月'!C48+'7月'!C48+'6月'!C48+'5月'!C48+'4月'!C48+'3月'!C48+'1月'!C48</f>
        <v>12</v>
      </c>
      <c r="D48" s="10">
        <f t="shared" si="20"/>
        <v>0.6</v>
      </c>
      <c r="E48" s="9"/>
      <c r="F48" s="9"/>
      <c r="G48" s="10"/>
      <c r="H48" s="9">
        <f>SUM('12月'!H48+'11月'!H48+'10月'!H48+'9月'!H48+'8月'!H48+'7月'!H48)</f>
        <v>2</v>
      </c>
      <c r="I48" s="9">
        <f>SUM('12月'!I48+'11月'!I48+'10月'!I48+'9月'!I48+'8月'!I48+'7月'!I48)</f>
        <v>1</v>
      </c>
      <c r="J48" s="10">
        <f t="shared" si="22"/>
        <v>0.5</v>
      </c>
      <c r="K48" s="9"/>
      <c r="L48" s="9"/>
      <c r="M48" s="10"/>
      <c r="N48" s="38">
        <f>SUM('12月'!N48+'11月'!N48+'10月'!N48+'9月'!N48+'8月'!N48+'7月'!N48+'6月'!K48+'5月'!K48+'4月'!K48+'3月'!K48+'1月'!K48)</f>
        <v>22</v>
      </c>
      <c r="O48" s="38">
        <f>SUM('12月'!O48+'11月'!O48+'10月'!O48+'9月'!O48+'8月'!O48+'7月'!O48+'6月'!L48+'5月'!L48+'4月'!L48+'3月'!L48+'1月'!L48)</f>
        <v>13</v>
      </c>
      <c r="P48" s="31">
        <f t="shared" si="2"/>
        <v>0.590909090909091</v>
      </c>
    </row>
    <row r="49" spans="1:16">
      <c r="A49" s="11" t="s">
        <v>54</v>
      </c>
      <c r="B49" s="12">
        <f>SUM(B44:B48)</f>
        <v>116</v>
      </c>
      <c r="C49" s="12">
        <f>SUM(C44:C48)</f>
        <v>85</v>
      </c>
      <c r="D49" s="13">
        <f t="shared" ref="D49:D52" si="27">C49/B49</f>
        <v>0.732758620689655</v>
      </c>
      <c r="E49" s="12">
        <f>SUM(E44:E48)</f>
        <v>0</v>
      </c>
      <c r="F49" s="12">
        <f>SUM(F44:F48)</f>
        <v>0</v>
      </c>
      <c r="G49" s="13" t="e">
        <f t="shared" ref="G49:G52" si="28">F49/E49</f>
        <v>#DIV/0!</v>
      </c>
      <c r="H49" s="12">
        <f>SUM(H44:H48)</f>
        <v>216</v>
      </c>
      <c r="I49" s="12">
        <f>SUM(I44:I48)</f>
        <v>158</v>
      </c>
      <c r="J49" s="13">
        <f t="shared" ref="J49:J51" si="29">I49/H49</f>
        <v>0.731481481481482</v>
      </c>
      <c r="K49" s="12">
        <f>SUM(K44:K48)</f>
        <v>96</v>
      </c>
      <c r="L49" s="12">
        <f>SUM(L44:L48)</f>
        <v>90</v>
      </c>
      <c r="M49" s="13">
        <f t="shared" ref="M49:M52" si="30">L49/K49</f>
        <v>0.9375</v>
      </c>
      <c r="N49" s="12">
        <f>SUM(N44:N48)</f>
        <v>428</v>
      </c>
      <c r="O49" s="12">
        <f>SUM(O44:O48)</f>
        <v>333</v>
      </c>
      <c r="P49" s="14">
        <f t="shared" si="2"/>
        <v>0.77803738317757</v>
      </c>
    </row>
    <row r="50" spans="1:16">
      <c r="A50" s="18" t="s">
        <v>55</v>
      </c>
      <c r="B50" s="19">
        <f>B43+B49</f>
        <v>437</v>
      </c>
      <c r="C50" s="19">
        <f>C43+C49</f>
        <v>277</v>
      </c>
      <c r="D50" s="21">
        <f t="shared" si="27"/>
        <v>0.633867276887872</v>
      </c>
      <c r="E50" s="19">
        <f>E43+E49</f>
        <v>14</v>
      </c>
      <c r="F50" s="19">
        <f>F43+F49</f>
        <v>7</v>
      </c>
      <c r="G50" s="21">
        <f t="shared" si="28"/>
        <v>0.5</v>
      </c>
      <c r="H50" s="19">
        <f>H43+H49</f>
        <v>671</v>
      </c>
      <c r="I50" s="19">
        <f>I43+I49</f>
        <v>424</v>
      </c>
      <c r="J50" s="21">
        <f t="shared" si="29"/>
        <v>0.631892697466468</v>
      </c>
      <c r="K50" s="19">
        <f>K43+K49</f>
        <v>280</v>
      </c>
      <c r="L50" s="19">
        <f>L43+L49</f>
        <v>224</v>
      </c>
      <c r="M50" s="21">
        <f t="shared" si="30"/>
        <v>0.8</v>
      </c>
      <c r="N50" s="19">
        <f>N43+N49</f>
        <v>1395</v>
      </c>
      <c r="O50" s="19">
        <f>O43+O49</f>
        <v>926</v>
      </c>
      <c r="P50" s="21">
        <f t="shared" si="2"/>
        <v>0.663799283154122</v>
      </c>
    </row>
    <row r="51" customHeight="1" spans="1:16">
      <c r="A51" s="22" t="s">
        <v>56</v>
      </c>
      <c r="B51" s="23">
        <f>B37+B50</f>
        <v>662</v>
      </c>
      <c r="C51" s="23">
        <f>C37+C50</f>
        <v>422</v>
      </c>
      <c r="D51" s="24">
        <f t="shared" si="27"/>
        <v>0.637462235649547</v>
      </c>
      <c r="E51" s="23">
        <f>E37+E50</f>
        <v>20</v>
      </c>
      <c r="F51" s="23">
        <f>F37+F50</f>
        <v>10</v>
      </c>
      <c r="G51" s="24">
        <f t="shared" si="28"/>
        <v>0.5</v>
      </c>
      <c r="H51" s="23">
        <f>H37+H50</f>
        <v>1091</v>
      </c>
      <c r="I51" s="23">
        <f>I37+I50</f>
        <v>720</v>
      </c>
      <c r="J51" s="24">
        <f t="shared" si="29"/>
        <v>0.659945004582951</v>
      </c>
      <c r="K51" s="23">
        <f>K37+K50</f>
        <v>483</v>
      </c>
      <c r="L51" s="23">
        <f>L37+L50</f>
        <v>378</v>
      </c>
      <c r="M51" s="24">
        <f t="shared" si="30"/>
        <v>0.782608695652174</v>
      </c>
      <c r="N51" s="23">
        <f>N37+N50</f>
        <v>2235</v>
      </c>
      <c r="O51" s="23">
        <f>O37+O50</f>
        <v>1514</v>
      </c>
      <c r="P51" s="24">
        <f t="shared" si="2"/>
        <v>0.677404921700224</v>
      </c>
    </row>
    <row r="52" customHeight="1" spans="1:16">
      <c r="A52" s="25" t="s">
        <v>57</v>
      </c>
      <c r="B52" s="26">
        <f t="shared" ref="B52:F52" si="31">B24+B51</f>
        <v>6907</v>
      </c>
      <c r="C52" s="26">
        <f t="shared" si="31"/>
        <v>5680</v>
      </c>
      <c r="D52" s="27">
        <f t="shared" si="27"/>
        <v>0.822354133487766</v>
      </c>
      <c r="E52" s="26">
        <f t="shared" si="31"/>
        <v>288</v>
      </c>
      <c r="F52" s="26">
        <f t="shared" si="31"/>
        <v>228</v>
      </c>
      <c r="G52" s="27">
        <f t="shared" si="28"/>
        <v>0.791666666666667</v>
      </c>
      <c r="H52" s="26">
        <f>H24+H51</f>
        <v>10682</v>
      </c>
      <c r="I52" s="26">
        <f>I24+I51</f>
        <v>8118</v>
      </c>
      <c r="J52" s="27">
        <f t="shared" ref="J50:J52" si="32">I52/H52</f>
        <v>0.759970043063097</v>
      </c>
      <c r="K52" s="26">
        <f>K24+K51</f>
        <v>3965</v>
      </c>
      <c r="L52" s="26">
        <f>L24+L51</f>
        <v>3231</v>
      </c>
      <c r="M52" s="27">
        <f t="shared" si="30"/>
        <v>0.814880201765448</v>
      </c>
      <c r="N52" s="40">
        <f>SUM('12月'!N52+'11月'!N52+'10月'!N52+'9月'!N52+'8月'!N52+'7月'!N52+'6月'!K52+'5月'!K52+'4月'!K52+'3月'!K52+'1月'!K52)</f>
        <v>21842</v>
      </c>
      <c r="O52" s="40">
        <f>SUM('12月'!O52+'11月'!O52+'10月'!O52+'9月'!O52+'8月'!O52+'7月'!O52+'6月'!L52+'5月'!L52+'4月'!L52+'3月'!L52+'1月'!L52)</f>
        <v>17257</v>
      </c>
      <c r="P52" s="27">
        <f t="shared" si="2"/>
        <v>0.790083325702775</v>
      </c>
    </row>
    <row r="53" ht="60" customHeight="1" spans="1:16">
      <c r="A53" s="28" t="s">
        <v>58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</row>
  </sheetData>
  <mergeCells count="8">
    <mergeCell ref="A1:P1"/>
    <mergeCell ref="B2:D2"/>
    <mergeCell ref="E2:G2"/>
    <mergeCell ref="H2:J2"/>
    <mergeCell ref="K2:M2"/>
    <mergeCell ref="N2:P2"/>
    <mergeCell ref="A53:P53"/>
    <mergeCell ref="A2:A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H3" sqref="H$1:J$1048576"/>
    </sheetView>
  </sheetViews>
  <sheetFormatPr defaultColWidth="9.125" defaultRowHeight="13.5"/>
  <cols>
    <col min="1" max="1" width="23.625" style="2" customWidth="1"/>
    <col min="2" max="13" width="7.375" style="3" customWidth="1"/>
    <col min="14" max="16384" width="9.125" style="3"/>
  </cols>
  <sheetData>
    <row r="1" ht="28.15" customHeight="1" spans="1:13">
      <c r="A1" s="4" t="s">
        <v>59</v>
      </c>
      <c r="B1" s="5"/>
      <c r="C1" s="5"/>
      <c r="D1" s="5"/>
      <c r="E1" s="5"/>
      <c r="F1" s="5"/>
      <c r="G1" s="5"/>
      <c r="H1" s="30"/>
      <c r="I1" s="30"/>
      <c r="J1" s="30"/>
      <c r="K1" s="30"/>
      <c r="L1" s="30"/>
      <c r="M1" s="30"/>
    </row>
    <row r="2" ht="56.1" customHeight="1" spans="1:13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4</v>
      </c>
      <c r="I2" s="7"/>
      <c r="J2" s="7"/>
      <c r="K2" s="33" t="s">
        <v>5</v>
      </c>
      <c r="L2" s="34"/>
      <c r="M2" s="35"/>
    </row>
    <row r="3" ht="28.15" customHeight="1" spans="1:13">
      <c r="A3" s="6"/>
      <c r="B3" s="7" t="s">
        <v>6</v>
      </c>
      <c r="C3" s="7" t="s">
        <v>7</v>
      </c>
      <c r="D3" s="7" t="s">
        <v>8</v>
      </c>
      <c r="E3" s="7" t="s">
        <v>6</v>
      </c>
      <c r="F3" s="7" t="s">
        <v>7</v>
      </c>
      <c r="G3" s="7" t="s">
        <v>8</v>
      </c>
      <c r="H3" s="7" t="s">
        <v>6</v>
      </c>
      <c r="I3" s="7" t="s">
        <v>7</v>
      </c>
      <c r="J3" s="7" t="s">
        <v>8</v>
      </c>
      <c r="K3" s="36" t="s">
        <v>6</v>
      </c>
      <c r="L3" s="7" t="s">
        <v>7</v>
      </c>
      <c r="M3" s="37" t="s">
        <v>8</v>
      </c>
    </row>
    <row r="4" spans="1:13">
      <c r="A4" s="8" t="s">
        <v>9</v>
      </c>
      <c r="B4" s="9">
        <v>183</v>
      </c>
      <c r="C4" s="9">
        <v>108</v>
      </c>
      <c r="D4" s="10">
        <f>C4/B4</f>
        <v>0.590163934426229</v>
      </c>
      <c r="E4" s="9"/>
      <c r="F4" s="9"/>
      <c r="G4" s="10"/>
      <c r="H4" s="9">
        <v>147</v>
      </c>
      <c r="I4" s="9">
        <v>130</v>
      </c>
      <c r="J4" s="10">
        <f t="shared" ref="J4:J12" si="0">I4/H4</f>
        <v>0.884353741496599</v>
      </c>
      <c r="K4" s="38">
        <f t="shared" ref="K4:K9" si="1">SUM(H4,B4)</f>
        <v>330</v>
      </c>
      <c r="L4" s="38">
        <f t="shared" ref="L4:L9" si="2">SUM(I4,C4)</f>
        <v>238</v>
      </c>
      <c r="M4" s="31">
        <f t="shared" ref="M4:M13" si="3">L4/K4</f>
        <v>0.721212121212121</v>
      </c>
    </row>
    <row r="5" spans="1:13">
      <c r="A5" s="8" t="s">
        <v>10</v>
      </c>
      <c r="B5" s="9"/>
      <c r="C5" s="9"/>
      <c r="D5" s="10"/>
      <c r="E5" s="9"/>
      <c r="F5" s="9"/>
      <c r="G5" s="10"/>
      <c r="H5" s="9"/>
      <c r="I5" s="9"/>
      <c r="J5" s="10"/>
      <c r="K5" s="38"/>
      <c r="L5" s="9"/>
      <c r="M5" s="31"/>
    </row>
    <row r="6" spans="1:13">
      <c r="A6" s="8" t="s">
        <v>11</v>
      </c>
      <c r="B6" s="9"/>
      <c r="C6" s="9"/>
      <c r="D6" s="10"/>
      <c r="E6" s="9"/>
      <c r="F6" s="9"/>
      <c r="G6" s="10"/>
      <c r="H6" s="9"/>
      <c r="I6" s="9"/>
      <c r="J6" s="10"/>
      <c r="K6" s="38"/>
      <c r="L6" s="9"/>
      <c r="M6" s="31"/>
    </row>
    <row r="7" spans="1:13">
      <c r="A7" s="8" t="s">
        <v>12</v>
      </c>
      <c r="B7" s="9">
        <v>116</v>
      </c>
      <c r="C7" s="9">
        <v>61</v>
      </c>
      <c r="D7" s="10">
        <f>C7/B7</f>
        <v>0.525862068965517</v>
      </c>
      <c r="E7" s="9"/>
      <c r="F7" s="9"/>
      <c r="G7" s="10"/>
      <c r="H7" s="9">
        <v>130</v>
      </c>
      <c r="I7" s="9">
        <v>58</v>
      </c>
      <c r="J7" s="10">
        <f t="shared" si="0"/>
        <v>0.446153846153846</v>
      </c>
      <c r="K7" s="38">
        <f>SUM(H7,B7)</f>
        <v>246</v>
      </c>
      <c r="L7" s="38">
        <f>SUM(I7,C7)</f>
        <v>119</v>
      </c>
      <c r="M7" s="31">
        <f t="shared" si="3"/>
        <v>0.483739837398374</v>
      </c>
    </row>
    <row r="8" spans="1:13">
      <c r="A8" s="8" t="s">
        <v>13</v>
      </c>
      <c r="B8" s="9"/>
      <c r="C8" s="9"/>
      <c r="D8" s="10"/>
      <c r="E8" s="9"/>
      <c r="F8" s="9"/>
      <c r="G8" s="10"/>
      <c r="H8" s="43">
        <v>55</v>
      </c>
      <c r="I8" s="43">
        <v>50</v>
      </c>
      <c r="J8" s="10">
        <f t="shared" si="0"/>
        <v>0.909090909090909</v>
      </c>
      <c r="K8" s="38">
        <f t="shared" si="1"/>
        <v>55</v>
      </c>
      <c r="L8" s="38">
        <f t="shared" si="2"/>
        <v>50</v>
      </c>
      <c r="M8" s="31">
        <f t="shared" si="3"/>
        <v>0.909090909090909</v>
      </c>
    </row>
    <row r="9" spans="1:13">
      <c r="A9" s="11" t="s">
        <v>14</v>
      </c>
      <c r="B9" s="12">
        <f>SUM(B4:B8)</f>
        <v>299</v>
      </c>
      <c r="C9" s="12">
        <f>SUM(C4:C8)</f>
        <v>169</v>
      </c>
      <c r="D9" s="13">
        <f t="shared" ref="D9:D17" si="4">C9/B9</f>
        <v>0.565217391304348</v>
      </c>
      <c r="E9" s="12"/>
      <c r="F9" s="12"/>
      <c r="G9" s="13"/>
      <c r="H9" s="12">
        <f>SUM(H4:H8)</f>
        <v>332</v>
      </c>
      <c r="I9" s="12">
        <f>SUM(I4:I8)</f>
        <v>238</v>
      </c>
      <c r="J9" s="13">
        <f t="shared" si="0"/>
        <v>0.716867469879518</v>
      </c>
      <c r="K9" s="52">
        <f t="shared" si="1"/>
        <v>631</v>
      </c>
      <c r="L9" s="52">
        <f t="shared" si="2"/>
        <v>407</v>
      </c>
      <c r="M9" s="14">
        <f t="shared" si="3"/>
        <v>0.645007923930269</v>
      </c>
    </row>
    <row r="10" spans="1:13">
      <c r="A10" s="8" t="s">
        <v>15</v>
      </c>
      <c r="B10" s="9">
        <v>478</v>
      </c>
      <c r="C10" s="9">
        <v>467</v>
      </c>
      <c r="D10" s="10">
        <f t="shared" si="4"/>
        <v>0.976987447698745</v>
      </c>
      <c r="E10" s="9"/>
      <c r="F10" s="9"/>
      <c r="G10" s="10"/>
      <c r="H10" s="9">
        <v>115</v>
      </c>
      <c r="I10" s="9">
        <v>110</v>
      </c>
      <c r="J10" s="10">
        <f t="shared" si="0"/>
        <v>0.956521739130435</v>
      </c>
      <c r="K10" s="38">
        <f t="shared" ref="K10:K17" si="5">SUM(H10,B10)</f>
        <v>593</v>
      </c>
      <c r="L10" s="38">
        <f t="shared" ref="L10:L17" si="6">SUM(I10,C10)</f>
        <v>577</v>
      </c>
      <c r="M10" s="31">
        <f t="shared" si="3"/>
        <v>0.973018549747049</v>
      </c>
    </row>
    <row r="11" spans="1:13">
      <c r="A11" s="8" t="s">
        <v>16</v>
      </c>
      <c r="B11" s="9">
        <v>70</v>
      </c>
      <c r="C11" s="9">
        <v>68</v>
      </c>
      <c r="D11" s="10">
        <f t="shared" si="4"/>
        <v>0.971428571428571</v>
      </c>
      <c r="E11" s="9"/>
      <c r="F11" s="9"/>
      <c r="G11" s="10"/>
      <c r="H11" s="9"/>
      <c r="I11" s="9"/>
      <c r="J11" s="10"/>
      <c r="K11" s="38">
        <f t="shared" si="5"/>
        <v>70</v>
      </c>
      <c r="L11" s="38">
        <f t="shared" si="6"/>
        <v>68</v>
      </c>
      <c r="M11" s="31">
        <f t="shared" si="3"/>
        <v>0.971428571428571</v>
      </c>
    </row>
    <row r="12" spans="1:13">
      <c r="A12" s="8" t="s">
        <v>17</v>
      </c>
      <c r="B12" s="9">
        <v>136</v>
      </c>
      <c r="C12" s="9">
        <v>124</v>
      </c>
      <c r="D12" s="10">
        <f t="shared" si="4"/>
        <v>0.911764705882353</v>
      </c>
      <c r="E12" s="9"/>
      <c r="F12" s="9"/>
      <c r="G12" s="10"/>
      <c r="H12" s="9">
        <v>50</v>
      </c>
      <c r="I12" s="9">
        <v>41</v>
      </c>
      <c r="J12" s="10">
        <f t="shared" si="0"/>
        <v>0.82</v>
      </c>
      <c r="K12" s="38">
        <f t="shared" si="5"/>
        <v>186</v>
      </c>
      <c r="L12" s="38">
        <f t="shared" si="6"/>
        <v>165</v>
      </c>
      <c r="M12" s="31">
        <f t="shared" si="3"/>
        <v>0.887096774193548</v>
      </c>
    </row>
    <row r="13" spans="1:13">
      <c r="A13" s="8" t="s">
        <v>18</v>
      </c>
      <c r="B13" s="9">
        <v>1</v>
      </c>
      <c r="C13" s="9">
        <v>1</v>
      </c>
      <c r="D13" s="10">
        <f t="shared" si="4"/>
        <v>1</v>
      </c>
      <c r="E13" s="9"/>
      <c r="F13" s="9"/>
      <c r="G13" s="10"/>
      <c r="H13" s="9"/>
      <c r="I13" s="9"/>
      <c r="J13" s="10"/>
      <c r="K13" s="38">
        <f t="shared" si="5"/>
        <v>1</v>
      </c>
      <c r="L13" s="38">
        <f t="shared" si="6"/>
        <v>1</v>
      </c>
      <c r="M13" s="31">
        <f t="shared" si="3"/>
        <v>1</v>
      </c>
    </row>
    <row r="14" spans="1:13">
      <c r="A14" s="8" t="s">
        <v>19</v>
      </c>
      <c r="B14" s="9">
        <v>103</v>
      </c>
      <c r="C14" s="9">
        <v>100</v>
      </c>
      <c r="D14" s="10">
        <f t="shared" si="4"/>
        <v>0.970873786407767</v>
      </c>
      <c r="E14" s="9"/>
      <c r="F14" s="9"/>
      <c r="G14" s="10"/>
      <c r="H14" s="9">
        <v>1</v>
      </c>
      <c r="I14" s="9">
        <v>1</v>
      </c>
      <c r="J14" s="10">
        <f>I14/H14</f>
        <v>1</v>
      </c>
      <c r="K14" s="38">
        <f t="shared" si="5"/>
        <v>104</v>
      </c>
      <c r="L14" s="38">
        <f t="shared" si="6"/>
        <v>101</v>
      </c>
      <c r="M14" s="31">
        <f t="shared" ref="M14:M17" si="7">L14/K14</f>
        <v>0.971153846153846</v>
      </c>
    </row>
    <row r="15" spans="1:13">
      <c r="A15" s="8" t="s">
        <v>20</v>
      </c>
      <c r="B15" s="9">
        <v>2</v>
      </c>
      <c r="C15" s="9">
        <v>2</v>
      </c>
      <c r="D15" s="10">
        <f t="shared" si="4"/>
        <v>1</v>
      </c>
      <c r="E15" s="9"/>
      <c r="F15" s="9"/>
      <c r="G15" s="10"/>
      <c r="H15" s="9"/>
      <c r="I15" s="9"/>
      <c r="J15" s="10"/>
      <c r="K15" s="38">
        <f t="shared" si="5"/>
        <v>2</v>
      </c>
      <c r="L15" s="38">
        <f t="shared" si="6"/>
        <v>2</v>
      </c>
      <c r="M15" s="31">
        <f t="shared" si="7"/>
        <v>1</v>
      </c>
    </row>
    <row r="16" spans="1:13">
      <c r="A16" s="8" t="s">
        <v>21</v>
      </c>
      <c r="B16" s="9">
        <v>2</v>
      </c>
      <c r="C16" s="9">
        <v>2</v>
      </c>
      <c r="D16" s="10">
        <f t="shared" si="4"/>
        <v>1</v>
      </c>
      <c r="E16" s="9"/>
      <c r="F16" s="9"/>
      <c r="G16" s="10"/>
      <c r="H16" s="9"/>
      <c r="I16" s="9"/>
      <c r="J16" s="10"/>
      <c r="K16" s="38">
        <f t="shared" si="5"/>
        <v>2</v>
      </c>
      <c r="L16" s="38">
        <f t="shared" si="6"/>
        <v>2</v>
      </c>
      <c r="M16" s="31">
        <f t="shared" si="7"/>
        <v>1</v>
      </c>
    </row>
    <row r="17" spans="1:13">
      <c r="A17" s="8" t="s">
        <v>22</v>
      </c>
      <c r="B17" s="9">
        <v>9</v>
      </c>
      <c r="C17" s="9">
        <v>7</v>
      </c>
      <c r="D17" s="10">
        <f t="shared" si="4"/>
        <v>0.777777777777778</v>
      </c>
      <c r="E17" s="9"/>
      <c r="F17" s="9"/>
      <c r="G17" s="10"/>
      <c r="H17" s="9"/>
      <c r="I17" s="9"/>
      <c r="J17" s="10"/>
      <c r="K17" s="38">
        <f t="shared" si="5"/>
        <v>9</v>
      </c>
      <c r="L17" s="38">
        <f t="shared" si="6"/>
        <v>7</v>
      </c>
      <c r="M17" s="31">
        <f t="shared" si="7"/>
        <v>0.777777777777778</v>
      </c>
    </row>
    <row r="18" spans="1:13">
      <c r="A18" s="8" t="s">
        <v>23</v>
      </c>
      <c r="B18" s="9"/>
      <c r="C18" s="9"/>
      <c r="D18" s="10"/>
      <c r="E18" s="9"/>
      <c r="F18" s="9"/>
      <c r="G18" s="10"/>
      <c r="H18" s="9"/>
      <c r="I18" s="9"/>
      <c r="J18" s="10"/>
      <c r="K18" s="49"/>
      <c r="L18" s="9"/>
      <c r="M18" s="31"/>
    </row>
    <row r="19" spans="1:13">
      <c r="A19" s="8" t="s">
        <v>24</v>
      </c>
      <c r="B19" s="9">
        <v>11</v>
      </c>
      <c r="C19" s="9">
        <v>9</v>
      </c>
      <c r="D19" s="10">
        <f>C19/B19</f>
        <v>0.818181818181818</v>
      </c>
      <c r="E19" s="9"/>
      <c r="F19" s="9"/>
      <c r="G19" s="10"/>
      <c r="H19" s="9"/>
      <c r="I19" s="9"/>
      <c r="J19" s="10"/>
      <c r="K19" s="38">
        <f t="shared" ref="K19:K24" si="8">SUM(H19,B19)</f>
        <v>11</v>
      </c>
      <c r="L19" s="38">
        <f t="shared" ref="L19:L24" si="9">SUM(I19,C19)</f>
        <v>9</v>
      </c>
      <c r="M19" s="31">
        <f t="shared" ref="M19:M20" si="10">L19/K19</f>
        <v>0.818181818181818</v>
      </c>
    </row>
    <row r="20" spans="1:13">
      <c r="A20" s="8" t="s">
        <v>25</v>
      </c>
      <c r="B20" s="9">
        <v>10</v>
      </c>
      <c r="C20" s="9">
        <v>6</v>
      </c>
      <c r="D20" s="10">
        <f>C20/B20</f>
        <v>0.6</v>
      </c>
      <c r="E20" s="9"/>
      <c r="F20" s="9"/>
      <c r="G20" s="10"/>
      <c r="H20" s="9"/>
      <c r="I20" s="9"/>
      <c r="J20" s="10"/>
      <c r="K20" s="38">
        <f t="shared" si="8"/>
        <v>10</v>
      </c>
      <c r="L20" s="38">
        <f t="shared" si="9"/>
        <v>6</v>
      </c>
      <c r="M20" s="31">
        <f t="shared" si="10"/>
        <v>0.6</v>
      </c>
    </row>
    <row r="21" spans="1:13">
      <c r="A21" s="8" t="s">
        <v>26</v>
      </c>
      <c r="B21" s="9"/>
      <c r="C21" s="9"/>
      <c r="D21" s="10"/>
      <c r="E21" s="9"/>
      <c r="F21" s="9"/>
      <c r="G21" s="10"/>
      <c r="H21" s="9"/>
      <c r="I21" s="9"/>
      <c r="J21" s="10"/>
      <c r="K21" s="49"/>
      <c r="L21" s="9"/>
      <c r="M21" s="31"/>
    </row>
    <row r="22" spans="1:13">
      <c r="A22" s="8" t="s">
        <v>27</v>
      </c>
      <c r="B22" s="9"/>
      <c r="C22" s="9"/>
      <c r="D22" s="10"/>
      <c r="E22" s="9"/>
      <c r="F22" s="9"/>
      <c r="G22" s="10"/>
      <c r="H22" s="9"/>
      <c r="I22" s="9"/>
      <c r="J22" s="10"/>
      <c r="K22" s="49"/>
      <c r="L22" s="9"/>
      <c r="M22" s="31"/>
    </row>
    <row r="23" spans="1:13">
      <c r="A23" s="11" t="s">
        <v>28</v>
      </c>
      <c r="B23" s="12">
        <f>SUM(B10:B22)</f>
        <v>822</v>
      </c>
      <c r="C23" s="12">
        <f>SUM(C10:C22)</f>
        <v>786</v>
      </c>
      <c r="D23" s="13">
        <f t="shared" ref="D23:D27" si="11">C23/B23</f>
        <v>0.956204379562044</v>
      </c>
      <c r="E23" s="12"/>
      <c r="F23" s="12"/>
      <c r="G23" s="13"/>
      <c r="H23" s="12">
        <f>SUM(H10:H22)</f>
        <v>166</v>
      </c>
      <c r="I23" s="12">
        <f>SUM(I10:I22)</f>
        <v>152</v>
      </c>
      <c r="J23" s="13">
        <f t="shared" ref="J23:J25" si="12">I23/H23</f>
        <v>0.91566265060241</v>
      </c>
      <c r="K23" s="52">
        <f t="shared" si="8"/>
        <v>988</v>
      </c>
      <c r="L23" s="52">
        <f t="shared" si="9"/>
        <v>938</v>
      </c>
      <c r="M23" s="14">
        <f t="shared" ref="M23:M25" si="13">L23/K23</f>
        <v>0.949392712550607</v>
      </c>
    </row>
    <row r="24" spans="1:13">
      <c r="A24" s="11" t="s">
        <v>29</v>
      </c>
      <c r="B24" s="12">
        <f>B9+B23</f>
        <v>1121</v>
      </c>
      <c r="C24" s="12">
        <f>C9+C23</f>
        <v>955</v>
      </c>
      <c r="D24" s="13">
        <f t="shared" si="11"/>
        <v>0.851917930419269</v>
      </c>
      <c r="E24" s="12"/>
      <c r="F24" s="12"/>
      <c r="G24" s="13"/>
      <c r="H24" s="12">
        <f>H9+H23</f>
        <v>498</v>
      </c>
      <c r="I24" s="12">
        <f>I9+I23</f>
        <v>390</v>
      </c>
      <c r="J24" s="13">
        <f t="shared" si="12"/>
        <v>0.783132530120482</v>
      </c>
      <c r="K24" s="52">
        <f t="shared" si="8"/>
        <v>1619</v>
      </c>
      <c r="L24" s="52">
        <f t="shared" si="9"/>
        <v>1345</v>
      </c>
      <c r="M24" s="14">
        <f t="shared" si="13"/>
        <v>0.830759728227301</v>
      </c>
    </row>
    <row r="25" spans="1:13">
      <c r="A25" s="8" t="s">
        <v>30</v>
      </c>
      <c r="B25" s="9">
        <v>8</v>
      </c>
      <c r="C25" s="9">
        <v>5</v>
      </c>
      <c r="D25" s="10">
        <f t="shared" si="11"/>
        <v>0.625</v>
      </c>
      <c r="E25" s="9"/>
      <c r="F25" s="9"/>
      <c r="G25" s="10"/>
      <c r="H25" s="9">
        <v>10</v>
      </c>
      <c r="I25" s="9">
        <v>7</v>
      </c>
      <c r="J25" s="10">
        <f t="shared" si="12"/>
        <v>0.7</v>
      </c>
      <c r="K25" s="38">
        <f t="shared" ref="K25:K28" si="14">SUM(H25,B25)</f>
        <v>18</v>
      </c>
      <c r="L25" s="38">
        <f t="shared" ref="L25:L28" si="15">SUM(I25,C25)</f>
        <v>12</v>
      </c>
      <c r="M25" s="31">
        <f t="shared" si="13"/>
        <v>0.666666666666667</v>
      </c>
    </row>
    <row r="26" spans="1:13">
      <c r="A26" s="8" t="s">
        <v>31</v>
      </c>
      <c r="B26" s="9">
        <v>1</v>
      </c>
      <c r="C26" s="9">
        <v>0</v>
      </c>
      <c r="D26" s="10">
        <f t="shared" si="11"/>
        <v>0</v>
      </c>
      <c r="E26" s="9"/>
      <c r="F26" s="9"/>
      <c r="G26" s="10"/>
      <c r="H26" s="9"/>
      <c r="I26" s="9"/>
      <c r="J26" s="10"/>
      <c r="K26" s="49"/>
      <c r="L26" s="9"/>
      <c r="M26" s="31"/>
    </row>
    <row r="27" spans="1:13">
      <c r="A27" s="8" t="s">
        <v>32</v>
      </c>
      <c r="B27" s="9">
        <v>27</v>
      </c>
      <c r="C27" s="9">
        <v>14</v>
      </c>
      <c r="D27" s="10">
        <f t="shared" si="11"/>
        <v>0.518518518518518</v>
      </c>
      <c r="E27" s="9"/>
      <c r="F27" s="9"/>
      <c r="G27" s="10"/>
      <c r="H27" s="9">
        <v>1</v>
      </c>
      <c r="I27" s="9">
        <v>0</v>
      </c>
      <c r="J27" s="10">
        <f t="shared" ref="J27:J30" si="16">I27/H27</f>
        <v>0</v>
      </c>
      <c r="K27" s="38">
        <f t="shared" si="14"/>
        <v>28</v>
      </c>
      <c r="L27" s="38">
        <f t="shared" si="15"/>
        <v>14</v>
      </c>
      <c r="M27" s="31">
        <f t="shared" ref="M27:M30" si="17">L27/K27</f>
        <v>0.5</v>
      </c>
    </row>
    <row r="28" spans="1:13">
      <c r="A28" s="8" t="s">
        <v>33</v>
      </c>
      <c r="B28" s="9">
        <v>1</v>
      </c>
      <c r="C28" s="9">
        <v>1</v>
      </c>
      <c r="D28" s="10">
        <f t="shared" ref="D28:D33" si="18">C28/B28</f>
        <v>1</v>
      </c>
      <c r="E28" s="9"/>
      <c r="F28" s="9"/>
      <c r="G28" s="10"/>
      <c r="H28" s="9"/>
      <c r="I28" s="9"/>
      <c r="J28" s="10"/>
      <c r="K28" s="38">
        <f t="shared" si="14"/>
        <v>1</v>
      </c>
      <c r="L28" s="38">
        <f t="shared" si="15"/>
        <v>1</v>
      </c>
      <c r="M28" s="31">
        <f t="shared" si="17"/>
        <v>1</v>
      </c>
    </row>
    <row r="29" spans="1:13">
      <c r="A29" s="8" t="s">
        <v>34</v>
      </c>
      <c r="B29" s="9"/>
      <c r="C29" s="9"/>
      <c r="D29" s="10"/>
      <c r="E29" s="9"/>
      <c r="F29" s="9"/>
      <c r="G29" s="10"/>
      <c r="H29" s="9"/>
      <c r="I29" s="9"/>
      <c r="J29" s="10"/>
      <c r="K29" s="49"/>
      <c r="L29" s="9"/>
      <c r="M29" s="31"/>
    </row>
    <row r="30" spans="1:13">
      <c r="A30" s="11" t="s">
        <v>35</v>
      </c>
      <c r="B30" s="12">
        <f>SUM(B25:B29)</f>
        <v>37</v>
      </c>
      <c r="C30" s="12">
        <f>SUM(C25:C29)</f>
        <v>20</v>
      </c>
      <c r="D30" s="13">
        <f t="shared" si="18"/>
        <v>0.540540540540541</v>
      </c>
      <c r="E30" s="12"/>
      <c r="F30" s="12"/>
      <c r="G30" s="13"/>
      <c r="H30" s="12">
        <f>SUM(H25:H29)</f>
        <v>11</v>
      </c>
      <c r="I30" s="12">
        <f>SUM(I25:I29)</f>
        <v>7</v>
      </c>
      <c r="J30" s="13">
        <f t="shared" si="16"/>
        <v>0.636363636363636</v>
      </c>
      <c r="K30" s="52">
        <f t="shared" ref="K30:K40" si="19">SUM(H30,B30)</f>
        <v>48</v>
      </c>
      <c r="L30" s="52">
        <f t="shared" ref="L30:L40" si="20">SUM(I30,C30)</f>
        <v>27</v>
      </c>
      <c r="M30" s="14">
        <f t="shared" si="17"/>
        <v>0.5625</v>
      </c>
    </row>
    <row r="31" spans="1:13">
      <c r="A31" s="8" t="s">
        <v>36</v>
      </c>
      <c r="B31" s="9"/>
      <c r="C31" s="9"/>
      <c r="D31" s="10"/>
      <c r="E31" s="9"/>
      <c r="F31" s="9"/>
      <c r="G31" s="10"/>
      <c r="H31" s="9"/>
      <c r="I31" s="9"/>
      <c r="J31" s="10"/>
      <c r="K31" s="49"/>
      <c r="L31" s="9"/>
      <c r="M31" s="31"/>
    </row>
    <row r="32" spans="1:13">
      <c r="A32" s="8" t="s">
        <v>37</v>
      </c>
      <c r="B32" s="9"/>
      <c r="C32" s="9"/>
      <c r="D32" s="10"/>
      <c r="E32" s="9"/>
      <c r="F32" s="9"/>
      <c r="G32" s="10"/>
      <c r="H32" s="9">
        <v>2</v>
      </c>
      <c r="I32" s="9">
        <v>1</v>
      </c>
      <c r="J32" s="10">
        <f t="shared" ref="J32:J43" si="21">I32/H32</f>
        <v>0.5</v>
      </c>
      <c r="K32" s="38">
        <f t="shared" si="19"/>
        <v>2</v>
      </c>
      <c r="L32" s="38">
        <f t="shared" si="20"/>
        <v>1</v>
      </c>
      <c r="M32" s="31">
        <f t="shared" ref="M32:M43" si="22">L32/K32</f>
        <v>0.5</v>
      </c>
    </row>
    <row r="33" spans="1:13">
      <c r="A33" s="8" t="s">
        <v>38</v>
      </c>
      <c r="B33" s="9">
        <v>10</v>
      </c>
      <c r="C33" s="9">
        <v>4</v>
      </c>
      <c r="D33" s="10">
        <f t="shared" si="18"/>
        <v>0.4</v>
      </c>
      <c r="E33" s="9"/>
      <c r="F33" s="9"/>
      <c r="G33" s="10"/>
      <c r="H33" s="9">
        <v>1</v>
      </c>
      <c r="I33" s="9">
        <v>0</v>
      </c>
      <c r="J33" s="10">
        <f t="shared" si="21"/>
        <v>0</v>
      </c>
      <c r="K33" s="38">
        <f t="shared" si="19"/>
        <v>11</v>
      </c>
      <c r="L33" s="38">
        <f t="shared" si="20"/>
        <v>4</v>
      </c>
      <c r="M33" s="31">
        <f t="shared" si="22"/>
        <v>0.363636363636364</v>
      </c>
    </row>
    <row r="34" spans="1:13">
      <c r="A34" s="8" t="s">
        <v>39</v>
      </c>
      <c r="B34" s="9"/>
      <c r="C34" s="9"/>
      <c r="D34" s="10"/>
      <c r="E34" s="9"/>
      <c r="F34" s="9"/>
      <c r="G34" s="10"/>
      <c r="H34" s="9"/>
      <c r="I34" s="9"/>
      <c r="J34" s="10"/>
      <c r="K34" s="49"/>
      <c r="L34" s="9"/>
      <c r="M34" s="31"/>
    </row>
    <row r="35" spans="1:13">
      <c r="A35" s="8" t="s">
        <v>40</v>
      </c>
      <c r="B35" s="9">
        <v>2</v>
      </c>
      <c r="C35" s="9">
        <v>2</v>
      </c>
      <c r="D35" s="10">
        <f>C35/B35</f>
        <v>1</v>
      </c>
      <c r="E35" s="9"/>
      <c r="F35" s="9"/>
      <c r="G35" s="10"/>
      <c r="H35" s="9"/>
      <c r="I35" s="9"/>
      <c r="J35" s="10"/>
      <c r="K35" s="38">
        <f t="shared" si="19"/>
        <v>2</v>
      </c>
      <c r="L35" s="38">
        <f t="shared" si="20"/>
        <v>2</v>
      </c>
      <c r="M35" s="31">
        <f t="shared" si="22"/>
        <v>1</v>
      </c>
    </row>
    <row r="36" spans="1:13">
      <c r="A36" s="11" t="s">
        <v>41</v>
      </c>
      <c r="B36" s="12">
        <f>SUM(B31:B35)</f>
        <v>12</v>
      </c>
      <c r="C36" s="12">
        <f>SUM(C31:C35)</f>
        <v>6</v>
      </c>
      <c r="D36" s="13">
        <f t="shared" ref="D36:D40" si="23">C36/B36</f>
        <v>0.5</v>
      </c>
      <c r="E36" s="12"/>
      <c r="F36" s="12"/>
      <c r="G36" s="13"/>
      <c r="H36" s="12">
        <f>SUM(H31:H35)</f>
        <v>3</v>
      </c>
      <c r="I36" s="12">
        <f>SUM(I31:I35)</f>
        <v>1</v>
      </c>
      <c r="J36" s="13">
        <f t="shared" si="21"/>
        <v>0.333333333333333</v>
      </c>
      <c r="K36" s="52">
        <f t="shared" si="19"/>
        <v>15</v>
      </c>
      <c r="L36" s="52">
        <f t="shared" si="20"/>
        <v>7</v>
      </c>
      <c r="M36" s="14">
        <f t="shared" si="22"/>
        <v>0.466666666666667</v>
      </c>
    </row>
    <row r="37" spans="1:13">
      <c r="A37" s="11" t="s">
        <v>42</v>
      </c>
      <c r="B37" s="12">
        <f>B30+B36</f>
        <v>49</v>
      </c>
      <c r="C37" s="12">
        <f>C30+C36</f>
        <v>26</v>
      </c>
      <c r="D37" s="13">
        <f t="shared" si="23"/>
        <v>0.530612244897959</v>
      </c>
      <c r="E37" s="12"/>
      <c r="F37" s="12"/>
      <c r="G37" s="13"/>
      <c r="H37" s="12">
        <f>H30+H36</f>
        <v>14</v>
      </c>
      <c r="I37" s="12">
        <f>I30+I36</f>
        <v>8</v>
      </c>
      <c r="J37" s="13">
        <f t="shared" si="21"/>
        <v>0.571428571428571</v>
      </c>
      <c r="K37" s="52">
        <f t="shared" si="19"/>
        <v>63</v>
      </c>
      <c r="L37" s="52">
        <f t="shared" si="20"/>
        <v>34</v>
      </c>
      <c r="M37" s="14">
        <f t="shared" si="22"/>
        <v>0.53968253968254</v>
      </c>
    </row>
    <row r="38" spans="1:13">
      <c r="A38" s="8" t="s">
        <v>43</v>
      </c>
      <c r="B38" s="9">
        <v>1</v>
      </c>
      <c r="C38" s="9">
        <v>1</v>
      </c>
      <c r="D38" s="10">
        <f t="shared" si="23"/>
        <v>1</v>
      </c>
      <c r="E38" s="9"/>
      <c r="F38" s="9"/>
      <c r="G38" s="10"/>
      <c r="H38" s="9">
        <v>9</v>
      </c>
      <c r="I38" s="9">
        <v>7</v>
      </c>
      <c r="J38" s="10">
        <f t="shared" si="21"/>
        <v>0.777777777777778</v>
      </c>
      <c r="K38" s="38">
        <f t="shared" si="19"/>
        <v>10</v>
      </c>
      <c r="L38" s="38">
        <f t="shared" si="20"/>
        <v>8</v>
      </c>
      <c r="M38" s="31">
        <f t="shared" si="22"/>
        <v>0.8</v>
      </c>
    </row>
    <row r="39" spans="1:13">
      <c r="A39" s="8" t="s">
        <v>44</v>
      </c>
      <c r="B39" s="9">
        <v>7</v>
      </c>
      <c r="C39" s="9">
        <v>6</v>
      </c>
      <c r="D39" s="10">
        <f t="shared" si="23"/>
        <v>0.857142857142857</v>
      </c>
      <c r="E39" s="9"/>
      <c r="F39" s="9"/>
      <c r="G39" s="10"/>
      <c r="H39" s="9"/>
      <c r="I39" s="9"/>
      <c r="J39" s="10"/>
      <c r="K39" s="38">
        <f t="shared" si="19"/>
        <v>7</v>
      </c>
      <c r="L39" s="38">
        <f t="shared" si="20"/>
        <v>6</v>
      </c>
      <c r="M39" s="31">
        <f t="shared" si="22"/>
        <v>0.857142857142857</v>
      </c>
    </row>
    <row r="40" spans="1:13">
      <c r="A40" s="8" t="s">
        <v>45</v>
      </c>
      <c r="B40" s="9">
        <v>72</v>
      </c>
      <c r="C40" s="9">
        <v>42</v>
      </c>
      <c r="D40" s="10">
        <f t="shared" si="23"/>
        <v>0.583333333333333</v>
      </c>
      <c r="E40" s="9"/>
      <c r="F40" s="9"/>
      <c r="G40" s="10"/>
      <c r="H40" s="9">
        <v>4</v>
      </c>
      <c r="I40" s="9">
        <v>2</v>
      </c>
      <c r="J40" s="10">
        <f t="shared" si="21"/>
        <v>0.5</v>
      </c>
      <c r="K40" s="38">
        <f t="shared" si="19"/>
        <v>76</v>
      </c>
      <c r="L40" s="38">
        <f t="shared" si="20"/>
        <v>44</v>
      </c>
      <c r="M40" s="31">
        <f t="shared" si="22"/>
        <v>0.578947368421053</v>
      </c>
    </row>
    <row r="41" spans="1:13">
      <c r="A41" s="8" t="s">
        <v>46</v>
      </c>
      <c r="B41" s="9"/>
      <c r="C41" s="9"/>
      <c r="D41" s="10"/>
      <c r="E41" s="9"/>
      <c r="F41" s="9"/>
      <c r="G41" s="10"/>
      <c r="H41" s="9"/>
      <c r="I41" s="9"/>
      <c r="J41" s="10"/>
      <c r="K41" s="49"/>
      <c r="L41" s="9"/>
      <c r="M41" s="31"/>
    </row>
    <row r="42" spans="1:13">
      <c r="A42" s="8" t="s">
        <v>47</v>
      </c>
      <c r="B42" s="9">
        <v>1</v>
      </c>
      <c r="C42" s="9">
        <v>1</v>
      </c>
      <c r="D42" s="10">
        <f>C42/B42</f>
        <v>1</v>
      </c>
      <c r="E42" s="9"/>
      <c r="F42" s="9"/>
      <c r="G42" s="10"/>
      <c r="H42" s="9"/>
      <c r="I42" s="9"/>
      <c r="J42" s="10"/>
      <c r="K42" s="38">
        <f t="shared" ref="K42:K46" si="24">SUM(H42,B42)</f>
        <v>1</v>
      </c>
      <c r="L42" s="38">
        <f t="shared" ref="L42:L46" si="25">SUM(I42,C42)</f>
        <v>1</v>
      </c>
      <c r="M42" s="31">
        <f t="shared" si="22"/>
        <v>1</v>
      </c>
    </row>
    <row r="43" spans="1:13">
      <c r="A43" s="11" t="s">
        <v>48</v>
      </c>
      <c r="B43" s="12">
        <f>SUM(B38:B42)</f>
        <v>81</v>
      </c>
      <c r="C43" s="12">
        <f>SUM(C38:C42)</f>
        <v>50</v>
      </c>
      <c r="D43" s="13">
        <f t="shared" ref="D43:D48" si="26">C43/B43</f>
        <v>0.617283950617284</v>
      </c>
      <c r="E43" s="12"/>
      <c r="F43" s="12"/>
      <c r="G43" s="13"/>
      <c r="H43" s="12">
        <f>SUM(H38:H42)</f>
        <v>13</v>
      </c>
      <c r="I43" s="12">
        <f>SUM(I38:I42)</f>
        <v>9</v>
      </c>
      <c r="J43" s="13">
        <f t="shared" si="21"/>
        <v>0.692307692307692</v>
      </c>
      <c r="K43" s="52">
        <f t="shared" si="24"/>
        <v>94</v>
      </c>
      <c r="L43" s="52">
        <f t="shared" si="25"/>
        <v>59</v>
      </c>
      <c r="M43" s="14">
        <f t="shared" si="22"/>
        <v>0.627659574468085</v>
      </c>
    </row>
    <row r="44" spans="1:13">
      <c r="A44" s="8" t="s">
        <v>49</v>
      </c>
      <c r="B44" s="9"/>
      <c r="C44" s="9"/>
      <c r="D44" s="10"/>
      <c r="E44" s="9"/>
      <c r="F44" s="9"/>
      <c r="G44" s="10"/>
      <c r="H44" s="9"/>
      <c r="I44" s="9"/>
      <c r="J44" s="10"/>
      <c r="K44" s="49"/>
      <c r="L44" s="9"/>
      <c r="M44" s="31"/>
    </row>
    <row r="45" spans="1:13">
      <c r="A45" s="8" t="s">
        <v>50</v>
      </c>
      <c r="B45" s="9"/>
      <c r="C45" s="9"/>
      <c r="D45" s="10"/>
      <c r="E45" s="9"/>
      <c r="F45" s="9"/>
      <c r="G45" s="10"/>
      <c r="H45" s="9"/>
      <c r="I45" s="9"/>
      <c r="J45" s="10"/>
      <c r="K45" s="49"/>
      <c r="L45" s="9"/>
      <c r="M45" s="31"/>
    </row>
    <row r="46" spans="1:13">
      <c r="A46" s="8" t="s">
        <v>51</v>
      </c>
      <c r="B46" s="9">
        <v>9</v>
      </c>
      <c r="C46" s="9">
        <v>5</v>
      </c>
      <c r="D46" s="10">
        <f t="shared" si="26"/>
        <v>0.555555555555556</v>
      </c>
      <c r="E46" s="9"/>
      <c r="F46" s="9"/>
      <c r="G46" s="10"/>
      <c r="H46" s="9">
        <v>3</v>
      </c>
      <c r="I46" s="9">
        <v>3</v>
      </c>
      <c r="J46" s="10">
        <f t="shared" ref="J46" si="27">I46/H46</f>
        <v>1</v>
      </c>
      <c r="K46" s="38">
        <f t="shared" si="24"/>
        <v>12</v>
      </c>
      <c r="L46" s="38">
        <f t="shared" si="25"/>
        <v>8</v>
      </c>
      <c r="M46" s="31">
        <f t="shared" ref="M46:M48" si="28">L46/K46</f>
        <v>0.666666666666667</v>
      </c>
    </row>
    <row r="47" spans="1:13">
      <c r="A47" s="8" t="s">
        <v>52</v>
      </c>
      <c r="B47" s="9"/>
      <c r="C47" s="9"/>
      <c r="D47" s="10"/>
      <c r="E47" s="9"/>
      <c r="F47" s="9"/>
      <c r="G47" s="10"/>
      <c r="H47" s="9"/>
      <c r="I47" s="9"/>
      <c r="J47" s="10"/>
      <c r="K47" s="49"/>
      <c r="L47" s="9"/>
      <c r="M47" s="31"/>
    </row>
    <row r="48" spans="1:13">
      <c r="A48" s="8" t="s">
        <v>53</v>
      </c>
      <c r="B48" s="9">
        <v>12</v>
      </c>
      <c r="C48" s="9">
        <v>8</v>
      </c>
      <c r="D48" s="10">
        <f t="shared" si="26"/>
        <v>0.666666666666667</v>
      </c>
      <c r="E48" s="9"/>
      <c r="F48" s="9"/>
      <c r="G48" s="10"/>
      <c r="H48" s="9"/>
      <c r="I48" s="9"/>
      <c r="J48" s="10"/>
      <c r="K48" s="38">
        <f t="shared" ref="K48:K52" si="29">SUM(H48,B48)</f>
        <v>12</v>
      </c>
      <c r="L48" s="38">
        <f t="shared" ref="L48:L52" si="30">SUM(I48,C48)</f>
        <v>8</v>
      </c>
      <c r="M48" s="31">
        <f t="shared" si="28"/>
        <v>0.666666666666667</v>
      </c>
    </row>
    <row r="49" spans="1:13">
      <c r="A49" s="11" t="s">
        <v>54</v>
      </c>
      <c r="B49" s="12">
        <f>SUM(B44:B48)</f>
        <v>21</v>
      </c>
      <c r="C49" s="12">
        <f>SUM(C44:C48)</f>
        <v>13</v>
      </c>
      <c r="D49" s="13">
        <f t="shared" ref="D49:D52" si="31">C49/B49</f>
        <v>0.619047619047619</v>
      </c>
      <c r="E49" s="12"/>
      <c r="F49" s="12"/>
      <c r="G49" s="13"/>
      <c r="H49" s="12">
        <f>SUM(H44:H48)</f>
        <v>3</v>
      </c>
      <c r="I49" s="12">
        <f>SUM(I44:I48)</f>
        <v>3</v>
      </c>
      <c r="J49" s="13">
        <f t="shared" ref="J49:J52" si="32">I49/H49</f>
        <v>1</v>
      </c>
      <c r="K49" s="52">
        <f t="shared" si="29"/>
        <v>24</v>
      </c>
      <c r="L49" s="52">
        <f t="shared" si="30"/>
        <v>16</v>
      </c>
      <c r="M49" s="14">
        <f t="shared" ref="M49:M52" si="33">L49/K49</f>
        <v>0.666666666666667</v>
      </c>
    </row>
    <row r="50" spans="1:13">
      <c r="A50" s="11" t="s">
        <v>55</v>
      </c>
      <c r="B50" s="12">
        <f>B43+B49</f>
        <v>102</v>
      </c>
      <c r="C50" s="12">
        <f>C43+C49</f>
        <v>63</v>
      </c>
      <c r="D50" s="13">
        <f t="shared" si="31"/>
        <v>0.617647058823529</v>
      </c>
      <c r="E50" s="12"/>
      <c r="F50" s="12"/>
      <c r="G50" s="13"/>
      <c r="H50" s="12">
        <f>H43+H49</f>
        <v>16</v>
      </c>
      <c r="I50" s="12">
        <f>I43+I49</f>
        <v>12</v>
      </c>
      <c r="J50" s="13">
        <f t="shared" si="32"/>
        <v>0.75</v>
      </c>
      <c r="K50" s="52">
        <f t="shared" si="29"/>
        <v>118</v>
      </c>
      <c r="L50" s="52">
        <f t="shared" si="30"/>
        <v>75</v>
      </c>
      <c r="M50" s="14">
        <f t="shared" si="33"/>
        <v>0.635593220338983</v>
      </c>
    </row>
    <row r="51" customHeight="1" spans="1:13">
      <c r="A51" s="11" t="s">
        <v>56</v>
      </c>
      <c r="B51" s="12">
        <f>B37+B50</f>
        <v>151</v>
      </c>
      <c r="C51" s="12">
        <f>C37+C50</f>
        <v>89</v>
      </c>
      <c r="D51" s="13">
        <f t="shared" si="31"/>
        <v>0.589403973509934</v>
      </c>
      <c r="E51" s="12"/>
      <c r="F51" s="12"/>
      <c r="G51" s="13"/>
      <c r="H51" s="12">
        <f>H37+H50</f>
        <v>30</v>
      </c>
      <c r="I51" s="12">
        <f>I37+I50</f>
        <v>20</v>
      </c>
      <c r="J51" s="13">
        <f t="shared" si="32"/>
        <v>0.666666666666667</v>
      </c>
      <c r="K51" s="52">
        <f t="shared" si="29"/>
        <v>181</v>
      </c>
      <c r="L51" s="52">
        <f t="shared" si="30"/>
        <v>109</v>
      </c>
      <c r="M51" s="14">
        <f t="shared" si="33"/>
        <v>0.602209944751381</v>
      </c>
    </row>
    <row r="52" customHeight="1" spans="1:13">
      <c r="A52" s="11" t="s">
        <v>57</v>
      </c>
      <c r="B52" s="12">
        <f>B24+B51</f>
        <v>1272</v>
      </c>
      <c r="C52" s="12">
        <f>C24+C51</f>
        <v>1044</v>
      </c>
      <c r="D52" s="13">
        <f t="shared" si="31"/>
        <v>0.820754716981132</v>
      </c>
      <c r="E52" s="12"/>
      <c r="F52" s="12"/>
      <c r="G52" s="13"/>
      <c r="H52" s="12">
        <f>H24+H51</f>
        <v>528</v>
      </c>
      <c r="I52" s="12">
        <f>I24+I51</f>
        <v>410</v>
      </c>
      <c r="J52" s="13">
        <f t="shared" si="32"/>
        <v>0.776515151515151</v>
      </c>
      <c r="K52" s="52">
        <f t="shared" si="29"/>
        <v>1800</v>
      </c>
      <c r="L52" s="52">
        <f t="shared" si="30"/>
        <v>1454</v>
      </c>
      <c r="M52" s="53">
        <f t="shared" si="33"/>
        <v>0.807777777777778</v>
      </c>
    </row>
    <row r="53" ht="60" customHeight="1" spans="1:13">
      <c r="A53" s="28" t="s">
        <v>58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</row>
  </sheetData>
  <mergeCells count="7">
    <mergeCell ref="A1:M1"/>
    <mergeCell ref="B2:D2"/>
    <mergeCell ref="E2:G2"/>
    <mergeCell ref="H2:J2"/>
    <mergeCell ref="K2:M2"/>
    <mergeCell ref="A53:M53"/>
    <mergeCell ref="A2:A3"/>
  </mergeCells>
  <pageMargins left="0.236220472440945" right="0.236220472440945" top="0.748031496062992" bottom="0.748031496062992" header="0.31496062992126" footer="0.31496062992126"/>
  <pageSetup paperSize="9" orientation="landscape" horizontalDpi="1200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workbookViewId="0">
      <pane xSplit="1" topLeftCell="B1" activePane="topRight" state="frozen"/>
      <selection/>
      <selection pane="topRight" activeCell="H3" sqref="H$1:J$1048576"/>
    </sheetView>
  </sheetViews>
  <sheetFormatPr defaultColWidth="9.125" defaultRowHeight="13.5"/>
  <cols>
    <col min="1" max="1" width="23.625" style="2" customWidth="1"/>
    <col min="2" max="13" width="7.375" style="3" customWidth="1"/>
    <col min="14" max="16384" width="9.125" style="3"/>
  </cols>
  <sheetData>
    <row r="1" ht="28.15" customHeight="1" spans="1:13">
      <c r="A1" s="4" t="s">
        <v>60</v>
      </c>
      <c r="B1" s="5"/>
      <c r="C1" s="5"/>
      <c r="D1" s="5"/>
      <c r="E1" s="5"/>
      <c r="F1" s="5"/>
      <c r="G1" s="5"/>
      <c r="H1" s="30"/>
      <c r="I1" s="30"/>
      <c r="J1" s="30"/>
      <c r="K1" s="30"/>
      <c r="L1" s="30"/>
      <c r="M1" s="30"/>
    </row>
    <row r="2" ht="56.1" customHeight="1" spans="1:13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4</v>
      </c>
      <c r="I2" s="7"/>
      <c r="J2" s="7"/>
      <c r="K2" s="33" t="s">
        <v>5</v>
      </c>
      <c r="L2" s="34"/>
      <c r="M2" s="35"/>
    </row>
    <row r="3" ht="28.15" customHeight="1" spans="1:13">
      <c r="A3" s="6"/>
      <c r="B3" s="7" t="s">
        <v>6</v>
      </c>
      <c r="C3" s="7" t="s">
        <v>7</v>
      </c>
      <c r="D3" s="7" t="s">
        <v>8</v>
      </c>
      <c r="E3" s="7" t="s">
        <v>6</v>
      </c>
      <c r="F3" s="7" t="s">
        <v>7</v>
      </c>
      <c r="G3" s="7" t="s">
        <v>8</v>
      </c>
      <c r="H3" s="7" t="s">
        <v>6</v>
      </c>
      <c r="I3" s="7" t="s">
        <v>7</v>
      </c>
      <c r="J3" s="7" t="s">
        <v>8</v>
      </c>
      <c r="K3" s="36" t="s">
        <v>6</v>
      </c>
      <c r="L3" s="7" t="s">
        <v>7</v>
      </c>
      <c r="M3" s="37" t="s">
        <v>8</v>
      </c>
    </row>
    <row r="4" spans="1:13">
      <c r="A4" s="8" t="s">
        <v>9</v>
      </c>
      <c r="B4" s="9">
        <v>354</v>
      </c>
      <c r="C4" s="9">
        <v>237</v>
      </c>
      <c r="D4" s="10">
        <f t="shared" ref="D4:D17" si="0">C4/B4</f>
        <v>0.669491525423729</v>
      </c>
      <c r="E4" s="9">
        <v>41</v>
      </c>
      <c r="F4" s="9">
        <v>29</v>
      </c>
      <c r="G4" s="10">
        <f>F4/E4</f>
        <v>0.707317073170732</v>
      </c>
      <c r="H4" s="9"/>
      <c r="I4" s="9"/>
      <c r="J4" s="10"/>
      <c r="K4" s="38">
        <f t="shared" ref="K4:K17" si="1">SUM(B4,E4)</f>
        <v>395</v>
      </c>
      <c r="L4" s="38">
        <f t="shared" ref="L4:L17" si="2">SUM(C4,F4)</f>
        <v>266</v>
      </c>
      <c r="M4" s="31">
        <f t="shared" ref="M4:M17" si="3">L4/K4</f>
        <v>0.673417721518987</v>
      </c>
    </row>
    <row r="5" spans="1:13">
      <c r="A5" s="8" t="s">
        <v>10</v>
      </c>
      <c r="B5" s="9"/>
      <c r="C5" s="9"/>
      <c r="D5" s="10"/>
      <c r="E5" s="9">
        <v>154</v>
      </c>
      <c r="F5" s="9">
        <v>119</v>
      </c>
      <c r="G5" s="10">
        <f>F5/E5</f>
        <v>0.772727272727273</v>
      </c>
      <c r="H5" s="9"/>
      <c r="I5" s="9"/>
      <c r="J5" s="10"/>
      <c r="K5" s="38"/>
      <c r="L5" s="9"/>
      <c r="M5" s="31"/>
    </row>
    <row r="6" spans="1:13">
      <c r="A6" s="8" t="s">
        <v>11</v>
      </c>
      <c r="B6" s="9"/>
      <c r="C6" s="9"/>
      <c r="D6" s="10"/>
      <c r="E6" s="9"/>
      <c r="F6" s="9"/>
      <c r="G6" s="10"/>
      <c r="H6" s="9"/>
      <c r="I6" s="9"/>
      <c r="J6" s="10"/>
      <c r="K6" s="38"/>
      <c r="L6" s="9"/>
      <c r="M6" s="31"/>
    </row>
    <row r="7" spans="1:13">
      <c r="A7" s="8" t="s">
        <v>12</v>
      </c>
      <c r="B7" s="9">
        <v>183</v>
      </c>
      <c r="C7" s="9">
        <v>120</v>
      </c>
      <c r="D7" s="10">
        <f t="shared" si="0"/>
        <v>0.655737704918033</v>
      </c>
      <c r="E7" s="9"/>
      <c r="F7" s="9"/>
      <c r="G7" s="10"/>
      <c r="H7" s="9"/>
      <c r="I7" s="9"/>
      <c r="J7" s="10"/>
      <c r="K7" s="38">
        <f t="shared" si="1"/>
        <v>183</v>
      </c>
      <c r="L7" s="38">
        <f t="shared" si="2"/>
        <v>120</v>
      </c>
      <c r="M7" s="31">
        <f t="shared" si="3"/>
        <v>0.655737704918033</v>
      </c>
    </row>
    <row r="8" spans="1:13">
      <c r="A8" s="8" t="s">
        <v>13</v>
      </c>
      <c r="B8" s="9">
        <v>37</v>
      </c>
      <c r="C8" s="9">
        <v>18</v>
      </c>
      <c r="D8" s="10">
        <f t="shared" si="0"/>
        <v>0.486486486486487</v>
      </c>
      <c r="E8" s="9"/>
      <c r="F8" s="9"/>
      <c r="G8" s="10"/>
      <c r="H8" s="43"/>
      <c r="I8" s="43"/>
      <c r="J8" s="10"/>
      <c r="K8" s="38">
        <f t="shared" si="1"/>
        <v>37</v>
      </c>
      <c r="L8" s="38">
        <f t="shared" si="2"/>
        <v>18</v>
      </c>
      <c r="M8" s="31">
        <f t="shared" si="3"/>
        <v>0.486486486486487</v>
      </c>
    </row>
    <row r="9" spans="1:13">
      <c r="A9" s="11" t="s">
        <v>14</v>
      </c>
      <c r="B9" s="12">
        <f t="shared" ref="B9:F9" si="4">SUM(B4:B8)</f>
        <v>574</v>
      </c>
      <c r="C9" s="12">
        <f t="shared" si="4"/>
        <v>375</v>
      </c>
      <c r="D9" s="13">
        <f t="shared" si="0"/>
        <v>0.653310104529617</v>
      </c>
      <c r="E9" s="12">
        <f t="shared" si="4"/>
        <v>195</v>
      </c>
      <c r="F9" s="12">
        <f t="shared" si="4"/>
        <v>148</v>
      </c>
      <c r="G9" s="13">
        <f>F9/E9</f>
        <v>0.758974358974359</v>
      </c>
      <c r="H9" s="12"/>
      <c r="I9" s="12"/>
      <c r="J9" s="13"/>
      <c r="K9" s="52">
        <f t="shared" si="1"/>
        <v>769</v>
      </c>
      <c r="L9" s="52">
        <f t="shared" si="2"/>
        <v>523</v>
      </c>
      <c r="M9" s="14">
        <f t="shared" si="3"/>
        <v>0.680104031209363</v>
      </c>
    </row>
    <row r="10" spans="1:13">
      <c r="A10" s="8" t="s">
        <v>15</v>
      </c>
      <c r="B10" s="9">
        <v>765</v>
      </c>
      <c r="C10" s="9">
        <v>738</v>
      </c>
      <c r="D10" s="10">
        <f t="shared" si="0"/>
        <v>0.964705882352941</v>
      </c>
      <c r="E10" s="9">
        <v>52</v>
      </c>
      <c r="F10" s="9">
        <v>51</v>
      </c>
      <c r="G10" s="10">
        <f t="shared" ref="G10:G14" si="5">F10/E10</f>
        <v>0.980769230769231</v>
      </c>
      <c r="H10" s="9"/>
      <c r="I10" s="9"/>
      <c r="J10" s="10"/>
      <c r="K10" s="38">
        <f t="shared" si="1"/>
        <v>817</v>
      </c>
      <c r="L10" s="38">
        <f t="shared" si="2"/>
        <v>789</v>
      </c>
      <c r="M10" s="31">
        <f t="shared" si="3"/>
        <v>0.965728274173807</v>
      </c>
    </row>
    <row r="11" spans="1:13">
      <c r="A11" s="8" t="s">
        <v>16</v>
      </c>
      <c r="B11" s="9">
        <v>96</v>
      </c>
      <c r="C11" s="9">
        <v>90</v>
      </c>
      <c r="D11" s="10">
        <f t="shared" si="0"/>
        <v>0.9375</v>
      </c>
      <c r="E11" s="9">
        <v>3</v>
      </c>
      <c r="F11" s="9">
        <v>3</v>
      </c>
      <c r="G11" s="10">
        <f t="shared" si="5"/>
        <v>1</v>
      </c>
      <c r="H11" s="9"/>
      <c r="I11" s="9"/>
      <c r="J11" s="10"/>
      <c r="K11" s="38">
        <f t="shared" si="1"/>
        <v>99</v>
      </c>
      <c r="L11" s="38">
        <f t="shared" si="2"/>
        <v>93</v>
      </c>
      <c r="M11" s="31">
        <f t="shared" si="3"/>
        <v>0.939393939393939</v>
      </c>
    </row>
    <row r="12" spans="1:13">
      <c r="A12" s="8" t="s">
        <v>17</v>
      </c>
      <c r="B12" s="9">
        <v>362</v>
      </c>
      <c r="C12" s="9">
        <v>331</v>
      </c>
      <c r="D12" s="10">
        <f t="shared" si="0"/>
        <v>0.914364640883978</v>
      </c>
      <c r="E12" s="9">
        <v>13</v>
      </c>
      <c r="F12" s="9">
        <v>11</v>
      </c>
      <c r="G12" s="10">
        <f t="shared" si="5"/>
        <v>0.846153846153846</v>
      </c>
      <c r="H12" s="9"/>
      <c r="I12" s="9"/>
      <c r="J12" s="10"/>
      <c r="K12" s="38">
        <f t="shared" si="1"/>
        <v>375</v>
      </c>
      <c r="L12" s="38">
        <f t="shared" si="2"/>
        <v>342</v>
      </c>
      <c r="M12" s="31">
        <f t="shared" si="3"/>
        <v>0.912</v>
      </c>
    </row>
    <row r="13" spans="1:13">
      <c r="A13" s="8" t="s">
        <v>18</v>
      </c>
      <c r="B13" s="9"/>
      <c r="C13" s="9"/>
      <c r="D13" s="10" t="e">
        <f t="shared" si="0"/>
        <v>#DIV/0!</v>
      </c>
      <c r="E13" s="9"/>
      <c r="F13" s="9"/>
      <c r="G13" s="10"/>
      <c r="H13" s="9"/>
      <c r="I13" s="9"/>
      <c r="J13" s="10"/>
      <c r="K13" s="38">
        <f t="shared" si="1"/>
        <v>0</v>
      </c>
      <c r="L13" s="38">
        <f t="shared" si="2"/>
        <v>0</v>
      </c>
      <c r="M13" s="31" t="e">
        <f t="shared" si="3"/>
        <v>#DIV/0!</v>
      </c>
    </row>
    <row r="14" spans="1:13">
      <c r="A14" s="8" t="s">
        <v>19</v>
      </c>
      <c r="B14" s="9">
        <v>188</v>
      </c>
      <c r="C14" s="9">
        <v>173</v>
      </c>
      <c r="D14" s="10">
        <f t="shared" si="0"/>
        <v>0.920212765957447</v>
      </c>
      <c r="E14" s="9">
        <v>5</v>
      </c>
      <c r="F14" s="9">
        <v>5</v>
      </c>
      <c r="G14" s="10">
        <f t="shared" si="5"/>
        <v>1</v>
      </c>
      <c r="H14" s="9"/>
      <c r="I14" s="9"/>
      <c r="J14" s="10"/>
      <c r="K14" s="38">
        <f t="shared" si="1"/>
        <v>193</v>
      </c>
      <c r="L14" s="38">
        <f t="shared" si="2"/>
        <v>178</v>
      </c>
      <c r="M14" s="31">
        <f t="shared" si="3"/>
        <v>0.922279792746114</v>
      </c>
    </row>
    <row r="15" spans="1:13">
      <c r="A15" s="8" t="s">
        <v>20</v>
      </c>
      <c r="B15" s="9">
        <v>3</v>
      </c>
      <c r="C15" s="9">
        <v>3</v>
      </c>
      <c r="D15" s="10">
        <f t="shared" si="0"/>
        <v>1</v>
      </c>
      <c r="E15" s="9"/>
      <c r="F15" s="9"/>
      <c r="G15" s="10"/>
      <c r="H15" s="9"/>
      <c r="I15" s="9"/>
      <c r="J15" s="10"/>
      <c r="K15" s="38">
        <f t="shared" si="1"/>
        <v>3</v>
      </c>
      <c r="L15" s="38">
        <f t="shared" si="2"/>
        <v>3</v>
      </c>
      <c r="M15" s="31">
        <f t="shared" si="3"/>
        <v>1</v>
      </c>
    </row>
    <row r="16" spans="1:13">
      <c r="A16" s="8" t="s">
        <v>21</v>
      </c>
      <c r="B16" s="9">
        <v>2</v>
      </c>
      <c r="C16" s="9">
        <v>2</v>
      </c>
      <c r="D16" s="10">
        <f t="shared" si="0"/>
        <v>1</v>
      </c>
      <c r="E16" s="9"/>
      <c r="F16" s="9"/>
      <c r="G16" s="10"/>
      <c r="H16" s="9"/>
      <c r="I16" s="9"/>
      <c r="J16" s="10"/>
      <c r="K16" s="38">
        <f t="shared" si="1"/>
        <v>2</v>
      </c>
      <c r="L16" s="38">
        <f t="shared" si="2"/>
        <v>2</v>
      </c>
      <c r="M16" s="31">
        <f t="shared" si="3"/>
        <v>1</v>
      </c>
    </row>
    <row r="17" spans="1:13">
      <c r="A17" s="8" t="s">
        <v>22</v>
      </c>
      <c r="B17" s="9">
        <v>6</v>
      </c>
      <c r="C17" s="9">
        <v>4</v>
      </c>
      <c r="D17" s="10">
        <f t="shared" si="0"/>
        <v>0.666666666666667</v>
      </c>
      <c r="E17" s="9"/>
      <c r="F17" s="9"/>
      <c r="G17" s="10"/>
      <c r="H17" s="9"/>
      <c r="I17" s="9"/>
      <c r="J17" s="10"/>
      <c r="K17" s="38">
        <f t="shared" si="1"/>
        <v>6</v>
      </c>
      <c r="L17" s="38">
        <f t="shared" si="2"/>
        <v>4</v>
      </c>
      <c r="M17" s="31">
        <f t="shared" si="3"/>
        <v>0.666666666666667</v>
      </c>
    </row>
    <row r="18" spans="1:13">
      <c r="A18" s="8" t="s">
        <v>23</v>
      </c>
      <c r="B18" s="9"/>
      <c r="C18" s="9"/>
      <c r="D18" s="10"/>
      <c r="E18" s="9"/>
      <c r="F18" s="9"/>
      <c r="G18" s="10"/>
      <c r="H18" s="9"/>
      <c r="I18" s="9"/>
      <c r="J18" s="10"/>
      <c r="K18" s="49"/>
      <c r="L18" s="9"/>
      <c r="M18" s="31"/>
    </row>
    <row r="19" spans="1:13">
      <c r="A19" s="8" t="s">
        <v>24</v>
      </c>
      <c r="B19" s="9">
        <v>6</v>
      </c>
      <c r="C19" s="9">
        <v>5</v>
      </c>
      <c r="D19" s="10">
        <f t="shared" ref="D19:D29" si="6">C19/B19</f>
        <v>0.833333333333333</v>
      </c>
      <c r="E19" s="9"/>
      <c r="F19" s="9"/>
      <c r="G19" s="10"/>
      <c r="H19" s="9"/>
      <c r="I19" s="9"/>
      <c r="J19" s="10"/>
      <c r="K19" s="38">
        <f t="shared" ref="K19:K25" si="7">SUM(B19,E19)</f>
        <v>6</v>
      </c>
      <c r="L19" s="38">
        <f t="shared" ref="L19:L25" si="8">SUM(C19,F19)</f>
        <v>5</v>
      </c>
      <c r="M19" s="31">
        <f t="shared" ref="M19:M25" si="9">L19/K19</f>
        <v>0.833333333333333</v>
      </c>
    </row>
    <row r="20" spans="1:13">
      <c r="A20" s="8" t="s">
        <v>25</v>
      </c>
      <c r="B20" s="9">
        <v>3</v>
      </c>
      <c r="C20" s="9">
        <v>3</v>
      </c>
      <c r="D20" s="10">
        <f t="shared" si="6"/>
        <v>1</v>
      </c>
      <c r="E20" s="9"/>
      <c r="F20" s="9"/>
      <c r="G20" s="10"/>
      <c r="H20" s="9"/>
      <c r="I20" s="9"/>
      <c r="J20" s="10"/>
      <c r="K20" s="38">
        <f t="shared" si="7"/>
        <v>3</v>
      </c>
      <c r="L20" s="38">
        <f t="shared" si="8"/>
        <v>3</v>
      </c>
      <c r="M20" s="31">
        <f t="shared" si="9"/>
        <v>1</v>
      </c>
    </row>
    <row r="21" spans="1:13">
      <c r="A21" s="8" t="s">
        <v>26</v>
      </c>
      <c r="B21" s="9">
        <v>1</v>
      </c>
      <c r="C21" s="9">
        <v>1</v>
      </c>
      <c r="D21" s="10">
        <f t="shared" si="6"/>
        <v>1</v>
      </c>
      <c r="E21" s="9"/>
      <c r="F21" s="9"/>
      <c r="G21" s="10"/>
      <c r="H21" s="9"/>
      <c r="I21" s="9"/>
      <c r="J21" s="10"/>
      <c r="K21" s="49"/>
      <c r="L21" s="9"/>
      <c r="M21" s="31"/>
    </row>
    <row r="22" spans="1:13">
      <c r="A22" s="8" t="s">
        <v>27</v>
      </c>
      <c r="B22" s="9"/>
      <c r="C22" s="9"/>
      <c r="D22" s="10"/>
      <c r="E22" s="9"/>
      <c r="F22" s="9"/>
      <c r="G22" s="10"/>
      <c r="H22" s="9"/>
      <c r="I22" s="9"/>
      <c r="J22" s="10"/>
      <c r="K22" s="49"/>
      <c r="L22" s="9"/>
      <c r="M22" s="31"/>
    </row>
    <row r="23" spans="1:13">
      <c r="A23" s="11" t="s">
        <v>28</v>
      </c>
      <c r="B23" s="12">
        <f t="shared" ref="B23:F23" si="10">SUM(B10:B22)</f>
        <v>1432</v>
      </c>
      <c r="C23" s="12">
        <f t="shared" si="10"/>
        <v>1350</v>
      </c>
      <c r="D23" s="13">
        <f t="shared" si="6"/>
        <v>0.942737430167598</v>
      </c>
      <c r="E23" s="12">
        <f t="shared" si="10"/>
        <v>73</v>
      </c>
      <c r="F23" s="12">
        <f t="shared" si="10"/>
        <v>70</v>
      </c>
      <c r="G23" s="13">
        <f t="shared" ref="G23:G27" si="11">F23/E23</f>
        <v>0.958904109589041</v>
      </c>
      <c r="H23" s="12"/>
      <c r="I23" s="12"/>
      <c r="J23" s="13"/>
      <c r="K23" s="52">
        <f t="shared" si="7"/>
        <v>1505</v>
      </c>
      <c r="L23" s="52">
        <f t="shared" si="8"/>
        <v>1420</v>
      </c>
      <c r="M23" s="14">
        <f t="shared" si="9"/>
        <v>0.943521594684385</v>
      </c>
    </row>
    <row r="24" spans="1:13">
      <c r="A24" s="18" t="s">
        <v>29</v>
      </c>
      <c r="B24" s="19">
        <f t="shared" ref="B24:F24" si="12">B9+B23</f>
        <v>2006</v>
      </c>
      <c r="C24" s="19">
        <f t="shared" si="12"/>
        <v>1725</v>
      </c>
      <c r="D24" s="20">
        <f t="shared" si="6"/>
        <v>0.859920239282154</v>
      </c>
      <c r="E24" s="19">
        <f t="shared" si="12"/>
        <v>268</v>
      </c>
      <c r="F24" s="19">
        <f t="shared" si="12"/>
        <v>218</v>
      </c>
      <c r="G24" s="20">
        <f t="shared" si="11"/>
        <v>0.813432835820896</v>
      </c>
      <c r="H24" s="19"/>
      <c r="I24" s="19"/>
      <c r="J24" s="20"/>
      <c r="K24" s="50">
        <f t="shared" si="7"/>
        <v>2274</v>
      </c>
      <c r="L24" s="50">
        <f t="shared" si="8"/>
        <v>1943</v>
      </c>
      <c r="M24" s="21">
        <f t="shared" si="9"/>
        <v>0.854441512752858</v>
      </c>
    </row>
    <row r="25" spans="1:13">
      <c r="A25" s="8" t="s">
        <v>30</v>
      </c>
      <c r="B25" s="9">
        <v>20</v>
      </c>
      <c r="C25" s="9">
        <v>14</v>
      </c>
      <c r="D25" s="10">
        <f t="shared" si="6"/>
        <v>0.7</v>
      </c>
      <c r="E25" s="9">
        <v>3</v>
      </c>
      <c r="F25" s="9">
        <v>2</v>
      </c>
      <c r="G25" s="10">
        <f t="shared" si="11"/>
        <v>0.666666666666667</v>
      </c>
      <c r="H25" s="9"/>
      <c r="I25" s="9"/>
      <c r="J25" s="10"/>
      <c r="K25" s="38">
        <f t="shared" si="7"/>
        <v>23</v>
      </c>
      <c r="L25" s="38">
        <f t="shared" si="8"/>
        <v>16</v>
      </c>
      <c r="M25" s="31">
        <f t="shared" si="9"/>
        <v>0.695652173913043</v>
      </c>
    </row>
    <row r="26" spans="1:13">
      <c r="A26" s="8" t="s">
        <v>31</v>
      </c>
      <c r="B26" s="9">
        <v>5</v>
      </c>
      <c r="C26" s="9">
        <v>3</v>
      </c>
      <c r="D26" s="10">
        <f t="shared" si="6"/>
        <v>0.6</v>
      </c>
      <c r="E26" s="9"/>
      <c r="F26" s="9"/>
      <c r="G26" s="10"/>
      <c r="H26" s="9"/>
      <c r="I26" s="9"/>
      <c r="J26" s="10"/>
      <c r="K26" s="49"/>
      <c r="L26" s="9"/>
      <c r="M26" s="31"/>
    </row>
    <row r="27" spans="1:13">
      <c r="A27" s="8" t="s">
        <v>32</v>
      </c>
      <c r="B27" s="9">
        <v>19</v>
      </c>
      <c r="C27" s="9">
        <v>9</v>
      </c>
      <c r="D27" s="10">
        <f t="shared" si="6"/>
        <v>0.473684210526316</v>
      </c>
      <c r="E27" s="9">
        <v>3</v>
      </c>
      <c r="F27" s="9">
        <v>1</v>
      </c>
      <c r="G27" s="10">
        <f t="shared" si="11"/>
        <v>0.333333333333333</v>
      </c>
      <c r="H27" s="9"/>
      <c r="I27" s="9"/>
      <c r="J27" s="10"/>
      <c r="K27" s="38">
        <f t="shared" ref="K27:K30" si="13">SUM(B27,E27)</f>
        <v>22</v>
      </c>
      <c r="L27" s="38">
        <f t="shared" ref="L27:L30" si="14">SUM(C27,F27)</f>
        <v>10</v>
      </c>
      <c r="M27" s="31">
        <f t="shared" ref="M27:M30" si="15">L27/K27</f>
        <v>0.454545454545455</v>
      </c>
    </row>
    <row r="28" spans="1:13">
      <c r="A28" s="8" t="s">
        <v>33</v>
      </c>
      <c r="B28" s="9"/>
      <c r="C28" s="9"/>
      <c r="D28" s="10" t="e">
        <f t="shared" si="6"/>
        <v>#DIV/0!</v>
      </c>
      <c r="E28" s="9"/>
      <c r="F28" s="9"/>
      <c r="G28" s="10"/>
      <c r="H28" s="9"/>
      <c r="I28" s="9"/>
      <c r="J28" s="10"/>
      <c r="K28" s="38">
        <f t="shared" si="13"/>
        <v>0</v>
      </c>
      <c r="L28" s="38">
        <f t="shared" si="14"/>
        <v>0</v>
      </c>
      <c r="M28" s="31" t="e">
        <f t="shared" si="15"/>
        <v>#DIV/0!</v>
      </c>
    </row>
    <row r="29" spans="1:13">
      <c r="A29" s="8" t="s">
        <v>34</v>
      </c>
      <c r="B29" s="9">
        <v>1</v>
      </c>
      <c r="C29" s="9">
        <v>1</v>
      </c>
      <c r="D29" s="10">
        <f t="shared" si="6"/>
        <v>1</v>
      </c>
      <c r="E29" s="9"/>
      <c r="F29" s="9"/>
      <c r="G29" s="10"/>
      <c r="H29" s="9"/>
      <c r="I29" s="9"/>
      <c r="J29" s="10"/>
      <c r="K29" s="49"/>
      <c r="L29" s="9"/>
      <c r="M29" s="31"/>
    </row>
    <row r="30" spans="1:13">
      <c r="A30" s="11" t="s">
        <v>35</v>
      </c>
      <c r="B30" s="12">
        <f t="shared" ref="B30:F30" si="16">SUM(B25:B29)</f>
        <v>45</v>
      </c>
      <c r="C30" s="12">
        <f t="shared" si="16"/>
        <v>27</v>
      </c>
      <c r="D30" s="13">
        <f t="shared" ref="D30:D41" si="17">C30/B30</f>
        <v>0.6</v>
      </c>
      <c r="E30" s="12">
        <f t="shared" si="16"/>
        <v>6</v>
      </c>
      <c r="F30" s="12">
        <f t="shared" si="16"/>
        <v>3</v>
      </c>
      <c r="G30" s="13">
        <f>F30/E30</f>
        <v>0.5</v>
      </c>
      <c r="H30" s="12"/>
      <c r="I30" s="12"/>
      <c r="J30" s="13"/>
      <c r="K30" s="52">
        <f t="shared" si="13"/>
        <v>51</v>
      </c>
      <c r="L30" s="52">
        <f t="shared" si="14"/>
        <v>30</v>
      </c>
      <c r="M30" s="14">
        <f t="shared" si="15"/>
        <v>0.588235294117647</v>
      </c>
    </row>
    <row r="31" spans="1:13">
      <c r="A31" s="8" t="s">
        <v>36</v>
      </c>
      <c r="B31" s="9">
        <v>3</v>
      </c>
      <c r="C31" s="9">
        <v>3</v>
      </c>
      <c r="D31" s="10">
        <f t="shared" si="17"/>
        <v>1</v>
      </c>
      <c r="E31" s="9"/>
      <c r="F31" s="9"/>
      <c r="G31" s="10"/>
      <c r="H31" s="9"/>
      <c r="I31" s="9"/>
      <c r="J31" s="10"/>
      <c r="K31" s="49"/>
      <c r="L31" s="9"/>
      <c r="M31" s="31"/>
    </row>
    <row r="32" spans="1:13">
      <c r="A32" s="8" t="s">
        <v>37</v>
      </c>
      <c r="B32" s="9"/>
      <c r="C32" s="9"/>
      <c r="D32" s="10"/>
      <c r="E32" s="9"/>
      <c r="F32" s="9"/>
      <c r="G32" s="10"/>
      <c r="H32" s="9"/>
      <c r="I32" s="9"/>
      <c r="J32" s="10"/>
      <c r="K32" s="49"/>
      <c r="L32" s="9"/>
      <c r="M32" s="31"/>
    </row>
    <row r="33" spans="1:13">
      <c r="A33" s="8" t="s">
        <v>38</v>
      </c>
      <c r="B33" s="9">
        <v>9</v>
      </c>
      <c r="C33" s="9">
        <v>6</v>
      </c>
      <c r="D33" s="10">
        <f t="shared" si="17"/>
        <v>0.666666666666667</v>
      </c>
      <c r="E33" s="9"/>
      <c r="F33" s="9"/>
      <c r="G33" s="10"/>
      <c r="H33" s="9"/>
      <c r="I33" s="9"/>
      <c r="J33" s="10"/>
      <c r="K33" s="38">
        <f t="shared" ref="K33:K40" si="18">SUM(B33,E33)</f>
        <v>9</v>
      </c>
      <c r="L33" s="38">
        <f t="shared" ref="L33:L40" si="19">SUM(C33,F33)</f>
        <v>6</v>
      </c>
      <c r="M33" s="31">
        <f t="shared" ref="M32:M40" si="20">L33/K33</f>
        <v>0.666666666666667</v>
      </c>
    </row>
    <row r="34" spans="1:13">
      <c r="A34" s="8" t="s">
        <v>39</v>
      </c>
      <c r="B34" s="9"/>
      <c r="C34" s="9"/>
      <c r="D34" s="10"/>
      <c r="E34" s="9"/>
      <c r="F34" s="9"/>
      <c r="G34" s="10"/>
      <c r="H34" s="9"/>
      <c r="I34" s="9"/>
      <c r="J34" s="10"/>
      <c r="K34" s="49"/>
      <c r="L34" s="9"/>
      <c r="M34" s="31"/>
    </row>
    <row r="35" spans="1:13">
      <c r="A35" s="8" t="s">
        <v>40</v>
      </c>
      <c r="B35" s="9">
        <v>2</v>
      </c>
      <c r="C35" s="9">
        <v>2</v>
      </c>
      <c r="D35" s="10">
        <f t="shared" si="17"/>
        <v>1</v>
      </c>
      <c r="E35" s="9"/>
      <c r="F35" s="9"/>
      <c r="G35" s="10"/>
      <c r="H35" s="9"/>
      <c r="I35" s="9"/>
      <c r="J35" s="10"/>
      <c r="K35" s="38">
        <f t="shared" si="18"/>
        <v>2</v>
      </c>
      <c r="L35" s="38">
        <f t="shared" si="19"/>
        <v>2</v>
      </c>
      <c r="M35" s="31">
        <f t="shared" si="20"/>
        <v>1</v>
      </c>
    </row>
    <row r="36" spans="1:13">
      <c r="A36" s="11" t="s">
        <v>41</v>
      </c>
      <c r="B36" s="12">
        <f t="shared" ref="B36:F36" si="21">SUM(B31:B35)</f>
        <v>14</v>
      </c>
      <c r="C36" s="12">
        <f t="shared" si="21"/>
        <v>11</v>
      </c>
      <c r="D36" s="13">
        <f t="shared" si="17"/>
        <v>0.785714285714286</v>
      </c>
      <c r="E36" s="12">
        <f t="shared" si="21"/>
        <v>0</v>
      </c>
      <c r="F36" s="12">
        <f t="shared" si="21"/>
        <v>0</v>
      </c>
      <c r="G36" s="13" t="e">
        <f t="shared" ref="G36:G41" si="22">F36/E36</f>
        <v>#DIV/0!</v>
      </c>
      <c r="H36" s="12"/>
      <c r="I36" s="12"/>
      <c r="J36" s="13"/>
      <c r="K36" s="52">
        <f t="shared" si="18"/>
        <v>14</v>
      </c>
      <c r="L36" s="52">
        <f t="shared" si="19"/>
        <v>11</v>
      </c>
      <c r="M36" s="14">
        <f t="shared" si="20"/>
        <v>0.785714285714286</v>
      </c>
    </row>
    <row r="37" spans="1:13">
      <c r="A37" s="18" t="s">
        <v>42</v>
      </c>
      <c r="B37" s="19">
        <f t="shared" ref="B37:F37" si="23">B30+B36</f>
        <v>59</v>
      </c>
      <c r="C37" s="19">
        <f t="shared" si="23"/>
        <v>38</v>
      </c>
      <c r="D37" s="20">
        <f t="shared" si="17"/>
        <v>0.644067796610169</v>
      </c>
      <c r="E37" s="19">
        <f t="shared" si="23"/>
        <v>6</v>
      </c>
      <c r="F37" s="19">
        <f t="shared" si="23"/>
        <v>3</v>
      </c>
      <c r="G37" s="20">
        <f t="shared" si="22"/>
        <v>0.5</v>
      </c>
      <c r="H37" s="19"/>
      <c r="I37" s="19"/>
      <c r="J37" s="20"/>
      <c r="K37" s="50">
        <f t="shared" si="18"/>
        <v>65</v>
      </c>
      <c r="L37" s="50">
        <f t="shared" si="19"/>
        <v>41</v>
      </c>
      <c r="M37" s="21">
        <f t="shared" si="20"/>
        <v>0.630769230769231</v>
      </c>
    </row>
    <row r="38" spans="1:13">
      <c r="A38" s="8" t="s">
        <v>43</v>
      </c>
      <c r="B38" s="9">
        <v>21</v>
      </c>
      <c r="C38" s="9">
        <v>14</v>
      </c>
      <c r="D38" s="10">
        <f t="shared" si="17"/>
        <v>0.666666666666667</v>
      </c>
      <c r="E38" s="9">
        <v>3</v>
      </c>
      <c r="F38" s="9">
        <v>1</v>
      </c>
      <c r="G38" s="10">
        <f t="shared" si="22"/>
        <v>0.333333333333333</v>
      </c>
      <c r="H38" s="9"/>
      <c r="I38" s="9"/>
      <c r="J38" s="10"/>
      <c r="K38" s="38">
        <f t="shared" si="18"/>
        <v>24</v>
      </c>
      <c r="L38" s="38">
        <f t="shared" si="19"/>
        <v>15</v>
      </c>
      <c r="M38" s="31">
        <f t="shared" si="20"/>
        <v>0.625</v>
      </c>
    </row>
    <row r="39" spans="1:13">
      <c r="A39" s="8" t="s">
        <v>44</v>
      </c>
      <c r="B39" s="9">
        <v>13</v>
      </c>
      <c r="C39" s="9">
        <v>10</v>
      </c>
      <c r="D39" s="10">
        <f t="shared" si="17"/>
        <v>0.769230769230769</v>
      </c>
      <c r="E39" s="9"/>
      <c r="F39" s="9"/>
      <c r="G39" s="10" t="e">
        <f t="shared" si="22"/>
        <v>#DIV/0!</v>
      </c>
      <c r="H39" s="9"/>
      <c r="I39" s="9"/>
      <c r="J39" s="10"/>
      <c r="K39" s="38">
        <f t="shared" si="18"/>
        <v>13</v>
      </c>
      <c r="L39" s="38">
        <f t="shared" si="19"/>
        <v>10</v>
      </c>
      <c r="M39" s="31">
        <f t="shared" si="20"/>
        <v>0.769230769230769</v>
      </c>
    </row>
    <row r="40" spans="1:13">
      <c r="A40" s="8" t="s">
        <v>45</v>
      </c>
      <c r="B40" s="9">
        <v>57</v>
      </c>
      <c r="C40" s="9">
        <v>31</v>
      </c>
      <c r="D40" s="10">
        <f t="shared" si="17"/>
        <v>0.543859649122807</v>
      </c>
      <c r="E40" s="9">
        <v>7</v>
      </c>
      <c r="F40" s="9">
        <v>2</v>
      </c>
      <c r="G40" s="10">
        <f t="shared" si="22"/>
        <v>0.285714285714286</v>
      </c>
      <c r="H40" s="9"/>
      <c r="I40" s="9"/>
      <c r="J40" s="10"/>
      <c r="K40" s="38">
        <f t="shared" si="18"/>
        <v>64</v>
      </c>
      <c r="L40" s="38">
        <f t="shared" si="19"/>
        <v>33</v>
      </c>
      <c r="M40" s="31">
        <f t="shared" si="20"/>
        <v>0.515625</v>
      </c>
    </row>
    <row r="41" spans="1:13">
      <c r="A41" s="8" t="s">
        <v>46</v>
      </c>
      <c r="B41" s="9">
        <v>1</v>
      </c>
      <c r="C41" s="9">
        <v>1</v>
      </c>
      <c r="D41" s="10">
        <f t="shared" si="17"/>
        <v>1</v>
      </c>
      <c r="E41" s="9">
        <v>4</v>
      </c>
      <c r="F41" s="9">
        <v>4</v>
      </c>
      <c r="G41" s="10">
        <f t="shared" si="22"/>
        <v>1</v>
      </c>
      <c r="H41" s="9"/>
      <c r="I41" s="9"/>
      <c r="J41" s="10"/>
      <c r="K41" s="49"/>
      <c r="L41" s="9"/>
      <c r="M41" s="31"/>
    </row>
    <row r="42" spans="1:13">
      <c r="A42" s="8" t="s">
        <v>47</v>
      </c>
      <c r="B42" s="9"/>
      <c r="C42" s="9"/>
      <c r="D42" s="10"/>
      <c r="E42" s="9"/>
      <c r="F42" s="9"/>
      <c r="G42" s="10"/>
      <c r="H42" s="9"/>
      <c r="I42" s="9"/>
      <c r="J42" s="10"/>
      <c r="K42" s="38"/>
      <c r="L42" s="38"/>
      <c r="M42" s="31"/>
    </row>
    <row r="43" spans="1:13">
      <c r="A43" s="11" t="s">
        <v>48</v>
      </c>
      <c r="B43" s="12">
        <f t="shared" ref="B43:F43" si="24">SUM(B38:B42)</f>
        <v>92</v>
      </c>
      <c r="C43" s="12">
        <f t="shared" si="24"/>
        <v>56</v>
      </c>
      <c r="D43" s="13">
        <f t="shared" ref="D42:D46" si="25">C43/B43</f>
        <v>0.608695652173913</v>
      </c>
      <c r="E43" s="12">
        <f t="shared" si="24"/>
        <v>14</v>
      </c>
      <c r="F43" s="12">
        <f t="shared" si="24"/>
        <v>7</v>
      </c>
      <c r="G43" s="13">
        <f>F43/E43</f>
        <v>0.5</v>
      </c>
      <c r="H43" s="12"/>
      <c r="I43" s="12"/>
      <c r="J43" s="13"/>
      <c r="K43" s="48">
        <f t="shared" ref="K42:K46" si="26">SUM(B43,E43)</f>
        <v>106</v>
      </c>
      <c r="L43" s="48">
        <f t="shared" ref="L42:L46" si="27">SUM(C43,F43)</f>
        <v>63</v>
      </c>
      <c r="M43" s="14">
        <f t="shared" ref="M42:M46" si="28">L43/K43</f>
        <v>0.594339622641509</v>
      </c>
    </row>
    <row r="44" spans="1:13">
      <c r="A44" s="8" t="s">
        <v>49</v>
      </c>
      <c r="B44" s="9">
        <v>4</v>
      </c>
      <c r="C44" s="9">
        <v>4</v>
      </c>
      <c r="D44" s="10">
        <f t="shared" si="25"/>
        <v>1</v>
      </c>
      <c r="E44" s="9"/>
      <c r="F44" s="9"/>
      <c r="G44" s="10"/>
      <c r="H44" s="9"/>
      <c r="I44" s="9"/>
      <c r="J44" s="10"/>
      <c r="K44" s="38">
        <f t="shared" si="26"/>
        <v>4</v>
      </c>
      <c r="L44" s="38">
        <f t="shared" si="27"/>
        <v>4</v>
      </c>
      <c r="M44" s="31">
        <f t="shared" si="28"/>
        <v>1</v>
      </c>
    </row>
    <row r="45" spans="1:13">
      <c r="A45" s="8" t="s">
        <v>50</v>
      </c>
      <c r="B45" s="9">
        <v>7</v>
      </c>
      <c r="C45" s="9">
        <v>6</v>
      </c>
      <c r="D45" s="10">
        <f t="shared" si="25"/>
        <v>0.857142857142857</v>
      </c>
      <c r="E45" s="9"/>
      <c r="F45" s="9"/>
      <c r="G45" s="10"/>
      <c r="H45" s="9"/>
      <c r="I45" s="9"/>
      <c r="J45" s="10"/>
      <c r="K45" s="38">
        <f t="shared" si="26"/>
        <v>7</v>
      </c>
      <c r="L45" s="38">
        <f t="shared" si="27"/>
        <v>6</v>
      </c>
      <c r="M45" s="31">
        <f t="shared" si="28"/>
        <v>0.857142857142857</v>
      </c>
    </row>
    <row r="46" spans="1:13">
      <c r="A46" s="8" t="s">
        <v>51</v>
      </c>
      <c r="B46" s="9">
        <v>11</v>
      </c>
      <c r="C46" s="9">
        <v>9</v>
      </c>
      <c r="D46" s="10">
        <f t="shared" si="25"/>
        <v>0.818181818181818</v>
      </c>
      <c r="E46" s="9"/>
      <c r="F46" s="9"/>
      <c r="G46" s="10"/>
      <c r="H46" s="9"/>
      <c r="I46" s="9"/>
      <c r="J46" s="10"/>
      <c r="K46" s="38">
        <f t="shared" si="26"/>
        <v>11</v>
      </c>
      <c r="L46" s="38">
        <f t="shared" si="27"/>
        <v>9</v>
      </c>
      <c r="M46" s="31">
        <f t="shared" si="28"/>
        <v>0.818181818181818</v>
      </c>
    </row>
    <row r="47" spans="1:13">
      <c r="A47" s="8" t="s">
        <v>52</v>
      </c>
      <c r="B47" s="9"/>
      <c r="C47" s="9"/>
      <c r="D47" s="10"/>
      <c r="E47" s="9"/>
      <c r="F47" s="9"/>
      <c r="G47" s="10"/>
      <c r="H47" s="9"/>
      <c r="I47" s="9"/>
      <c r="J47" s="10"/>
      <c r="K47" s="49"/>
      <c r="L47" s="9"/>
      <c r="M47" s="31"/>
    </row>
    <row r="48" spans="1:13">
      <c r="A48" s="8" t="s">
        <v>53</v>
      </c>
      <c r="B48" s="9">
        <v>6</v>
      </c>
      <c r="C48" s="9">
        <v>2</v>
      </c>
      <c r="D48" s="10">
        <f t="shared" ref="D48:D52" si="29">C48/B48</f>
        <v>0.333333333333333</v>
      </c>
      <c r="E48" s="9"/>
      <c r="F48" s="9"/>
      <c r="G48" s="10"/>
      <c r="H48" s="9"/>
      <c r="I48" s="9"/>
      <c r="J48" s="10"/>
      <c r="K48" s="38">
        <f t="shared" ref="K48:K52" si="30">SUM(B48,E48)</f>
        <v>6</v>
      </c>
      <c r="L48" s="38">
        <f t="shared" ref="L48:L52" si="31">SUM(C48,F48)</f>
        <v>2</v>
      </c>
      <c r="M48" s="31">
        <f t="shared" ref="M48:M52" si="32">L48/K48</f>
        <v>0.333333333333333</v>
      </c>
    </row>
    <row r="49" spans="1:13">
      <c r="A49" s="11" t="s">
        <v>54</v>
      </c>
      <c r="B49" s="12">
        <f t="shared" ref="B49:F49" si="33">SUM(B44:B48)</f>
        <v>28</v>
      </c>
      <c r="C49" s="12">
        <f t="shared" si="33"/>
        <v>21</v>
      </c>
      <c r="D49" s="13">
        <f t="shared" si="29"/>
        <v>0.75</v>
      </c>
      <c r="E49" s="12">
        <f t="shared" si="33"/>
        <v>0</v>
      </c>
      <c r="F49" s="12">
        <f t="shared" si="33"/>
        <v>0</v>
      </c>
      <c r="G49" s="13" t="e">
        <f t="shared" ref="G49:G52" si="34">F49/E49</f>
        <v>#DIV/0!</v>
      </c>
      <c r="H49" s="12"/>
      <c r="I49" s="12"/>
      <c r="J49" s="13"/>
      <c r="K49" s="48">
        <f t="shared" si="30"/>
        <v>28</v>
      </c>
      <c r="L49" s="48">
        <f t="shared" si="31"/>
        <v>21</v>
      </c>
      <c r="M49" s="14">
        <f t="shared" si="32"/>
        <v>0.75</v>
      </c>
    </row>
    <row r="50" spans="1:13">
      <c r="A50" s="18" t="s">
        <v>55</v>
      </c>
      <c r="B50" s="19">
        <f t="shared" ref="B50:F50" si="35">B43+B49</f>
        <v>120</v>
      </c>
      <c r="C50" s="19">
        <f t="shared" si="35"/>
        <v>77</v>
      </c>
      <c r="D50" s="20">
        <f t="shared" si="29"/>
        <v>0.641666666666667</v>
      </c>
      <c r="E50" s="19">
        <f t="shared" si="35"/>
        <v>14</v>
      </c>
      <c r="F50" s="19">
        <f t="shared" si="35"/>
        <v>7</v>
      </c>
      <c r="G50" s="20">
        <f t="shared" si="34"/>
        <v>0.5</v>
      </c>
      <c r="H50" s="19"/>
      <c r="I50" s="19"/>
      <c r="J50" s="20"/>
      <c r="K50" s="50">
        <f t="shared" si="30"/>
        <v>134</v>
      </c>
      <c r="L50" s="50">
        <f t="shared" si="31"/>
        <v>84</v>
      </c>
      <c r="M50" s="21">
        <f t="shared" si="32"/>
        <v>0.626865671641791</v>
      </c>
    </row>
    <row r="51" customHeight="1" spans="1:13">
      <c r="A51" s="22" t="s">
        <v>56</v>
      </c>
      <c r="B51" s="23">
        <f t="shared" ref="B51:F51" si="36">B37+B50</f>
        <v>179</v>
      </c>
      <c r="C51" s="23">
        <f t="shared" si="36"/>
        <v>115</v>
      </c>
      <c r="D51" s="24">
        <f t="shared" si="29"/>
        <v>0.642458100558659</v>
      </c>
      <c r="E51" s="23">
        <f>E37+E50</f>
        <v>20</v>
      </c>
      <c r="F51" s="23">
        <f t="shared" si="36"/>
        <v>10</v>
      </c>
      <c r="G51" s="24">
        <f t="shared" si="34"/>
        <v>0.5</v>
      </c>
      <c r="H51" s="23"/>
      <c r="I51" s="23"/>
      <c r="J51" s="24"/>
      <c r="K51" s="51">
        <f t="shared" si="30"/>
        <v>199</v>
      </c>
      <c r="L51" s="51">
        <f t="shared" si="31"/>
        <v>125</v>
      </c>
      <c r="M51" s="44">
        <f t="shared" si="32"/>
        <v>0.628140703517588</v>
      </c>
    </row>
    <row r="52" customHeight="1" spans="1:13">
      <c r="A52" s="25" t="s">
        <v>57</v>
      </c>
      <c r="B52" s="26">
        <f t="shared" ref="B52:F52" si="37">B24+B51</f>
        <v>2185</v>
      </c>
      <c r="C52" s="26">
        <f t="shared" si="37"/>
        <v>1840</v>
      </c>
      <c r="D52" s="27">
        <f t="shared" si="29"/>
        <v>0.842105263157895</v>
      </c>
      <c r="E52" s="26">
        <f t="shared" si="37"/>
        <v>288</v>
      </c>
      <c r="F52" s="26">
        <f t="shared" si="37"/>
        <v>228</v>
      </c>
      <c r="G52" s="27">
        <f t="shared" si="34"/>
        <v>0.791666666666667</v>
      </c>
      <c r="H52" s="26"/>
      <c r="I52" s="26"/>
      <c r="J52" s="27"/>
      <c r="K52" s="40">
        <f t="shared" si="30"/>
        <v>2473</v>
      </c>
      <c r="L52" s="40">
        <f t="shared" si="31"/>
        <v>2068</v>
      </c>
      <c r="M52" s="46">
        <f t="shared" si="32"/>
        <v>0.836231298018601</v>
      </c>
    </row>
    <row r="53" ht="60" customHeight="1" spans="1:13">
      <c r="A53" s="28" t="s">
        <v>58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</row>
  </sheetData>
  <mergeCells count="7">
    <mergeCell ref="A1:M1"/>
    <mergeCell ref="B2:D2"/>
    <mergeCell ref="E2:G2"/>
    <mergeCell ref="H2:J2"/>
    <mergeCell ref="K2:M2"/>
    <mergeCell ref="A53:M53"/>
    <mergeCell ref="A2:A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workbookViewId="0">
      <selection activeCell="H3" sqref="H$1:J$1048576"/>
    </sheetView>
  </sheetViews>
  <sheetFormatPr defaultColWidth="9.125" defaultRowHeight="13.5"/>
  <cols>
    <col min="1" max="1" width="23.625" style="2" customWidth="1"/>
    <col min="2" max="13" width="7.375" style="3" customWidth="1"/>
    <col min="14" max="16384" width="9.125" style="3"/>
  </cols>
  <sheetData>
    <row r="1" ht="28.15" customHeight="1" spans="1:13">
      <c r="A1" s="4" t="s">
        <v>61</v>
      </c>
      <c r="B1" s="5"/>
      <c r="C1" s="5"/>
      <c r="D1" s="5"/>
      <c r="E1" s="5"/>
      <c r="F1" s="5"/>
      <c r="G1" s="5"/>
      <c r="H1" s="30"/>
      <c r="I1" s="30"/>
      <c r="J1" s="30"/>
      <c r="K1" s="30"/>
      <c r="L1" s="30"/>
      <c r="M1" s="30"/>
    </row>
    <row r="2" ht="56.1" customHeight="1" spans="1:13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4</v>
      </c>
      <c r="I2" s="7"/>
      <c r="J2" s="7"/>
      <c r="K2" s="33" t="s">
        <v>5</v>
      </c>
      <c r="L2" s="34"/>
      <c r="M2" s="35"/>
    </row>
    <row r="3" ht="28.15" customHeight="1" spans="1:13">
      <c r="A3" s="6"/>
      <c r="B3" s="7" t="s">
        <v>6</v>
      </c>
      <c r="C3" s="7" t="s">
        <v>7</v>
      </c>
      <c r="D3" s="7" t="s">
        <v>8</v>
      </c>
      <c r="E3" s="7" t="s">
        <v>6</v>
      </c>
      <c r="F3" s="7" t="s">
        <v>7</v>
      </c>
      <c r="G3" s="7" t="s">
        <v>8</v>
      </c>
      <c r="H3" s="7" t="s">
        <v>6</v>
      </c>
      <c r="I3" s="7" t="s">
        <v>7</v>
      </c>
      <c r="J3" s="7" t="s">
        <v>8</v>
      </c>
      <c r="K3" s="36" t="s">
        <v>6</v>
      </c>
      <c r="L3" s="7" t="s">
        <v>7</v>
      </c>
      <c r="M3" s="37" t="s">
        <v>8</v>
      </c>
    </row>
    <row r="4" spans="1:13">
      <c r="A4" s="8" t="s">
        <v>9</v>
      </c>
      <c r="B4" s="9">
        <v>267</v>
      </c>
      <c r="C4" s="9">
        <v>191</v>
      </c>
      <c r="D4" s="10">
        <f>C4/B4</f>
        <v>0.715355805243446</v>
      </c>
      <c r="E4" s="9"/>
      <c r="F4" s="9"/>
      <c r="G4" s="10"/>
      <c r="H4" s="9">
        <v>130</v>
      </c>
      <c r="I4" s="9">
        <v>64</v>
      </c>
      <c r="J4" s="10">
        <f>I4/H4</f>
        <v>0.492307692307692</v>
      </c>
      <c r="K4" s="38">
        <f t="shared" ref="K4:K17" si="0">SUM(B4,H4)</f>
        <v>397</v>
      </c>
      <c r="L4" s="38">
        <f t="shared" ref="L4:L17" si="1">SUM(C4,I4)</f>
        <v>255</v>
      </c>
      <c r="M4" s="31">
        <f t="shared" ref="M4:M17" si="2">L4/K4</f>
        <v>0.642317380352645</v>
      </c>
    </row>
    <row r="5" spans="1:13">
      <c r="A5" s="8" t="s">
        <v>10</v>
      </c>
      <c r="B5" s="9"/>
      <c r="C5" s="9"/>
      <c r="D5" s="10"/>
      <c r="E5" s="9"/>
      <c r="F5" s="9"/>
      <c r="G5" s="10"/>
      <c r="H5" s="9"/>
      <c r="I5" s="9"/>
      <c r="J5" s="10"/>
      <c r="K5" s="38"/>
      <c r="L5" s="9"/>
      <c r="M5" s="31"/>
    </row>
    <row r="6" spans="1:13">
      <c r="A6" s="8" t="s">
        <v>11</v>
      </c>
      <c r="B6" s="9"/>
      <c r="C6" s="9"/>
      <c r="D6" s="10"/>
      <c r="E6" s="9"/>
      <c r="F6" s="9"/>
      <c r="G6" s="10"/>
      <c r="H6" s="9"/>
      <c r="I6" s="9"/>
      <c r="J6" s="10"/>
      <c r="K6" s="38"/>
      <c r="L6" s="9"/>
      <c r="M6" s="31"/>
    </row>
    <row r="7" spans="1:13">
      <c r="A7" s="8" t="s">
        <v>12</v>
      </c>
      <c r="B7" s="9">
        <v>220</v>
      </c>
      <c r="C7" s="9">
        <v>146</v>
      </c>
      <c r="D7" s="10">
        <f>C7/B7</f>
        <v>0.663636363636364</v>
      </c>
      <c r="E7" s="9"/>
      <c r="F7" s="9"/>
      <c r="G7" s="10"/>
      <c r="H7" s="9"/>
      <c r="I7" s="9"/>
      <c r="J7" s="10"/>
      <c r="K7" s="38">
        <f t="shared" si="0"/>
        <v>220</v>
      </c>
      <c r="L7" s="38">
        <f t="shared" si="1"/>
        <v>146</v>
      </c>
      <c r="M7" s="31">
        <f t="shared" si="2"/>
        <v>0.663636363636364</v>
      </c>
    </row>
    <row r="8" spans="1:13">
      <c r="A8" s="8" t="s">
        <v>13</v>
      </c>
      <c r="B8" s="9"/>
      <c r="C8" s="9"/>
      <c r="D8" s="10"/>
      <c r="E8" s="9"/>
      <c r="F8" s="9"/>
      <c r="G8" s="10"/>
      <c r="H8" s="43">
        <v>290</v>
      </c>
      <c r="I8" s="43">
        <v>257</v>
      </c>
      <c r="J8" s="10">
        <f>I8/H8</f>
        <v>0.886206896551724</v>
      </c>
      <c r="K8" s="38">
        <f t="shared" si="0"/>
        <v>290</v>
      </c>
      <c r="L8" s="38">
        <f t="shared" si="1"/>
        <v>257</v>
      </c>
      <c r="M8" s="31">
        <f t="shared" si="2"/>
        <v>0.886206896551724</v>
      </c>
    </row>
    <row r="9" spans="1:13">
      <c r="A9" s="11" t="s">
        <v>14</v>
      </c>
      <c r="B9" s="12">
        <f t="shared" ref="B9:F9" si="3">SUM(B4:B8)</f>
        <v>487</v>
      </c>
      <c r="C9" s="12">
        <f t="shared" si="3"/>
        <v>337</v>
      </c>
      <c r="D9" s="13">
        <f t="shared" ref="D9:D14" si="4">C9/B9</f>
        <v>0.691991786447639</v>
      </c>
      <c r="E9" s="12">
        <f t="shared" si="3"/>
        <v>0</v>
      </c>
      <c r="F9" s="12">
        <f t="shared" si="3"/>
        <v>0</v>
      </c>
      <c r="G9" s="13" t="e">
        <f>F9/E9</f>
        <v>#DIV/0!</v>
      </c>
      <c r="H9" s="12">
        <f>SUM(H4:H8)</f>
        <v>420</v>
      </c>
      <c r="I9" s="12">
        <f>SUM(I4:I8)</f>
        <v>321</v>
      </c>
      <c r="J9" s="13">
        <f t="shared" ref="J9:J15" si="5">I9/H9</f>
        <v>0.764285714285714</v>
      </c>
      <c r="K9" s="48">
        <f t="shared" si="0"/>
        <v>907</v>
      </c>
      <c r="L9" s="48">
        <f t="shared" si="1"/>
        <v>658</v>
      </c>
      <c r="M9" s="14">
        <f t="shared" si="2"/>
        <v>0.725468577728776</v>
      </c>
    </row>
    <row r="10" spans="1:13">
      <c r="A10" s="8" t="s">
        <v>15</v>
      </c>
      <c r="B10" s="9">
        <v>460</v>
      </c>
      <c r="C10" s="9">
        <v>442</v>
      </c>
      <c r="D10" s="10">
        <f t="shared" si="4"/>
        <v>0.960869565217391</v>
      </c>
      <c r="E10" s="9"/>
      <c r="F10" s="9"/>
      <c r="G10" s="10"/>
      <c r="H10" s="9">
        <v>188</v>
      </c>
      <c r="I10" s="9">
        <v>176</v>
      </c>
      <c r="J10" s="10">
        <f t="shared" si="5"/>
        <v>0.936170212765957</v>
      </c>
      <c r="K10" s="38">
        <f t="shared" si="0"/>
        <v>648</v>
      </c>
      <c r="L10" s="38">
        <f t="shared" si="1"/>
        <v>618</v>
      </c>
      <c r="M10" s="31">
        <f t="shared" si="2"/>
        <v>0.953703703703704</v>
      </c>
    </row>
    <row r="11" spans="1:13">
      <c r="A11" s="8" t="s">
        <v>16</v>
      </c>
      <c r="B11" s="9">
        <v>165</v>
      </c>
      <c r="C11" s="9">
        <v>157</v>
      </c>
      <c r="D11" s="10">
        <f t="shared" si="4"/>
        <v>0.951515151515152</v>
      </c>
      <c r="E11" s="9"/>
      <c r="F11" s="9"/>
      <c r="G11" s="10"/>
      <c r="H11" s="9">
        <v>79</v>
      </c>
      <c r="I11" s="9">
        <v>74</v>
      </c>
      <c r="J11" s="10">
        <f t="shared" si="5"/>
        <v>0.936708860759494</v>
      </c>
      <c r="K11" s="38">
        <f t="shared" si="0"/>
        <v>244</v>
      </c>
      <c r="L11" s="38">
        <f t="shared" si="1"/>
        <v>231</v>
      </c>
      <c r="M11" s="31">
        <f t="shared" si="2"/>
        <v>0.94672131147541</v>
      </c>
    </row>
    <row r="12" spans="1:13">
      <c r="A12" s="8" t="s">
        <v>17</v>
      </c>
      <c r="B12" s="9">
        <v>115</v>
      </c>
      <c r="C12" s="9">
        <v>108</v>
      </c>
      <c r="D12" s="10">
        <f t="shared" si="4"/>
        <v>0.939130434782609</v>
      </c>
      <c r="E12" s="9"/>
      <c r="F12" s="9"/>
      <c r="G12" s="10"/>
      <c r="H12" s="9">
        <v>144</v>
      </c>
      <c r="I12" s="9">
        <v>135</v>
      </c>
      <c r="J12" s="10">
        <f t="shared" si="5"/>
        <v>0.9375</v>
      </c>
      <c r="K12" s="38">
        <f t="shared" si="0"/>
        <v>259</v>
      </c>
      <c r="L12" s="38">
        <f t="shared" si="1"/>
        <v>243</v>
      </c>
      <c r="M12" s="31">
        <f t="shared" si="2"/>
        <v>0.938223938223938</v>
      </c>
    </row>
    <row r="13" spans="1:13">
      <c r="A13" s="8" t="s">
        <v>18</v>
      </c>
      <c r="B13" s="9">
        <v>1</v>
      </c>
      <c r="C13" s="9">
        <v>1</v>
      </c>
      <c r="D13" s="10">
        <f t="shared" si="4"/>
        <v>1</v>
      </c>
      <c r="E13" s="9"/>
      <c r="F13" s="9"/>
      <c r="G13" s="10"/>
      <c r="H13" s="9"/>
      <c r="I13" s="9"/>
      <c r="J13" s="10"/>
      <c r="K13" s="38">
        <f t="shared" si="0"/>
        <v>1</v>
      </c>
      <c r="L13" s="38">
        <f t="shared" si="1"/>
        <v>1</v>
      </c>
      <c r="M13" s="31">
        <f t="shared" si="2"/>
        <v>1</v>
      </c>
    </row>
    <row r="14" spans="1:13">
      <c r="A14" s="8" t="s">
        <v>19</v>
      </c>
      <c r="B14" s="9">
        <v>250</v>
      </c>
      <c r="C14" s="9">
        <v>243</v>
      </c>
      <c r="D14" s="10">
        <f t="shared" si="4"/>
        <v>0.972</v>
      </c>
      <c r="E14" s="9"/>
      <c r="F14" s="9"/>
      <c r="G14" s="10"/>
      <c r="H14" s="9">
        <v>146</v>
      </c>
      <c r="I14" s="9">
        <v>137</v>
      </c>
      <c r="J14" s="10">
        <f t="shared" si="5"/>
        <v>0.938356164383562</v>
      </c>
      <c r="K14" s="38">
        <f t="shared" si="0"/>
        <v>396</v>
      </c>
      <c r="L14" s="38">
        <f t="shared" si="1"/>
        <v>380</v>
      </c>
      <c r="M14" s="31">
        <f t="shared" si="2"/>
        <v>0.95959595959596</v>
      </c>
    </row>
    <row r="15" spans="1:13">
      <c r="A15" s="8" t="s">
        <v>20</v>
      </c>
      <c r="B15" s="9"/>
      <c r="C15" s="9"/>
      <c r="D15" s="10"/>
      <c r="E15" s="9"/>
      <c r="F15" s="9"/>
      <c r="G15" s="10"/>
      <c r="H15" s="9">
        <v>1</v>
      </c>
      <c r="I15" s="9">
        <v>1</v>
      </c>
      <c r="J15" s="10">
        <f t="shared" si="5"/>
        <v>1</v>
      </c>
      <c r="K15" s="38">
        <f t="shared" si="0"/>
        <v>1</v>
      </c>
      <c r="L15" s="38">
        <f t="shared" si="1"/>
        <v>1</v>
      </c>
      <c r="M15" s="31">
        <f t="shared" si="2"/>
        <v>1</v>
      </c>
    </row>
    <row r="16" spans="1:13">
      <c r="A16" s="8" t="s">
        <v>21</v>
      </c>
      <c r="B16" s="9">
        <v>2</v>
      </c>
      <c r="C16" s="9">
        <v>2</v>
      </c>
      <c r="D16" s="10">
        <f>C16/B16</f>
        <v>1</v>
      </c>
      <c r="E16" s="9"/>
      <c r="F16" s="9"/>
      <c r="G16" s="10"/>
      <c r="H16" s="9"/>
      <c r="I16" s="9"/>
      <c r="J16" s="10"/>
      <c r="K16" s="38">
        <f t="shared" si="0"/>
        <v>2</v>
      </c>
      <c r="L16" s="38">
        <f t="shared" si="1"/>
        <v>2</v>
      </c>
      <c r="M16" s="31">
        <f t="shared" si="2"/>
        <v>1</v>
      </c>
    </row>
    <row r="17" spans="1:13">
      <c r="A17" s="8" t="s">
        <v>22</v>
      </c>
      <c r="B17" s="9">
        <v>4</v>
      </c>
      <c r="C17" s="9">
        <v>3</v>
      </c>
      <c r="D17" s="10">
        <f>C17/B17</f>
        <v>0.75</v>
      </c>
      <c r="E17" s="9"/>
      <c r="F17" s="9"/>
      <c r="G17" s="10"/>
      <c r="H17" s="9"/>
      <c r="I17" s="9"/>
      <c r="J17" s="10"/>
      <c r="K17" s="38">
        <f t="shared" si="0"/>
        <v>4</v>
      </c>
      <c r="L17" s="38">
        <f t="shared" si="1"/>
        <v>3</v>
      </c>
      <c r="M17" s="31">
        <f t="shared" si="2"/>
        <v>0.75</v>
      </c>
    </row>
    <row r="18" spans="1:13">
      <c r="A18" s="8" t="s">
        <v>23</v>
      </c>
      <c r="B18" s="9"/>
      <c r="C18" s="9"/>
      <c r="D18" s="10"/>
      <c r="E18" s="9"/>
      <c r="F18" s="9"/>
      <c r="G18" s="10"/>
      <c r="H18" s="9"/>
      <c r="I18" s="9"/>
      <c r="J18" s="10"/>
      <c r="K18" s="49"/>
      <c r="L18" s="9"/>
      <c r="M18" s="31"/>
    </row>
    <row r="19" spans="1:13">
      <c r="A19" s="8" t="s">
        <v>24</v>
      </c>
      <c r="B19" s="9"/>
      <c r="C19" s="9"/>
      <c r="D19" s="10"/>
      <c r="E19" s="9"/>
      <c r="F19" s="9"/>
      <c r="G19" s="10"/>
      <c r="H19" s="9">
        <v>6</v>
      </c>
      <c r="I19" s="9">
        <v>5</v>
      </c>
      <c r="J19" s="10">
        <f t="shared" ref="J19:J21" si="6">I19/H19</f>
        <v>0.833333333333333</v>
      </c>
      <c r="K19" s="38">
        <f t="shared" ref="K19:K25" si="7">SUM(B19,H19)</f>
        <v>6</v>
      </c>
      <c r="L19" s="38">
        <f t="shared" ref="L19:L25" si="8">SUM(C19,I19)</f>
        <v>5</v>
      </c>
      <c r="M19" s="31">
        <f t="shared" ref="M19:M25" si="9">L19/K19</f>
        <v>0.833333333333333</v>
      </c>
    </row>
    <row r="20" spans="1:13">
      <c r="A20" s="8" t="s">
        <v>25</v>
      </c>
      <c r="B20" s="9">
        <v>2</v>
      </c>
      <c r="C20" s="9">
        <v>2</v>
      </c>
      <c r="D20" s="10">
        <f>C20/B20</f>
        <v>1</v>
      </c>
      <c r="E20" s="9"/>
      <c r="F20" s="9"/>
      <c r="G20" s="10"/>
      <c r="H20" s="9">
        <v>8</v>
      </c>
      <c r="I20" s="9">
        <v>8</v>
      </c>
      <c r="J20" s="10">
        <f t="shared" si="6"/>
        <v>1</v>
      </c>
      <c r="K20" s="38">
        <f t="shared" si="7"/>
        <v>10</v>
      </c>
      <c r="L20" s="38">
        <f t="shared" si="8"/>
        <v>10</v>
      </c>
      <c r="M20" s="31">
        <f t="shared" si="9"/>
        <v>1</v>
      </c>
    </row>
    <row r="21" spans="1:13">
      <c r="A21" s="8" t="s">
        <v>26</v>
      </c>
      <c r="B21" s="9"/>
      <c r="C21" s="9"/>
      <c r="D21" s="10"/>
      <c r="E21" s="9"/>
      <c r="F21" s="9"/>
      <c r="G21" s="10"/>
      <c r="H21" s="9">
        <v>1</v>
      </c>
      <c r="I21" s="9">
        <v>1</v>
      </c>
      <c r="J21" s="10">
        <f t="shared" si="6"/>
        <v>1</v>
      </c>
      <c r="K21" s="49"/>
      <c r="L21" s="9"/>
      <c r="M21" s="31"/>
    </row>
    <row r="22" spans="1:13">
      <c r="A22" s="8" t="s">
        <v>27</v>
      </c>
      <c r="B22" s="9"/>
      <c r="C22" s="9"/>
      <c r="D22" s="10"/>
      <c r="E22" s="9"/>
      <c r="F22" s="9"/>
      <c r="G22" s="10"/>
      <c r="H22" s="9"/>
      <c r="I22" s="9"/>
      <c r="J22" s="10"/>
      <c r="K22" s="49"/>
      <c r="L22" s="9"/>
      <c r="M22" s="31"/>
    </row>
    <row r="23" spans="1:13">
      <c r="A23" s="11" t="s">
        <v>28</v>
      </c>
      <c r="B23" s="12">
        <f t="shared" ref="B23:F23" si="10">SUM(B10:B22)</f>
        <v>999</v>
      </c>
      <c r="C23" s="12">
        <f t="shared" si="10"/>
        <v>958</v>
      </c>
      <c r="D23" s="13">
        <f t="shared" ref="D23:D27" si="11">C23/B23</f>
        <v>0.958958958958959</v>
      </c>
      <c r="E23" s="12">
        <f t="shared" si="10"/>
        <v>0</v>
      </c>
      <c r="F23" s="12">
        <f t="shared" si="10"/>
        <v>0</v>
      </c>
      <c r="G23" s="13" t="e">
        <f t="shared" ref="G23:G24" si="12">F23/E23</f>
        <v>#DIV/0!</v>
      </c>
      <c r="H23" s="12">
        <f t="shared" ref="H23:L23" si="13">SUM(H10:H22)</f>
        <v>573</v>
      </c>
      <c r="I23" s="12">
        <f t="shared" si="13"/>
        <v>537</v>
      </c>
      <c r="J23" s="13">
        <f t="shared" ref="J23:J27" si="14">I23/H23</f>
        <v>0.93717277486911</v>
      </c>
      <c r="K23" s="12">
        <f t="shared" si="13"/>
        <v>1571</v>
      </c>
      <c r="L23" s="12">
        <f t="shared" si="13"/>
        <v>1494</v>
      </c>
      <c r="M23" s="14">
        <f t="shared" si="9"/>
        <v>0.950986632718014</v>
      </c>
    </row>
    <row r="24" spans="1:13">
      <c r="A24" s="18" t="s">
        <v>29</v>
      </c>
      <c r="B24" s="19">
        <f t="shared" ref="B24:F24" si="15">B9+B23</f>
        <v>1486</v>
      </c>
      <c r="C24" s="19">
        <f t="shared" si="15"/>
        <v>1295</v>
      </c>
      <c r="D24" s="20">
        <f t="shared" si="11"/>
        <v>0.871467025572005</v>
      </c>
      <c r="E24" s="19">
        <f t="shared" si="15"/>
        <v>0</v>
      </c>
      <c r="F24" s="19">
        <f t="shared" si="15"/>
        <v>0</v>
      </c>
      <c r="G24" s="20" t="e">
        <f t="shared" si="12"/>
        <v>#DIV/0!</v>
      </c>
      <c r="H24" s="19">
        <f>H9+H23</f>
        <v>993</v>
      </c>
      <c r="I24" s="19">
        <f>I9+I23</f>
        <v>858</v>
      </c>
      <c r="J24" s="20">
        <f t="shared" si="14"/>
        <v>0.86404833836858</v>
      </c>
      <c r="K24" s="50">
        <f t="shared" si="7"/>
        <v>2479</v>
      </c>
      <c r="L24" s="50">
        <f t="shared" si="8"/>
        <v>2153</v>
      </c>
      <c r="M24" s="21">
        <f t="shared" si="9"/>
        <v>0.868495361032674</v>
      </c>
    </row>
    <row r="25" spans="1:13">
      <c r="A25" s="8" t="s">
        <v>30</v>
      </c>
      <c r="B25" s="9">
        <v>10</v>
      </c>
      <c r="C25" s="9">
        <v>7</v>
      </c>
      <c r="D25" s="10">
        <f t="shared" si="11"/>
        <v>0.7</v>
      </c>
      <c r="E25" s="9"/>
      <c r="F25" s="9"/>
      <c r="G25" s="10"/>
      <c r="H25" s="9">
        <v>29</v>
      </c>
      <c r="I25" s="9">
        <v>17</v>
      </c>
      <c r="J25" s="10">
        <f t="shared" si="14"/>
        <v>0.586206896551724</v>
      </c>
      <c r="K25" s="38">
        <f t="shared" si="7"/>
        <v>39</v>
      </c>
      <c r="L25" s="38">
        <f t="shared" si="8"/>
        <v>24</v>
      </c>
      <c r="M25" s="31">
        <f t="shared" si="9"/>
        <v>0.615384615384615</v>
      </c>
    </row>
    <row r="26" spans="1:13">
      <c r="A26" s="8" t="s">
        <v>31</v>
      </c>
      <c r="B26" s="9">
        <v>2</v>
      </c>
      <c r="C26" s="9">
        <v>2</v>
      </c>
      <c r="D26" s="10">
        <f t="shared" si="11"/>
        <v>1</v>
      </c>
      <c r="E26" s="9"/>
      <c r="F26" s="9"/>
      <c r="G26" s="10"/>
      <c r="H26" s="9"/>
      <c r="I26" s="9"/>
      <c r="J26" s="10"/>
      <c r="K26" s="49"/>
      <c r="L26" s="9"/>
      <c r="M26" s="31"/>
    </row>
    <row r="27" spans="1:13">
      <c r="A27" s="8" t="s">
        <v>32</v>
      </c>
      <c r="B27" s="9">
        <v>22</v>
      </c>
      <c r="C27" s="9">
        <v>19</v>
      </c>
      <c r="D27" s="10">
        <f t="shared" si="11"/>
        <v>0.863636363636364</v>
      </c>
      <c r="E27" s="9"/>
      <c r="F27" s="9"/>
      <c r="G27" s="10"/>
      <c r="H27" s="9">
        <v>5</v>
      </c>
      <c r="I27" s="9">
        <v>4</v>
      </c>
      <c r="J27" s="10">
        <f t="shared" si="14"/>
        <v>0.8</v>
      </c>
      <c r="K27" s="38">
        <f t="shared" ref="K27:K30" si="16">SUM(B27,H27)</f>
        <v>27</v>
      </c>
      <c r="L27" s="38">
        <f t="shared" ref="L27:L30" si="17">SUM(C27,I27)</f>
        <v>23</v>
      </c>
      <c r="M27" s="31">
        <f t="shared" ref="M27:M30" si="18">L27/K27</f>
        <v>0.851851851851852</v>
      </c>
    </row>
    <row r="28" spans="1:13">
      <c r="A28" s="8" t="s">
        <v>33</v>
      </c>
      <c r="B28" s="9"/>
      <c r="C28" s="9"/>
      <c r="D28" s="10"/>
      <c r="E28" s="9"/>
      <c r="F28" s="9"/>
      <c r="G28" s="10"/>
      <c r="H28" s="9"/>
      <c r="I28" s="9"/>
      <c r="J28" s="10"/>
      <c r="K28" s="38">
        <f t="shared" si="16"/>
        <v>0</v>
      </c>
      <c r="L28" s="38">
        <f t="shared" si="17"/>
        <v>0</v>
      </c>
      <c r="M28" s="31" t="e">
        <f t="shared" si="18"/>
        <v>#DIV/0!</v>
      </c>
    </row>
    <row r="29" spans="1:13">
      <c r="A29" s="8" t="s">
        <v>34</v>
      </c>
      <c r="B29" s="9"/>
      <c r="C29" s="9"/>
      <c r="D29" s="10"/>
      <c r="E29" s="9"/>
      <c r="F29" s="9"/>
      <c r="G29" s="10"/>
      <c r="H29" s="9"/>
      <c r="I29" s="9"/>
      <c r="J29" s="10"/>
      <c r="K29" s="49"/>
      <c r="L29" s="9"/>
      <c r="M29" s="31"/>
    </row>
    <row r="30" spans="1:13">
      <c r="A30" s="11" t="s">
        <v>35</v>
      </c>
      <c r="B30" s="12">
        <f t="shared" ref="B30:F30" si="19">SUM(B25:B29)</f>
        <v>34</v>
      </c>
      <c r="C30" s="12">
        <f t="shared" si="19"/>
        <v>28</v>
      </c>
      <c r="D30" s="13">
        <f>C30/B30</f>
        <v>0.823529411764706</v>
      </c>
      <c r="E30" s="12">
        <f t="shared" si="19"/>
        <v>0</v>
      </c>
      <c r="F30" s="12">
        <f t="shared" si="19"/>
        <v>0</v>
      </c>
      <c r="G30" s="13" t="e">
        <f>F30/E30</f>
        <v>#DIV/0!</v>
      </c>
      <c r="H30" s="12">
        <f>SUM(H25:H29)</f>
        <v>34</v>
      </c>
      <c r="I30" s="12">
        <f>SUM(I25:I29)</f>
        <v>21</v>
      </c>
      <c r="J30" s="13">
        <f>I30/H30</f>
        <v>0.617647058823529</v>
      </c>
      <c r="K30" s="48">
        <f t="shared" si="16"/>
        <v>68</v>
      </c>
      <c r="L30" s="48">
        <f t="shared" si="17"/>
        <v>49</v>
      </c>
      <c r="M30" s="14">
        <f t="shared" si="18"/>
        <v>0.720588235294118</v>
      </c>
    </row>
    <row r="31" spans="1:13">
      <c r="A31" s="8" t="s">
        <v>36</v>
      </c>
      <c r="B31" s="9"/>
      <c r="C31" s="9"/>
      <c r="D31" s="10"/>
      <c r="E31" s="9"/>
      <c r="F31" s="9"/>
      <c r="G31" s="10"/>
      <c r="H31" s="9"/>
      <c r="I31" s="9"/>
      <c r="J31" s="10"/>
      <c r="K31" s="49"/>
      <c r="L31" s="9"/>
      <c r="M31" s="31"/>
    </row>
    <row r="32" spans="1:13">
      <c r="A32" s="8" t="s">
        <v>37</v>
      </c>
      <c r="B32" s="9">
        <v>1</v>
      </c>
      <c r="C32" s="9">
        <v>1</v>
      </c>
      <c r="D32" s="10">
        <f>C32/B32</f>
        <v>1</v>
      </c>
      <c r="E32" s="9"/>
      <c r="F32" s="9"/>
      <c r="G32" s="10"/>
      <c r="H32" s="9"/>
      <c r="I32" s="9"/>
      <c r="J32" s="10"/>
      <c r="K32" s="38">
        <f t="shared" ref="K32:K40" si="20">SUM(B32,H32)</f>
        <v>1</v>
      </c>
      <c r="L32" s="38">
        <f t="shared" ref="L32:L40" si="21">SUM(C32,I32)</f>
        <v>1</v>
      </c>
      <c r="M32" s="31">
        <f t="shared" ref="M32:M40" si="22">L32/K32</f>
        <v>1</v>
      </c>
    </row>
    <row r="33" spans="1:13">
      <c r="A33" s="8" t="s">
        <v>38</v>
      </c>
      <c r="B33" s="9">
        <v>10</v>
      </c>
      <c r="C33" s="9">
        <v>2</v>
      </c>
      <c r="D33" s="10">
        <f>C33/B33</f>
        <v>0.2</v>
      </c>
      <c r="E33" s="9"/>
      <c r="F33" s="9"/>
      <c r="G33" s="10"/>
      <c r="H33" s="9"/>
      <c r="I33" s="9"/>
      <c r="J33" s="10"/>
      <c r="K33" s="38">
        <f t="shared" si="20"/>
        <v>10</v>
      </c>
      <c r="L33" s="38">
        <f t="shared" si="21"/>
        <v>2</v>
      </c>
      <c r="M33" s="31">
        <f t="shared" si="22"/>
        <v>0.2</v>
      </c>
    </row>
    <row r="34" spans="1:13">
      <c r="A34" s="8" t="s">
        <v>39</v>
      </c>
      <c r="B34" s="9"/>
      <c r="C34" s="9"/>
      <c r="D34" s="10"/>
      <c r="E34" s="9"/>
      <c r="F34" s="9"/>
      <c r="G34" s="10"/>
      <c r="H34" s="9"/>
      <c r="I34" s="9"/>
      <c r="J34" s="10"/>
      <c r="K34" s="49"/>
      <c r="L34" s="9"/>
      <c r="M34" s="31"/>
    </row>
    <row r="35" spans="1:13">
      <c r="A35" s="8" t="s">
        <v>40</v>
      </c>
      <c r="B35" s="9"/>
      <c r="C35" s="9"/>
      <c r="D35" s="10"/>
      <c r="E35" s="9"/>
      <c r="F35" s="9"/>
      <c r="G35" s="10"/>
      <c r="H35" s="9"/>
      <c r="I35" s="9"/>
      <c r="J35" s="10"/>
      <c r="K35" s="38"/>
      <c r="L35" s="38"/>
      <c r="M35" s="31"/>
    </row>
    <row r="36" spans="1:13">
      <c r="A36" s="11" t="s">
        <v>41</v>
      </c>
      <c r="B36" s="12">
        <f t="shared" ref="B36:F36" si="23">SUM(B31:B35)</f>
        <v>11</v>
      </c>
      <c r="C36" s="12">
        <f t="shared" si="23"/>
        <v>3</v>
      </c>
      <c r="D36" s="13">
        <f t="shared" ref="D36:D41" si="24">C36/B36</f>
        <v>0.272727272727273</v>
      </c>
      <c r="E36" s="12">
        <f t="shared" si="23"/>
        <v>0</v>
      </c>
      <c r="F36" s="12">
        <f t="shared" si="23"/>
        <v>0</v>
      </c>
      <c r="G36" s="13" t="e">
        <f>F36/E36</f>
        <v>#DIV/0!</v>
      </c>
      <c r="H36" s="12">
        <f>SUM(H31:H35)</f>
        <v>0</v>
      </c>
      <c r="I36" s="12">
        <f>SUM(I31:I35)</f>
        <v>0</v>
      </c>
      <c r="J36" s="13" t="e">
        <f t="shared" ref="J36:J38" si="25">I36/H36</f>
        <v>#DIV/0!</v>
      </c>
      <c r="K36" s="48">
        <f t="shared" si="20"/>
        <v>11</v>
      </c>
      <c r="L36" s="48">
        <f t="shared" si="21"/>
        <v>3</v>
      </c>
      <c r="M36" s="14">
        <f t="shared" si="22"/>
        <v>0.272727272727273</v>
      </c>
    </row>
    <row r="37" spans="1:13">
      <c r="A37" s="18" t="s">
        <v>42</v>
      </c>
      <c r="B37" s="19">
        <f t="shared" ref="B37:F37" si="26">B30+B36</f>
        <v>45</v>
      </c>
      <c r="C37" s="19">
        <f t="shared" si="26"/>
        <v>31</v>
      </c>
      <c r="D37" s="20">
        <f t="shared" si="24"/>
        <v>0.688888888888889</v>
      </c>
      <c r="E37" s="19">
        <f t="shared" si="26"/>
        <v>0</v>
      </c>
      <c r="F37" s="19">
        <f t="shared" si="26"/>
        <v>0</v>
      </c>
      <c r="G37" s="20" t="e">
        <f>F37/E37</f>
        <v>#DIV/0!</v>
      </c>
      <c r="H37" s="19">
        <f>H30+H36</f>
        <v>34</v>
      </c>
      <c r="I37" s="19">
        <f>I30+I36</f>
        <v>21</v>
      </c>
      <c r="J37" s="20">
        <f t="shared" si="25"/>
        <v>0.617647058823529</v>
      </c>
      <c r="K37" s="50">
        <f t="shared" si="20"/>
        <v>79</v>
      </c>
      <c r="L37" s="50">
        <f t="shared" si="21"/>
        <v>52</v>
      </c>
      <c r="M37" s="21">
        <f t="shared" si="22"/>
        <v>0.658227848101266</v>
      </c>
    </row>
    <row r="38" spans="1:13">
      <c r="A38" s="8" t="s">
        <v>43</v>
      </c>
      <c r="B38" s="9">
        <v>4</v>
      </c>
      <c r="C38" s="9">
        <v>2</v>
      </c>
      <c r="D38" s="10">
        <f t="shared" si="24"/>
        <v>0.5</v>
      </c>
      <c r="E38" s="9"/>
      <c r="F38" s="9"/>
      <c r="G38" s="10"/>
      <c r="H38" s="9">
        <v>14</v>
      </c>
      <c r="I38" s="9">
        <v>9</v>
      </c>
      <c r="J38" s="10">
        <f t="shared" si="25"/>
        <v>0.642857142857143</v>
      </c>
      <c r="K38" s="38">
        <f t="shared" si="20"/>
        <v>18</v>
      </c>
      <c r="L38" s="38">
        <f t="shared" si="21"/>
        <v>11</v>
      </c>
      <c r="M38" s="31">
        <f t="shared" si="22"/>
        <v>0.611111111111111</v>
      </c>
    </row>
    <row r="39" spans="1:13">
      <c r="A39" s="8" t="s">
        <v>44</v>
      </c>
      <c r="B39" s="9">
        <v>10</v>
      </c>
      <c r="C39" s="9">
        <v>9</v>
      </c>
      <c r="D39" s="10">
        <f t="shared" si="24"/>
        <v>0.9</v>
      </c>
      <c r="E39" s="9"/>
      <c r="F39" s="9"/>
      <c r="G39" s="10"/>
      <c r="H39" s="9"/>
      <c r="I39" s="9"/>
      <c r="J39" s="10"/>
      <c r="K39" s="38">
        <f t="shared" si="20"/>
        <v>10</v>
      </c>
      <c r="L39" s="38">
        <f t="shared" si="21"/>
        <v>9</v>
      </c>
      <c r="M39" s="31">
        <f t="shared" si="22"/>
        <v>0.9</v>
      </c>
    </row>
    <row r="40" spans="1:13">
      <c r="A40" s="8" t="s">
        <v>45</v>
      </c>
      <c r="B40" s="9">
        <v>37</v>
      </c>
      <c r="C40" s="9">
        <v>16</v>
      </c>
      <c r="D40" s="10">
        <f t="shared" si="24"/>
        <v>0.432432432432432</v>
      </c>
      <c r="E40" s="9"/>
      <c r="F40" s="9"/>
      <c r="G40" s="10"/>
      <c r="H40" s="9">
        <v>2</v>
      </c>
      <c r="I40" s="9">
        <v>2</v>
      </c>
      <c r="J40" s="10">
        <f>I40/H40</f>
        <v>1</v>
      </c>
      <c r="K40" s="38">
        <f t="shared" si="20"/>
        <v>39</v>
      </c>
      <c r="L40" s="38">
        <f t="shared" si="21"/>
        <v>18</v>
      </c>
      <c r="M40" s="31">
        <f t="shared" si="22"/>
        <v>0.461538461538462</v>
      </c>
    </row>
    <row r="41" spans="1:13">
      <c r="A41" s="8" t="s">
        <v>46</v>
      </c>
      <c r="B41" s="9">
        <v>1</v>
      </c>
      <c r="C41" s="9">
        <v>0</v>
      </c>
      <c r="D41" s="10">
        <f t="shared" si="24"/>
        <v>0</v>
      </c>
      <c r="E41" s="9"/>
      <c r="F41" s="9"/>
      <c r="G41" s="10"/>
      <c r="H41" s="9"/>
      <c r="I41" s="9"/>
      <c r="J41" s="10"/>
      <c r="K41" s="49"/>
      <c r="L41" s="9"/>
      <c r="M41" s="31"/>
    </row>
    <row r="42" spans="1:13">
      <c r="A42" s="8" t="s">
        <v>47</v>
      </c>
      <c r="B42" s="9"/>
      <c r="C42" s="9"/>
      <c r="D42" s="10"/>
      <c r="E42" s="9"/>
      <c r="F42" s="9"/>
      <c r="G42" s="10"/>
      <c r="H42" s="9"/>
      <c r="I42" s="9"/>
      <c r="J42" s="10"/>
      <c r="K42" s="38"/>
      <c r="L42" s="38"/>
      <c r="M42" s="31"/>
    </row>
    <row r="43" spans="1:13">
      <c r="A43" s="11" t="s">
        <v>48</v>
      </c>
      <c r="B43" s="12">
        <f t="shared" ref="B43:F43" si="27">SUM(B38:B42)</f>
        <v>52</v>
      </c>
      <c r="C43" s="12">
        <f t="shared" si="27"/>
        <v>27</v>
      </c>
      <c r="D43" s="13">
        <f t="shared" ref="D43:D48" si="28">C43/B43</f>
        <v>0.519230769230769</v>
      </c>
      <c r="E43" s="12">
        <f t="shared" si="27"/>
        <v>0</v>
      </c>
      <c r="F43" s="12">
        <f t="shared" si="27"/>
        <v>0</v>
      </c>
      <c r="G43" s="13" t="e">
        <f>F43/E43</f>
        <v>#DIV/0!</v>
      </c>
      <c r="H43" s="12">
        <f>SUM(H38:H42)</f>
        <v>16</v>
      </c>
      <c r="I43" s="12">
        <f>SUM(I38:I42)</f>
        <v>11</v>
      </c>
      <c r="J43" s="13">
        <f>I43/H43</f>
        <v>0.6875</v>
      </c>
      <c r="K43" s="48">
        <f t="shared" ref="K42:K46" si="29">SUM(B43,H43)</f>
        <v>68</v>
      </c>
      <c r="L43" s="48">
        <f t="shared" ref="L42:L46" si="30">SUM(C43,I43)</f>
        <v>38</v>
      </c>
      <c r="M43" s="14">
        <f t="shared" ref="M42:M46" si="31">L43/K43</f>
        <v>0.558823529411765</v>
      </c>
    </row>
    <row r="44" spans="1:13">
      <c r="A44" s="8" t="s">
        <v>49</v>
      </c>
      <c r="B44" s="9">
        <v>1</v>
      </c>
      <c r="C44" s="9">
        <v>1</v>
      </c>
      <c r="D44" s="10">
        <f t="shared" si="28"/>
        <v>1</v>
      </c>
      <c r="E44" s="9"/>
      <c r="F44" s="9"/>
      <c r="G44" s="10"/>
      <c r="H44" s="9"/>
      <c r="I44" s="9"/>
      <c r="J44" s="10"/>
      <c r="K44" s="38">
        <f t="shared" si="29"/>
        <v>1</v>
      </c>
      <c r="L44" s="38">
        <f t="shared" si="30"/>
        <v>1</v>
      </c>
      <c r="M44" s="31">
        <f t="shared" si="31"/>
        <v>1</v>
      </c>
    </row>
    <row r="45" spans="1:13">
      <c r="A45" s="8" t="s">
        <v>50</v>
      </c>
      <c r="B45" s="9">
        <v>1</v>
      </c>
      <c r="C45" s="9">
        <v>1</v>
      </c>
      <c r="D45" s="10">
        <f t="shared" si="28"/>
        <v>1</v>
      </c>
      <c r="E45" s="9"/>
      <c r="F45" s="9"/>
      <c r="G45" s="10"/>
      <c r="H45" s="9"/>
      <c r="I45" s="9"/>
      <c r="J45" s="10"/>
      <c r="K45" s="38">
        <f t="shared" si="29"/>
        <v>1</v>
      </c>
      <c r="L45" s="38">
        <f t="shared" si="30"/>
        <v>1</v>
      </c>
      <c r="M45" s="31">
        <f t="shared" si="31"/>
        <v>1</v>
      </c>
    </row>
    <row r="46" spans="1:13">
      <c r="A46" s="8" t="s">
        <v>51</v>
      </c>
      <c r="B46" s="9">
        <v>13</v>
      </c>
      <c r="C46" s="9">
        <v>7</v>
      </c>
      <c r="D46" s="10">
        <f t="shared" si="28"/>
        <v>0.538461538461538</v>
      </c>
      <c r="E46" s="9"/>
      <c r="F46" s="9"/>
      <c r="G46" s="10"/>
      <c r="H46" s="9"/>
      <c r="I46" s="9"/>
      <c r="J46" s="10"/>
      <c r="K46" s="38">
        <f t="shared" si="29"/>
        <v>13</v>
      </c>
      <c r="L46" s="38">
        <f t="shared" si="30"/>
        <v>7</v>
      </c>
      <c r="M46" s="31">
        <f t="shared" si="31"/>
        <v>0.538461538461538</v>
      </c>
    </row>
    <row r="47" spans="1:13">
      <c r="A47" s="8" t="s">
        <v>52</v>
      </c>
      <c r="B47" s="9"/>
      <c r="C47" s="9"/>
      <c r="D47" s="10"/>
      <c r="E47" s="9"/>
      <c r="F47" s="9"/>
      <c r="G47" s="10"/>
      <c r="H47" s="9"/>
      <c r="I47" s="9"/>
      <c r="J47" s="10"/>
      <c r="K47" s="49"/>
      <c r="L47" s="9"/>
      <c r="M47" s="31"/>
    </row>
    <row r="48" spans="1:13">
      <c r="A48" s="8" t="s">
        <v>53</v>
      </c>
      <c r="B48" s="9">
        <v>2</v>
      </c>
      <c r="C48" s="9">
        <v>2</v>
      </c>
      <c r="D48" s="10">
        <f t="shared" si="28"/>
        <v>1</v>
      </c>
      <c r="E48" s="9"/>
      <c r="F48" s="9"/>
      <c r="G48" s="10"/>
      <c r="H48" s="9"/>
      <c r="I48" s="9"/>
      <c r="J48" s="10"/>
      <c r="K48" s="38">
        <f t="shared" ref="K48:K52" si="32">SUM(B48,H48)</f>
        <v>2</v>
      </c>
      <c r="L48" s="38">
        <f t="shared" ref="L48:L52" si="33">SUM(C48,I48)</f>
        <v>2</v>
      </c>
      <c r="M48" s="31">
        <f t="shared" ref="M48:M52" si="34">L48/K48</f>
        <v>1</v>
      </c>
    </row>
    <row r="49" spans="1:13">
      <c r="A49" s="11" t="s">
        <v>54</v>
      </c>
      <c r="B49" s="12">
        <f t="shared" ref="B49:F49" si="35">SUM(B44:B48)</f>
        <v>17</v>
      </c>
      <c r="C49" s="12">
        <f t="shared" si="35"/>
        <v>11</v>
      </c>
      <c r="D49" s="13">
        <f t="shared" ref="D49:D52" si="36">C49/B49</f>
        <v>0.647058823529412</v>
      </c>
      <c r="E49" s="12">
        <f t="shared" si="35"/>
        <v>0</v>
      </c>
      <c r="F49" s="12">
        <f t="shared" si="35"/>
        <v>0</v>
      </c>
      <c r="G49" s="13" t="e">
        <f t="shared" ref="G49:G52" si="37">F49/E49</f>
        <v>#DIV/0!</v>
      </c>
      <c r="H49" s="12">
        <f>SUM(H44:H48)</f>
        <v>0</v>
      </c>
      <c r="I49" s="12">
        <f>SUM(I44:I48)</f>
        <v>0</v>
      </c>
      <c r="J49" s="13" t="e">
        <f t="shared" ref="J49:J52" si="38">I49/H49</f>
        <v>#DIV/0!</v>
      </c>
      <c r="K49" s="48">
        <f t="shared" si="32"/>
        <v>17</v>
      </c>
      <c r="L49" s="48">
        <f t="shared" si="33"/>
        <v>11</v>
      </c>
      <c r="M49" s="14">
        <f t="shared" si="34"/>
        <v>0.647058823529412</v>
      </c>
    </row>
    <row r="50" spans="1:13">
      <c r="A50" s="18" t="s">
        <v>55</v>
      </c>
      <c r="B50" s="19">
        <f t="shared" ref="B50:F50" si="39">B43+B49</f>
        <v>69</v>
      </c>
      <c r="C50" s="19">
        <f t="shared" si="39"/>
        <v>38</v>
      </c>
      <c r="D50" s="20">
        <f t="shared" si="36"/>
        <v>0.550724637681159</v>
      </c>
      <c r="E50" s="19">
        <f t="shared" si="39"/>
        <v>0</v>
      </c>
      <c r="F50" s="19">
        <f t="shared" si="39"/>
        <v>0</v>
      </c>
      <c r="G50" s="20" t="e">
        <f t="shared" si="37"/>
        <v>#DIV/0!</v>
      </c>
      <c r="H50" s="19">
        <f>H43+H49</f>
        <v>16</v>
      </c>
      <c r="I50" s="19">
        <f>I43+I49</f>
        <v>11</v>
      </c>
      <c r="J50" s="20">
        <f t="shared" si="38"/>
        <v>0.6875</v>
      </c>
      <c r="K50" s="50">
        <f t="shared" si="32"/>
        <v>85</v>
      </c>
      <c r="L50" s="50">
        <f t="shared" si="33"/>
        <v>49</v>
      </c>
      <c r="M50" s="21">
        <f t="shared" si="34"/>
        <v>0.576470588235294</v>
      </c>
    </row>
    <row r="51" customHeight="1" spans="1:13">
      <c r="A51" s="22" t="s">
        <v>56</v>
      </c>
      <c r="B51" s="23">
        <f t="shared" ref="B51:F51" si="40">B37+B50</f>
        <v>114</v>
      </c>
      <c r="C51" s="23">
        <f t="shared" si="40"/>
        <v>69</v>
      </c>
      <c r="D51" s="24">
        <f t="shared" si="36"/>
        <v>0.605263157894737</v>
      </c>
      <c r="E51" s="23">
        <f t="shared" si="40"/>
        <v>0</v>
      </c>
      <c r="F51" s="23">
        <f t="shared" si="40"/>
        <v>0</v>
      </c>
      <c r="G51" s="24" t="e">
        <f t="shared" si="37"/>
        <v>#DIV/0!</v>
      </c>
      <c r="H51" s="23">
        <f>H37+H50</f>
        <v>50</v>
      </c>
      <c r="I51" s="23">
        <f>I37+I50</f>
        <v>32</v>
      </c>
      <c r="J51" s="24">
        <f t="shared" si="38"/>
        <v>0.64</v>
      </c>
      <c r="K51" s="51">
        <f t="shared" si="32"/>
        <v>164</v>
      </c>
      <c r="L51" s="51">
        <f t="shared" si="33"/>
        <v>101</v>
      </c>
      <c r="M51" s="44">
        <f t="shared" si="34"/>
        <v>0.615853658536585</v>
      </c>
    </row>
    <row r="52" customHeight="1" spans="1:13">
      <c r="A52" s="25" t="s">
        <v>57</v>
      </c>
      <c r="B52" s="26">
        <f t="shared" ref="B52:F52" si="41">B24+B51</f>
        <v>1600</v>
      </c>
      <c r="C52" s="26">
        <f t="shared" si="41"/>
        <v>1364</v>
      </c>
      <c r="D52" s="27">
        <f t="shared" si="36"/>
        <v>0.8525</v>
      </c>
      <c r="E52" s="26">
        <f t="shared" si="41"/>
        <v>0</v>
      </c>
      <c r="F52" s="26">
        <f t="shared" si="41"/>
        <v>0</v>
      </c>
      <c r="G52" s="27" t="e">
        <f t="shared" si="37"/>
        <v>#DIV/0!</v>
      </c>
      <c r="H52" s="26">
        <f>H24+H51</f>
        <v>1043</v>
      </c>
      <c r="I52" s="26">
        <f>I24+I51</f>
        <v>890</v>
      </c>
      <c r="J52" s="27">
        <f t="shared" si="38"/>
        <v>0.853307766059444</v>
      </c>
      <c r="K52" s="40">
        <f t="shared" si="32"/>
        <v>2643</v>
      </c>
      <c r="L52" s="40">
        <f t="shared" si="33"/>
        <v>2254</v>
      </c>
      <c r="M52" s="46">
        <f t="shared" si="34"/>
        <v>0.852818766553159</v>
      </c>
    </row>
    <row r="53" ht="60" customHeight="1" spans="1:13">
      <c r="A53" s="28" t="s">
        <v>58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</row>
  </sheetData>
  <mergeCells count="7">
    <mergeCell ref="A1:M1"/>
    <mergeCell ref="B2:D2"/>
    <mergeCell ref="E2:G2"/>
    <mergeCell ref="H2:J2"/>
    <mergeCell ref="K2:M2"/>
    <mergeCell ref="A53:M53"/>
    <mergeCell ref="A2:A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workbookViewId="0">
      <pane xSplit="1" ySplit="3" topLeftCell="B16" activePane="bottomRight" state="frozen"/>
      <selection/>
      <selection pane="topRight"/>
      <selection pane="bottomLeft"/>
      <selection pane="bottomRight" activeCell="H3" sqref="H$1:J$1048576"/>
    </sheetView>
  </sheetViews>
  <sheetFormatPr defaultColWidth="9.125" defaultRowHeight="13.5"/>
  <cols>
    <col min="1" max="1" width="23.625" style="2" customWidth="1"/>
    <col min="2" max="13" width="7.375" style="3" customWidth="1"/>
    <col min="14" max="16384" width="9.125" style="3"/>
  </cols>
  <sheetData>
    <row r="1" ht="28.15" customHeight="1" spans="1:13">
      <c r="A1" s="4" t="s">
        <v>62</v>
      </c>
      <c r="B1" s="5"/>
      <c r="C1" s="5"/>
      <c r="D1" s="5"/>
      <c r="E1" s="5"/>
      <c r="F1" s="5"/>
      <c r="G1" s="5"/>
      <c r="H1" s="30"/>
      <c r="I1" s="30"/>
      <c r="J1" s="30"/>
      <c r="K1" s="30"/>
      <c r="L1" s="30"/>
      <c r="M1" s="30"/>
    </row>
    <row r="2" ht="56.1" customHeight="1" spans="1:13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4</v>
      </c>
      <c r="I2" s="7"/>
      <c r="J2" s="7"/>
      <c r="K2" s="33" t="s">
        <v>5</v>
      </c>
      <c r="L2" s="34"/>
      <c r="M2" s="35"/>
    </row>
    <row r="3" ht="28.15" customHeight="1" spans="1:13">
      <c r="A3" s="6"/>
      <c r="B3" s="7" t="s">
        <v>6</v>
      </c>
      <c r="C3" s="7" t="s">
        <v>7</v>
      </c>
      <c r="D3" s="7" t="s">
        <v>8</v>
      </c>
      <c r="E3" s="7" t="s">
        <v>6</v>
      </c>
      <c r="F3" s="7" t="s">
        <v>7</v>
      </c>
      <c r="G3" s="7" t="s">
        <v>8</v>
      </c>
      <c r="H3" s="7" t="s">
        <v>6</v>
      </c>
      <c r="I3" s="7" t="s">
        <v>7</v>
      </c>
      <c r="J3" s="7" t="s">
        <v>8</v>
      </c>
      <c r="K3" s="36" t="s">
        <v>6</v>
      </c>
      <c r="L3" s="7" t="s">
        <v>7</v>
      </c>
      <c r="M3" s="37" t="s">
        <v>8</v>
      </c>
    </row>
    <row r="4" spans="1:13">
      <c r="A4" s="8" t="s">
        <v>9</v>
      </c>
      <c r="B4" s="9">
        <v>383</v>
      </c>
      <c r="C4" s="9">
        <v>262</v>
      </c>
      <c r="D4" s="10">
        <f>C4/B4</f>
        <v>0.684073107049608</v>
      </c>
      <c r="E4" s="9"/>
      <c r="F4" s="9"/>
      <c r="G4" s="10"/>
      <c r="H4" s="9">
        <v>134</v>
      </c>
      <c r="I4" s="9">
        <v>94</v>
      </c>
      <c r="J4" s="10">
        <f>I4/H4</f>
        <v>0.701492537313433</v>
      </c>
      <c r="K4" s="38">
        <f t="shared" ref="K4:K17" si="0">SUM(B4,H4)</f>
        <v>517</v>
      </c>
      <c r="L4" s="38">
        <f t="shared" ref="L4:L17" si="1">SUM(C4,I4)</f>
        <v>356</v>
      </c>
      <c r="M4" s="31">
        <f t="shared" ref="M4:M17" si="2">L4/K4</f>
        <v>0.688588007736944</v>
      </c>
    </row>
    <row r="5" spans="1:13">
      <c r="A5" s="8" t="s">
        <v>10</v>
      </c>
      <c r="B5" s="9"/>
      <c r="C5" s="9"/>
      <c r="D5" s="10"/>
      <c r="E5" s="9"/>
      <c r="F5" s="9"/>
      <c r="G5" s="10"/>
      <c r="H5" s="9"/>
      <c r="I5" s="9"/>
      <c r="J5" s="10"/>
      <c r="K5" s="38"/>
      <c r="L5" s="9"/>
      <c r="M5" s="31"/>
    </row>
    <row r="6" spans="1:13">
      <c r="A6" s="8" t="s">
        <v>11</v>
      </c>
      <c r="B6" s="9"/>
      <c r="C6" s="9"/>
      <c r="D6" s="10"/>
      <c r="E6" s="9"/>
      <c r="F6" s="9"/>
      <c r="G6" s="10"/>
      <c r="H6" s="9"/>
      <c r="I6" s="9"/>
      <c r="J6" s="10"/>
      <c r="K6" s="38"/>
      <c r="L6" s="9"/>
      <c r="M6" s="31"/>
    </row>
    <row r="7" spans="1:13">
      <c r="A7" s="8" t="s">
        <v>12</v>
      </c>
      <c r="B7" s="9">
        <v>444</v>
      </c>
      <c r="C7" s="9">
        <v>236</v>
      </c>
      <c r="D7" s="10">
        <f t="shared" ref="D7:D12" si="3">C7/B7</f>
        <v>0.531531531531532</v>
      </c>
      <c r="E7" s="9"/>
      <c r="F7" s="9"/>
      <c r="G7" s="10"/>
      <c r="H7" s="9">
        <v>132</v>
      </c>
      <c r="I7" s="9">
        <v>75</v>
      </c>
      <c r="J7" s="10">
        <f>I7/H7</f>
        <v>0.568181818181818</v>
      </c>
      <c r="K7" s="38">
        <f t="shared" si="0"/>
        <v>576</v>
      </c>
      <c r="L7" s="38">
        <f t="shared" si="1"/>
        <v>311</v>
      </c>
      <c r="M7" s="31">
        <f t="shared" si="2"/>
        <v>0.539930555555556</v>
      </c>
    </row>
    <row r="8" spans="1:13">
      <c r="A8" s="8" t="s">
        <v>13</v>
      </c>
      <c r="B8" s="9"/>
      <c r="C8" s="9"/>
      <c r="D8" s="10"/>
      <c r="E8" s="9"/>
      <c r="F8" s="9"/>
      <c r="G8" s="10"/>
      <c r="H8" s="43"/>
      <c r="I8" s="43"/>
      <c r="J8" s="10"/>
      <c r="K8" s="38"/>
      <c r="L8" s="38"/>
      <c r="M8" s="31"/>
    </row>
    <row r="9" spans="1:13">
      <c r="A9" s="11" t="s">
        <v>14</v>
      </c>
      <c r="B9" s="12">
        <f t="shared" ref="B9:F9" si="4">SUM(B4:B8)</f>
        <v>827</v>
      </c>
      <c r="C9" s="12">
        <f t="shared" si="4"/>
        <v>498</v>
      </c>
      <c r="D9" s="13">
        <f t="shared" si="3"/>
        <v>0.60217654171705</v>
      </c>
      <c r="E9" s="12"/>
      <c r="F9" s="12"/>
      <c r="G9" s="13"/>
      <c r="H9" s="12">
        <f>SUM(H4:H8)</f>
        <v>266</v>
      </c>
      <c r="I9" s="12">
        <f>SUM(I4:I8)</f>
        <v>169</v>
      </c>
      <c r="J9" s="13">
        <f t="shared" ref="J9:J14" si="5">I9/H9</f>
        <v>0.635338345864662</v>
      </c>
      <c r="K9" s="48">
        <f t="shared" si="0"/>
        <v>1093</v>
      </c>
      <c r="L9" s="48">
        <f t="shared" si="1"/>
        <v>667</v>
      </c>
      <c r="M9" s="14">
        <f t="shared" si="2"/>
        <v>0.610247026532479</v>
      </c>
    </row>
    <row r="10" spans="1:13">
      <c r="A10" s="8" t="s">
        <v>15</v>
      </c>
      <c r="B10" s="9">
        <v>352</v>
      </c>
      <c r="C10" s="9">
        <v>340</v>
      </c>
      <c r="D10" s="10">
        <f t="shared" si="3"/>
        <v>0.965909090909091</v>
      </c>
      <c r="E10" s="9"/>
      <c r="F10" s="9"/>
      <c r="G10" s="10"/>
      <c r="H10" s="9">
        <v>160</v>
      </c>
      <c r="I10" s="9">
        <v>150</v>
      </c>
      <c r="J10" s="10">
        <f t="shared" si="5"/>
        <v>0.9375</v>
      </c>
      <c r="K10" s="38">
        <f t="shared" si="0"/>
        <v>512</v>
      </c>
      <c r="L10" s="38">
        <f t="shared" si="1"/>
        <v>490</v>
      </c>
      <c r="M10" s="31">
        <f t="shared" si="2"/>
        <v>0.95703125</v>
      </c>
    </row>
    <row r="11" spans="1:13">
      <c r="A11" s="8" t="s">
        <v>16</v>
      </c>
      <c r="B11" s="9">
        <v>125</v>
      </c>
      <c r="C11" s="9">
        <v>118</v>
      </c>
      <c r="D11" s="10">
        <f t="shared" si="3"/>
        <v>0.944</v>
      </c>
      <c r="E11" s="9"/>
      <c r="F11" s="9"/>
      <c r="G11" s="10"/>
      <c r="H11" s="9">
        <v>13</v>
      </c>
      <c r="I11" s="9">
        <v>13</v>
      </c>
      <c r="J11" s="10">
        <f t="shared" si="5"/>
        <v>1</v>
      </c>
      <c r="K11" s="38">
        <f t="shared" si="0"/>
        <v>138</v>
      </c>
      <c r="L11" s="38">
        <f t="shared" si="1"/>
        <v>131</v>
      </c>
      <c r="M11" s="31">
        <f t="shared" si="2"/>
        <v>0.949275362318841</v>
      </c>
    </row>
    <row r="12" spans="1:13">
      <c r="A12" s="8" t="s">
        <v>17</v>
      </c>
      <c r="B12" s="9">
        <v>153</v>
      </c>
      <c r="C12" s="9">
        <v>143</v>
      </c>
      <c r="D12" s="10">
        <f t="shared" si="3"/>
        <v>0.934640522875817</v>
      </c>
      <c r="E12" s="9"/>
      <c r="F12" s="9"/>
      <c r="G12" s="10"/>
      <c r="H12" s="9">
        <v>106</v>
      </c>
      <c r="I12" s="9">
        <v>100</v>
      </c>
      <c r="J12" s="10">
        <f t="shared" si="5"/>
        <v>0.943396226415094</v>
      </c>
      <c r="K12" s="38">
        <f t="shared" si="0"/>
        <v>259</v>
      </c>
      <c r="L12" s="38">
        <f t="shared" si="1"/>
        <v>243</v>
      </c>
      <c r="M12" s="31">
        <f t="shared" si="2"/>
        <v>0.938223938223938</v>
      </c>
    </row>
    <row r="13" spans="1:13">
      <c r="A13" s="8" t="s">
        <v>18</v>
      </c>
      <c r="B13" s="9"/>
      <c r="C13" s="9"/>
      <c r="D13" s="10"/>
      <c r="E13" s="9"/>
      <c r="F13" s="9"/>
      <c r="G13" s="10"/>
      <c r="H13" s="9"/>
      <c r="I13" s="9"/>
      <c r="J13" s="10"/>
      <c r="K13" s="38"/>
      <c r="L13" s="38"/>
      <c r="M13" s="31"/>
    </row>
    <row r="14" spans="1:13">
      <c r="A14" s="8" t="s">
        <v>19</v>
      </c>
      <c r="B14" s="9">
        <v>185</v>
      </c>
      <c r="C14" s="9">
        <v>179</v>
      </c>
      <c r="D14" s="10">
        <f t="shared" ref="D14:D17" si="6">C14/B14</f>
        <v>0.967567567567568</v>
      </c>
      <c r="E14" s="9"/>
      <c r="F14" s="9"/>
      <c r="G14" s="10"/>
      <c r="H14" s="9">
        <v>43</v>
      </c>
      <c r="I14" s="9">
        <v>40</v>
      </c>
      <c r="J14" s="10">
        <f t="shared" si="5"/>
        <v>0.930232558139535</v>
      </c>
      <c r="K14" s="38">
        <f t="shared" si="0"/>
        <v>228</v>
      </c>
      <c r="L14" s="38">
        <f t="shared" si="1"/>
        <v>219</v>
      </c>
      <c r="M14" s="31">
        <f t="shared" si="2"/>
        <v>0.960526315789474</v>
      </c>
    </row>
    <row r="15" spans="1:13">
      <c r="A15" s="8" t="s">
        <v>20</v>
      </c>
      <c r="B15" s="9"/>
      <c r="C15" s="9"/>
      <c r="D15" s="10"/>
      <c r="E15" s="9"/>
      <c r="F15" s="9"/>
      <c r="G15" s="10"/>
      <c r="H15" s="9"/>
      <c r="I15" s="9"/>
      <c r="J15" s="10"/>
      <c r="K15" s="38"/>
      <c r="L15" s="38"/>
      <c r="M15" s="31"/>
    </row>
    <row r="16" spans="1:13">
      <c r="A16" s="8" t="s">
        <v>21</v>
      </c>
      <c r="B16" s="9">
        <v>1</v>
      </c>
      <c r="C16" s="9">
        <v>1</v>
      </c>
      <c r="D16" s="10">
        <f t="shared" si="6"/>
        <v>1</v>
      </c>
      <c r="E16" s="9"/>
      <c r="F16" s="9"/>
      <c r="G16" s="10"/>
      <c r="H16" s="9"/>
      <c r="I16" s="9"/>
      <c r="J16" s="10"/>
      <c r="K16" s="38">
        <f t="shared" si="0"/>
        <v>1</v>
      </c>
      <c r="L16" s="38">
        <f t="shared" si="1"/>
        <v>1</v>
      </c>
      <c r="M16" s="31">
        <f t="shared" si="2"/>
        <v>1</v>
      </c>
    </row>
    <row r="17" spans="1:13">
      <c r="A17" s="8" t="s">
        <v>22</v>
      </c>
      <c r="B17" s="9">
        <v>7</v>
      </c>
      <c r="C17" s="9">
        <v>5</v>
      </c>
      <c r="D17" s="10">
        <f t="shared" si="6"/>
        <v>0.714285714285714</v>
      </c>
      <c r="E17" s="9"/>
      <c r="F17" s="9"/>
      <c r="G17" s="10"/>
      <c r="H17" s="9"/>
      <c r="I17" s="9"/>
      <c r="J17" s="10"/>
      <c r="K17" s="38">
        <f t="shared" si="0"/>
        <v>7</v>
      </c>
      <c r="L17" s="38">
        <f t="shared" si="1"/>
        <v>5</v>
      </c>
      <c r="M17" s="31">
        <f t="shared" si="2"/>
        <v>0.714285714285714</v>
      </c>
    </row>
    <row r="18" spans="1:13">
      <c r="A18" s="8" t="s">
        <v>23</v>
      </c>
      <c r="B18" s="9"/>
      <c r="C18" s="9"/>
      <c r="D18" s="10"/>
      <c r="E18" s="9"/>
      <c r="F18" s="9"/>
      <c r="G18" s="10"/>
      <c r="H18" s="9"/>
      <c r="I18" s="9"/>
      <c r="J18" s="10"/>
      <c r="K18" s="49"/>
      <c r="L18" s="9"/>
      <c r="M18" s="31"/>
    </row>
    <row r="19" spans="1:13">
      <c r="A19" s="8" t="s">
        <v>24</v>
      </c>
      <c r="B19" s="9">
        <v>8</v>
      </c>
      <c r="C19" s="9">
        <v>6</v>
      </c>
      <c r="D19" s="32">
        <f>C19/B19</f>
        <v>0.75</v>
      </c>
      <c r="E19" s="9"/>
      <c r="F19" s="9"/>
      <c r="G19" s="10"/>
      <c r="H19" s="9">
        <v>3</v>
      </c>
      <c r="I19" s="9">
        <v>0</v>
      </c>
      <c r="J19" s="10">
        <f>I19/H19</f>
        <v>0</v>
      </c>
      <c r="K19" s="38">
        <f t="shared" ref="K19:K25" si="7">SUM(B19,H19)</f>
        <v>11</v>
      </c>
      <c r="L19" s="38">
        <f t="shared" ref="L19:L25" si="8">SUM(C19,I19)</f>
        <v>6</v>
      </c>
      <c r="M19" s="31">
        <f t="shared" ref="M19:M25" si="9">L19/K19</f>
        <v>0.545454545454545</v>
      </c>
    </row>
    <row r="20" spans="1:13">
      <c r="A20" s="8" t="s">
        <v>25</v>
      </c>
      <c r="B20" s="9">
        <v>8</v>
      </c>
      <c r="C20" s="9">
        <v>8</v>
      </c>
      <c r="D20" s="32">
        <f>C20/B20</f>
        <v>1</v>
      </c>
      <c r="E20" s="9"/>
      <c r="F20" s="9"/>
      <c r="G20" s="10"/>
      <c r="H20" s="9">
        <v>2</v>
      </c>
      <c r="I20" s="9">
        <v>2</v>
      </c>
      <c r="J20" s="10">
        <f>I20/H20</f>
        <v>1</v>
      </c>
      <c r="K20" s="38">
        <f t="shared" si="7"/>
        <v>10</v>
      </c>
      <c r="L20" s="38">
        <f t="shared" si="8"/>
        <v>10</v>
      </c>
      <c r="M20" s="31">
        <f t="shared" si="9"/>
        <v>1</v>
      </c>
    </row>
    <row r="21" spans="1:13">
      <c r="A21" s="8" t="s">
        <v>26</v>
      </c>
      <c r="B21" s="9">
        <v>3</v>
      </c>
      <c r="C21" s="9">
        <v>3</v>
      </c>
      <c r="D21" s="32">
        <f>C21/B21</f>
        <v>1</v>
      </c>
      <c r="E21" s="9"/>
      <c r="F21" s="9"/>
      <c r="G21" s="10"/>
      <c r="H21" s="9"/>
      <c r="I21" s="9"/>
      <c r="J21" s="10"/>
      <c r="K21" s="38">
        <f t="shared" si="7"/>
        <v>3</v>
      </c>
      <c r="L21" s="38">
        <f t="shared" si="8"/>
        <v>3</v>
      </c>
      <c r="M21" s="31">
        <f t="shared" si="9"/>
        <v>1</v>
      </c>
    </row>
    <row r="22" spans="1:13">
      <c r="A22" s="8" t="s">
        <v>27</v>
      </c>
      <c r="B22" s="9"/>
      <c r="C22" s="9"/>
      <c r="D22" s="10"/>
      <c r="E22" s="9"/>
      <c r="F22" s="9"/>
      <c r="G22" s="10"/>
      <c r="H22" s="9"/>
      <c r="I22" s="9"/>
      <c r="J22" s="10"/>
      <c r="K22" s="49"/>
      <c r="L22" s="9"/>
      <c r="M22" s="31"/>
    </row>
    <row r="23" spans="1:13">
      <c r="A23" s="11" t="s">
        <v>28</v>
      </c>
      <c r="B23" s="12">
        <f t="shared" ref="B23:F23" si="10">SUM(B10:B22)</f>
        <v>842</v>
      </c>
      <c r="C23" s="12">
        <f t="shared" si="10"/>
        <v>803</v>
      </c>
      <c r="D23" s="13">
        <f t="shared" ref="D23:D26" si="11">C23/B23</f>
        <v>0.953681710213777</v>
      </c>
      <c r="E23" s="12"/>
      <c r="F23" s="12"/>
      <c r="G23" s="13"/>
      <c r="H23" s="12">
        <f>SUM(H10:H22)</f>
        <v>327</v>
      </c>
      <c r="I23" s="12">
        <f>SUM(I10:I22)</f>
        <v>305</v>
      </c>
      <c r="J23" s="13">
        <f t="shared" ref="J23:J25" si="12">I23/H23</f>
        <v>0.932721712538226</v>
      </c>
      <c r="K23" s="48">
        <f t="shared" si="7"/>
        <v>1169</v>
      </c>
      <c r="L23" s="48">
        <f t="shared" si="8"/>
        <v>1108</v>
      </c>
      <c r="M23" s="14">
        <f t="shared" si="9"/>
        <v>0.947818648417451</v>
      </c>
    </row>
    <row r="24" spans="1:13">
      <c r="A24" s="18" t="s">
        <v>29</v>
      </c>
      <c r="B24" s="19">
        <f t="shared" ref="B24:F24" si="13">B9+B23</f>
        <v>1669</v>
      </c>
      <c r="C24" s="19">
        <f t="shared" si="13"/>
        <v>1301</v>
      </c>
      <c r="D24" s="20">
        <f t="shared" si="11"/>
        <v>0.779508687837028</v>
      </c>
      <c r="E24" s="19"/>
      <c r="F24" s="19"/>
      <c r="G24" s="20"/>
      <c r="H24" s="19">
        <f>H9+H23</f>
        <v>593</v>
      </c>
      <c r="I24" s="19">
        <f>I9+I23</f>
        <v>474</v>
      </c>
      <c r="J24" s="20">
        <f t="shared" si="12"/>
        <v>0.799325463743676</v>
      </c>
      <c r="K24" s="50">
        <f t="shared" si="7"/>
        <v>2262</v>
      </c>
      <c r="L24" s="50">
        <f t="shared" si="8"/>
        <v>1775</v>
      </c>
      <c r="M24" s="21">
        <f t="shared" si="9"/>
        <v>0.784703801945181</v>
      </c>
    </row>
    <row r="25" spans="1:13">
      <c r="A25" s="8" t="s">
        <v>30</v>
      </c>
      <c r="B25" s="9">
        <v>19</v>
      </c>
      <c r="C25" s="9">
        <v>16</v>
      </c>
      <c r="D25" s="10">
        <f t="shared" si="11"/>
        <v>0.842105263157895</v>
      </c>
      <c r="E25" s="9"/>
      <c r="F25" s="9"/>
      <c r="G25" s="10"/>
      <c r="H25" s="9">
        <v>37</v>
      </c>
      <c r="I25" s="9">
        <v>31</v>
      </c>
      <c r="J25" s="10">
        <f t="shared" si="12"/>
        <v>0.837837837837838</v>
      </c>
      <c r="K25" s="38">
        <f t="shared" si="7"/>
        <v>56</v>
      </c>
      <c r="L25" s="38">
        <f t="shared" si="8"/>
        <v>47</v>
      </c>
      <c r="M25" s="31">
        <f t="shared" si="9"/>
        <v>0.839285714285714</v>
      </c>
    </row>
    <row r="26" spans="1:13">
      <c r="A26" s="8" t="s">
        <v>31</v>
      </c>
      <c r="B26" s="9">
        <v>1</v>
      </c>
      <c r="C26" s="9">
        <v>1</v>
      </c>
      <c r="D26" s="10">
        <f t="shared" si="11"/>
        <v>1</v>
      </c>
      <c r="E26" s="9"/>
      <c r="F26" s="9"/>
      <c r="G26" s="10"/>
      <c r="H26" s="9"/>
      <c r="I26" s="9"/>
      <c r="J26" s="10"/>
      <c r="K26" s="49"/>
      <c r="L26" s="9"/>
      <c r="M26" s="31"/>
    </row>
    <row r="27" spans="1:13">
      <c r="A27" s="8" t="s">
        <v>32</v>
      </c>
      <c r="B27" s="9">
        <v>34</v>
      </c>
      <c r="C27" s="9">
        <v>22</v>
      </c>
      <c r="D27" s="10">
        <f t="shared" ref="D27:D33" si="14">C27/B27</f>
        <v>0.647058823529412</v>
      </c>
      <c r="E27" s="9"/>
      <c r="F27" s="9"/>
      <c r="G27" s="10"/>
      <c r="H27" s="9">
        <v>14</v>
      </c>
      <c r="I27" s="9">
        <v>5</v>
      </c>
      <c r="J27" s="10">
        <f t="shared" ref="J27:J31" si="15">I27/H27</f>
        <v>0.357142857142857</v>
      </c>
      <c r="K27" s="38">
        <f t="shared" ref="K27:K33" si="16">SUM(B27,H27)</f>
        <v>48</v>
      </c>
      <c r="L27" s="38">
        <f t="shared" ref="L27:L33" si="17">SUM(C27,I27)</f>
        <v>27</v>
      </c>
      <c r="M27" s="31">
        <f t="shared" ref="M27:M31" si="18">L27/K27</f>
        <v>0.5625</v>
      </c>
    </row>
    <row r="28" spans="1:13">
      <c r="A28" s="8" t="s">
        <v>33</v>
      </c>
      <c r="B28" s="9"/>
      <c r="C28" s="9"/>
      <c r="D28" s="10"/>
      <c r="E28" s="9"/>
      <c r="F28" s="9"/>
      <c r="G28" s="10"/>
      <c r="H28" s="9"/>
      <c r="I28" s="9"/>
      <c r="J28" s="10"/>
      <c r="K28" s="49"/>
      <c r="L28" s="9"/>
      <c r="M28" s="31"/>
    </row>
    <row r="29" spans="1:13">
      <c r="A29" s="8" t="s">
        <v>34</v>
      </c>
      <c r="B29" s="9">
        <v>1</v>
      </c>
      <c r="C29" s="9">
        <v>0</v>
      </c>
      <c r="D29" s="10">
        <f>C29/B29</f>
        <v>0</v>
      </c>
      <c r="E29" s="9"/>
      <c r="F29" s="9"/>
      <c r="G29" s="10"/>
      <c r="H29" s="9"/>
      <c r="I29" s="9"/>
      <c r="J29" s="10"/>
      <c r="K29" s="49"/>
      <c r="L29" s="9"/>
      <c r="M29" s="31"/>
    </row>
    <row r="30" spans="1:13">
      <c r="A30" s="11" t="s">
        <v>35</v>
      </c>
      <c r="B30" s="12">
        <f t="shared" ref="B30:F30" si="19">SUM(B25:B29)</f>
        <v>55</v>
      </c>
      <c r="C30" s="12">
        <f t="shared" si="19"/>
        <v>39</v>
      </c>
      <c r="D30" s="13">
        <f t="shared" si="14"/>
        <v>0.709090909090909</v>
      </c>
      <c r="E30" s="12"/>
      <c r="F30" s="12"/>
      <c r="G30" s="13"/>
      <c r="H30" s="12">
        <f>SUM(H25:H29)</f>
        <v>51</v>
      </c>
      <c r="I30" s="12">
        <f>SUM(I25:I29)</f>
        <v>36</v>
      </c>
      <c r="J30" s="13">
        <f t="shared" si="15"/>
        <v>0.705882352941177</v>
      </c>
      <c r="K30" s="48">
        <f t="shared" si="16"/>
        <v>106</v>
      </c>
      <c r="L30" s="48">
        <f t="shared" si="17"/>
        <v>75</v>
      </c>
      <c r="M30" s="14">
        <f t="shared" si="18"/>
        <v>0.707547169811321</v>
      </c>
    </row>
    <row r="31" spans="1:13">
      <c r="A31" s="8" t="s">
        <v>36</v>
      </c>
      <c r="B31" s="9"/>
      <c r="C31" s="9"/>
      <c r="D31" s="10"/>
      <c r="E31" s="9"/>
      <c r="F31" s="9"/>
      <c r="G31" s="10"/>
      <c r="H31" s="9">
        <v>1</v>
      </c>
      <c r="I31" s="9">
        <v>1</v>
      </c>
      <c r="J31" s="10">
        <f t="shared" si="15"/>
        <v>1</v>
      </c>
      <c r="K31" s="38">
        <f t="shared" si="16"/>
        <v>1</v>
      </c>
      <c r="L31" s="38">
        <f t="shared" si="17"/>
        <v>1</v>
      </c>
      <c r="M31" s="31">
        <f t="shared" si="18"/>
        <v>1</v>
      </c>
    </row>
    <row r="32" spans="1:13">
      <c r="A32" s="8" t="s">
        <v>37</v>
      </c>
      <c r="B32" s="9">
        <v>6</v>
      </c>
      <c r="C32" s="9">
        <v>6</v>
      </c>
      <c r="D32" s="10">
        <f t="shared" si="14"/>
        <v>1</v>
      </c>
      <c r="E32" s="9"/>
      <c r="F32" s="9"/>
      <c r="G32" s="10"/>
      <c r="H32" s="9"/>
      <c r="I32" s="9"/>
      <c r="J32" s="10"/>
      <c r="K32" s="38">
        <f t="shared" si="16"/>
        <v>6</v>
      </c>
      <c r="L32" s="38">
        <f t="shared" si="17"/>
        <v>6</v>
      </c>
      <c r="M32" s="31">
        <f t="shared" ref="M32:M40" si="20">L32/K32</f>
        <v>1</v>
      </c>
    </row>
    <row r="33" spans="1:13">
      <c r="A33" s="8" t="s">
        <v>38</v>
      </c>
      <c r="B33" s="9">
        <v>11</v>
      </c>
      <c r="C33" s="9">
        <v>5</v>
      </c>
      <c r="D33" s="10">
        <f t="shared" si="14"/>
        <v>0.454545454545455</v>
      </c>
      <c r="E33" s="9"/>
      <c r="F33" s="9"/>
      <c r="G33" s="10"/>
      <c r="H33" s="9"/>
      <c r="I33" s="9"/>
      <c r="J33" s="10"/>
      <c r="K33" s="38">
        <f t="shared" si="16"/>
        <v>11</v>
      </c>
      <c r="L33" s="38">
        <f t="shared" si="17"/>
        <v>5</v>
      </c>
      <c r="M33" s="31">
        <f t="shared" si="20"/>
        <v>0.454545454545455</v>
      </c>
    </row>
    <row r="34" spans="1:13">
      <c r="A34" s="8" t="s">
        <v>39</v>
      </c>
      <c r="B34" s="9"/>
      <c r="C34" s="9"/>
      <c r="D34" s="10"/>
      <c r="E34" s="9"/>
      <c r="F34" s="9"/>
      <c r="G34" s="10"/>
      <c r="H34" s="9"/>
      <c r="I34" s="9"/>
      <c r="J34" s="10"/>
      <c r="K34" s="49"/>
      <c r="L34" s="9"/>
      <c r="M34" s="31"/>
    </row>
    <row r="35" spans="1:13">
      <c r="A35" s="8" t="s">
        <v>40</v>
      </c>
      <c r="B35" s="9"/>
      <c r="C35" s="9"/>
      <c r="D35" s="10"/>
      <c r="E35" s="9"/>
      <c r="F35" s="9"/>
      <c r="G35" s="10"/>
      <c r="H35" s="9"/>
      <c r="I35" s="9"/>
      <c r="J35" s="10"/>
      <c r="K35" s="49"/>
      <c r="L35" s="9"/>
      <c r="M35" s="31"/>
    </row>
    <row r="36" spans="1:13">
      <c r="A36" s="11" t="s">
        <v>41</v>
      </c>
      <c r="B36" s="12">
        <f t="shared" ref="B36:F36" si="21">SUM(B31:B35)</f>
        <v>17</v>
      </c>
      <c r="C36" s="12">
        <f t="shared" si="21"/>
        <v>11</v>
      </c>
      <c r="D36" s="13">
        <f t="shared" ref="D36:D39" si="22">C36/B36</f>
        <v>0.647058823529412</v>
      </c>
      <c r="E36" s="12"/>
      <c r="F36" s="12"/>
      <c r="G36" s="13"/>
      <c r="H36" s="12">
        <f>SUM(H31:H35)</f>
        <v>1</v>
      </c>
      <c r="I36" s="12">
        <f>SUM(I31:I35)</f>
        <v>1</v>
      </c>
      <c r="J36" s="13">
        <f t="shared" ref="J36:J39" si="23">I36/H36</f>
        <v>1</v>
      </c>
      <c r="K36" s="48">
        <f t="shared" ref="K36:K40" si="24">SUM(B36,H36)</f>
        <v>18</v>
      </c>
      <c r="L36" s="48">
        <f t="shared" ref="L36:L40" si="25">SUM(C36,I36)</f>
        <v>12</v>
      </c>
      <c r="M36" s="14">
        <f t="shared" si="20"/>
        <v>0.666666666666667</v>
      </c>
    </row>
    <row r="37" spans="1:13">
      <c r="A37" s="18" t="s">
        <v>42</v>
      </c>
      <c r="B37" s="19">
        <f t="shared" ref="B37:F37" si="26">B30+B36</f>
        <v>72</v>
      </c>
      <c r="C37" s="19">
        <f t="shared" si="26"/>
        <v>50</v>
      </c>
      <c r="D37" s="20">
        <f t="shared" si="22"/>
        <v>0.694444444444444</v>
      </c>
      <c r="E37" s="19"/>
      <c r="F37" s="19"/>
      <c r="G37" s="20"/>
      <c r="H37" s="19">
        <f>H30+H36</f>
        <v>52</v>
      </c>
      <c r="I37" s="19">
        <f>I30+I36</f>
        <v>37</v>
      </c>
      <c r="J37" s="20">
        <f t="shared" si="23"/>
        <v>0.711538461538462</v>
      </c>
      <c r="K37" s="50">
        <f t="shared" si="24"/>
        <v>124</v>
      </c>
      <c r="L37" s="50">
        <f t="shared" si="25"/>
        <v>87</v>
      </c>
      <c r="M37" s="21">
        <f t="shared" si="20"/>
        <v>0.701612903225806</v>
      </c>
    </row>
    <row r="38" spans="1:13">
      <c r="A38" s="8" t="s">
        <v>43</v>
      </c>
      <c r="B38" s="9">
        <v>16</v>
      </c>
      <c r="C38" s="9">
        <v>10</v>
      </c>
      <c r="D38" s="10">
        <f t="shared" si="22"/>
        <v>0.625</v>
      </c>
      <c r="E38" s="9"/>
      <c r="F38" s="9"/>
      <c r="G38" s="10"/>
      <c r="H38" s="9">
        <v>43</v>
      </c>
      <c r="I38" s="9">
        <v>31</v>
      </c>
      <c r="J38" s="31">
        <f t="shared" si="23"/>
        <v>0.720930232558139</v>
      </c>
      <c r="K38" s="38">
        <f t="shared" si="24"/>
        <v>59</v>
      </c>
      <c r="L38" s="38">
        <f t="shared" si="25"/>
        <v>41</v>
      </c>
      <c r="M38" s="31">
        <f t="shared" si="20"/>
        <v>0.694915254237288</v>
      </c>
    </row>
    <row r="39" spans="1:13">
      <c r="A39" s="8" t="s">
        <v>44</v>
      </c>
      <c r="B39" s="9">
        <v>10</v>
      </c>
      <c r="C39" s="9">
        <v>5</v>
      </c>
      <c r="D39" s="10">
        <f t="shared" si="22"/>
        <v>0.5</v>
      </c>
      <c r="E39" s="9"/>
      <c r="F39" s="9"/>
      <c r="G39" s="10"/>
      <c r="H39" s="9">
        <v>9</v>
      </c>
      <c r="I39" s="9">
        <v>3</v>
      </c>
      <c r="J39" s="31">
        <f t="shared" si="23"/>
        <v>0.333333333333333</v>
      </c>
      <c r="K39" s="38">
        <f t="shared" si="24"/>
        <v>19</v>
      </c>
      <c r="L39" s="38">
        <f t="shared" si="25"/>
        <v>8</v>
      </c>
      <c r="M39" s="31">
        <f t="shared" si="20"/>
        <v>0.421052631578947</v>
      </c>
    </row>
    <row r="40" spans="1:13">
      <c r="A40" s="8" t="s">
        <v>45</v>
      </c>
      <c r="B40" s="9">
        <v>68</v>
      </c>
      <c r="C40" s="9">
        <v>43</v>
      </c>
      <c r="D40" s="10">
        <f t="shared" ref="D40:D46" si="27">C40/B40</f>
        <v>0.632352941176471</v>
      </c>
      <c r="E40" s="9"/>
      <c r="F40" s="9"/>
      <c r="G40" s="10"/>
      <c r="H40" s="9">
        <v>15</v>
      </c>
      <c r="I40" s="9">
        <v>6</v>
      </c>
      <c r="J40" s="31">
        <f t="shared" ref="J40:J44" si="28">I40/H40</f>
        <v>0.4</v>
      </c>
      <c r="K40" s="38">
        <f t="shared" si="24"/>
        <v>83</v>
      </c>
      <c r="L40" s="38">
        <f t="shared" si="25"/>
        <v>49</v>
      </c>
      <c r="M40" s="31">
        <f t="shared" si="20"/>
        <v>0.590361445783133</v>
      </c>
    </row>
    <row r="41" spans="1:13">
      <c r="A41" s="8" t="s">
        <v>46</v>
      </c>
      <c r="B41" s="9">
        <v>1</v>
      </c>
      <c r="C41" s="9">
        <v>1</v>
      </c>
      <c r="D41" s="10">
        <f t="shared" si="27"/>
        <v>1</v>
      </c>
      <c r="E41" s="9"/>
      <c r="F41" s="9"/>
      <c r="G41" s="10"/>
      <c r="H41" s="9"/>
      <c r="I41" s="9"/>
      <c r="J41" s="10"/>
      <c r="K41" s="49"/>
      <c r="L41" s="9"/>
      <c r="M41" s="31"/>
    </row>
    <row r="42" spans="1:13">
      <c r="A42" s="8" t="s">
        <v>47</v>
      </c>
      <c r="B42" s="9">
        <v>1</v>
      </c>
      <c r="C42" s="9">
        <v>0</v>
      </c>
      <c r="D42" s="10">
        <f t="shared" si="27"/>
        <v>0</v>
      </c>
      <c r="E42" s="9"/>
      <c r="F42" s="9"/>
      <c r="G42" s="10"/>
      <c r="H42" s="9"/>
      <c r="I42" s="9"/>
      <c r="J42" s="10"/>
      <c r="K42" s="38">
        <f t="shared" ref="K42:K46" si="29">SUM(B42,H42)</f>
        <v>1</v>
      </c>
      <c r="L42" s="38">
        <f t="shared" ref="L42:L46" si="30">SUM(C42,I42)</f>
        <v>0</v>
      </c>
      <c r="M42" s="31">
        <f t="shared" ref="M42:M46" si="31">L42/K42</f>
        <v>0</v>
      </c>
    </row>
    <row r="43" spans="1:13">
      <c r="A43" s="11" t="s">
        <v>48</v>
      </c>
      <c r="B43" s="12">
        <f t="shared" ref="B43:F43" si="32">SUM(B38:B42)</f>
        <v>96</v>
      </c>
      <c r="C43" s="12">
        <f t="shared" si="32"/>
        <v>59</v>
      </c>
      <c r="D43" s="13">
        <f t="shared" si="27"/>
        <v>0.614583333333333</v>
      </c>
      <c r="E43" s="12"/>
      <c r="F43" s="12"/>
      <c r="G43" s="13"/>
      <c r="H43" s="12">
        <f>SUM(H38:H42)</f>
        <v>67</v>
      </c>
      <c r="I43" s="12">
        <f>SUM(I38:I42)</f>
        <v>40</v>
      </c>
      <c r="J43" s="13">
        <f t="shared" si="28"/>
        <v>0.597014925373134</v>
      </c>
      <c r="K43" s="48">
        <f t="shared" si="29"/>
        <v>163</v>
      </c>
      <c r="L43" s="48">
        <f t="shared" si="30"/>
        <v>99</v>
      </c>
      <c r="M43" s="14">
        <f t="shared" si="31"/>
        <v>0.607361963190184</v>
      </c>
    </row>
    <row r="44" spans="1:13">
      <c r="A44" s="8" t="s">
        <v>49</v>
      </c>
      <c r="B44" s="9">
        <v>3</v>
      </c>
      <c r="C44" s="9">
        <v>3</v>
      </c>
      <c r="D44" s="10">
        <f t="shared" si="27"/>
        <v>1</v>
      </c>
      <c r="E44" s="9"/>
      <c r="F44" s="9"/>
      <c r="G44" s="10"/>
      <c r="H44" s="9">
        <v>2</v>
      </c>
      <c r="I44" s="9">
        <v>0</v>
      </c>
      <c r="J44" s="31">
        <f t="shared" si="28"/>
        <v>0</v>
      </c>
      <c r="K44" s="38">
        <f t="shared" si="29"/>
        <v>5</v>
      </c>
      <c r="L44" s="38">
        <f t="shared" si="30"/>
        <v>3</v>
      </c>
      <c r="M44" s="31">
        <f t="shared" si="31"/>
        <v>0.6</v>
      </c>
    </row>
    <row r="45" spans="1:13">
      <c r="A45" s="8" t="s">
        <v>50</v>
      </c>
      <c r="B45" s="9">
        <v>18</v>
      </c>
      <c r="C45" s="9">
        <v>14</v>
      </c>
      <c r="D45" s="10">
        <f t="shared" si="27"/>
        <v>0.777777777777778</v>
      </c>
      <c r="E45" s="9"/>
      <c r="F45" s="9"/>
      <c r="G45" s="10"/>
      <c r="H45" s="9"/>
      <c r="I45" s="9"/>
      <c r="J45" s="10"/>
      <c r="K45" s="38">
        <f t="shared" si="29"/>
        <v>18</v>
      </c>
      <c r="L45" s="38">
        <f t="shared" si="30"/>
        <v>14</v>
      </c>
      <c r="M45" s="31">
        <f t="shared" si="31"/>
        <v>0.777777777777778</v>
      </c>
    </row>
    <row r="46" spans="1:13">
      <c r="A46" s="8" t="s">
        <v>51</v>
      </c>
      <c r="B46" s="9">
        <v>29</v>
      </c>
      <c r="C46" s="9">
        <v>23</v>
      </c>
      <c r="D46" s="10">
        <f t="shared" si="27"/>
        <v>0.793103448275862</v>
      </c>
      <c r="E46" s="9"/>
      <c r="F46" s="9"/>
      <c r="G46" s="10"/>
      <c r="H46" s="9"/>
      <c r="I46" s="9"/>
      <c r="J46" s="10"/>
      <c r="K46" s="38">
        <f t="shared" si="29"/>
        <v>29</v>
      </c>
      <c r="L46" s="38">
        <f t="shared" si="30"/>
        <v>23</v>
      </c>
      <c r="M46" s="31">
        <f t="shared" si="31"/>
        <v>0.793103448275862</v>
      </c>
    </row>
    <row r="47" spans="1:13">
      <c r="A47" s="8" t="s">
        <v>52</v>
      </c>
      <c r="B47" s="9"/>
      <c r="C47" s="9"/>
      <c r="D47" s="10"/>
      <c r="E47" s="9"/>
      <c r="F47" s="9"/>
      <c r="G47" s="10"/>
      <c r="H47" s="9"/>
      <c r="I47" s="9"/>
      <c r="J47" s="10"/>
      <c r="K47" s="49"/>
      <c r="L47" s="9"/>
      <c r="M47" s="31"/>
    </row>
    <row r="48" spans="1:13">
      <c r="A48" s="8" t="s">
        <v>53</v>
      </c>
      <c r="B48" s="9"/>
      <c r="C48" s="9"/>
      <c r="D48" s="10"/>
      <c r="E48" s="9"/>
      <c r="F48" s="9"/>
      <c r="G48" s="10"/>
      <c r="H48" s="9"/>
      <c r="I48" s="9"/>
      <c r="J48" s="10"/>
      <c r="K48" s="49"/>
      <c r="L48" s="9"/>
      <c r="M48" s="31"/>
    </row>
    <row r="49" spans="1:13">
      <c r="A49" s="11" t="s">
        <v>54</v>
      </c>
      <c r="B49" s="12">
        <f t="shared" ref="B49:F49" si="33">SUM(B44:B48)</f>
        <v>50</v>
      </c>
      <c r="C49" s="12">
        <f t="shared" si="33"/>
        <v>40</v>
      </c>
      <c r="D49" s="13">
        <f t="shared" ref="D49:D52" si="34">C49/B49</f>
        <v>0.8</v>
      </c>
      <c r="E49" s="12"/>
      <c r="F49" s="12"/>
      <c r="G49" s="13"/>
      <c r="H49" s="12">
        <f>SUM(H44:H48)</f>
        <v>2</v>
      </c>
      <c r="I49" s="12">
        <f>SUM(I44:I48)</f>
        <v>0</v>
      </c>
      <c r="J49" s="13">
        <f t="shared" ref="J49:J52" si="35">I49/H49</f>
        <v>0</v>
      </c>
      <c r="K49" s="48">
        <f t="shared" ref="K49:K52" si="36">SUM(B49,H49)</f>
        <v>52</v>
      </c>
      <c r="L49" s="48">
        <f t="shared" ref="L49:L52" si="37">SUM(C49,I49)</f>
        <v>40</v>
      </c>
      <c r="M49" s="14">
        <f t="shared" ref="M48:M52" si="38">L49/K49</f>
        <v>0.769230769230769</v>
      </c>
    </row>
    <row r="50" spans="1:13">
      <c r="A50" s="18" t="s">
        <v>55</v>
      </c>
      <c r="B50" s="19">
        <f t="shared" ref="B50:F50" si="39">B43+B49</f>
        <v>146</v>
      </c>
      <c r="C50" s="19">
        <f t="shared" si="39"/>
        <v>99</v>
      </c>
      <c r="D50" s="20">
        <f t="shared" si="34"/>
        <v>0.678082191780822</v>
      </c>
      <c r="E50" s="19"/>
      <c r="F50" s="19"/>
      <c r="G50" s="20"/>
      <c r="H50" s="19">
        <f>H43+H49</f>
        <v>69</v>
      </c>
      <c r="I50" s="19">
        <f>I43+I49</f>
        <v>40</v>
      </c>
      <c r="J50" s="20">
        <f t="shared" si="35"/>
        <v>0.579710144927536</v>
      </c>
      <c r="K50" s="50">
        <f t="shared" si="36"/>
        <v>215</v>
      </c>
      <c r="L50" s="50">
        <f t="shared" si="37"/>
        <v>139</v>
      </c>
      <c r="M50" s="21">
        <f t="shared" si="38"/>
        <v>0.646511627906977</v>
      </c>
    </row>
    <row r="51" customHeight="1" spans="1:13">
      <c r="A51" s="22" t="s">
        <v>56</v>
      </c>
      <c r="B51" s="23">
        <f t="shared" ref="B51:F51" si="40">B37+B50</f>
        <v>218</v>
      </c>
      <c r="C51" s="23">
        <f t="shared" si="40"/>
        <v>149</v>
      </c>
      <c r="D51" s="24">
        <f t="shared" si="34"/>
        <v>0.68348623853211</v>
      </c>
      <c r="E51" s="23"/>
      <c r="F51" s="23"/>
      <c r="G51" s="24"/>
      <c r="H51" s="23">
        <f>H37+H50</f>
        <v>121</v>
      </c>
      <c r="I51" s="23">
        <f>I37+I50</f>
        <v>77</v>
      </c>
      <c r="J51" s="24">
        <f t="shared" si="35"/>
        <v>0.636363636363636</v>
      </c>
      <c r="K51" s="51">
        <f t="shared" si="36"/>
        <v>339</v>
      </c>
      <c r="L51" s="51">
        <f t="shared" si="37"/>
        <v>226</v>
      </c>
      <c r="M51" s="44">
        <f t="shared" si="38"/>
        <v>0.666666666666667</v>
      </c>
    </row>
    <row r="52" customHeight="1" spans="1:13">
      <c r="A52" s="25" t="s">
        <v>57</v>
      </c>
      <c r="B52" s="26">
        <f t="shared" ref="B52:F52" si="41">B24+B51</f>
        <v>1887</v>
      </c>
      <c r="C52" s="26">
        <f t="shared" si="41"/>
        <v>1450</v>
      </c>
      <c r="D52" s="27">
        <f t="shared" si="34"/>
        <v>0.768415474297827</v>
      </c>
      <c r="E52" s="26"/>
      <c r="F52" s="26"/>
      <c r="G52" s="27"/>
      <c r="H52" s="26">
        <f>H24+H51</f>
        <v>714</v>
      </c>
      <c r="I52" s="26">
        <f>I24+I51</f>
        <v>551</v>
      </c>
      <c r="J52" s="27">
        <f t="shared" si="35"/>
        <v>0.771708683473389</v>
      </c>
      <c r="K52" s="40">
        <f t="shared" si="36"/>
        <v>2601</v>
      </c>
      <c r="L52" s="40">
        <f t="shared" si="37"/>
        <v>2001</v>
      </c>
      <c r="M52" s="46">
        <f t="shared" si="38"/>
        <v>0.769319492502884</v>
      </c>
    </row>
    <row r="53" ht="60" customHeight="1" spans="1:13">
      <c r="A53" s="28" t="s">
        <v>58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</row>
  </sheetData>
  <mergeCells count="7">
    <mergeCell ref="A1:M1"/>
    <mergeCell ref="B2:D2"/>
    <mergeCell ref="E2:G2"/>
    <mergeCell ref="H2:J2"/>
    <mergeCell ref="K2:M2"/>
    <mergeCell ref="A53:M53"/>
    <mergeCell ref="A2:A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H2" sqref="H2:J2"/>
    </sheetView>
  </sheetViews>
  <sheetFormatPr defaultColWidth="9.125" defaultRowHeight="13.5"/>
  <cols>
    <col min="1" max="1" width="23.625" style="2" customWidth="1"/>
    <col min="2" max="16" width="7.375" style="3" customWidth="1"/>
    <col min="17" max="16384" width="9.125" style="3"/>
  </cols>
  <sheetData>
    <row r="1" ht="28.15" customHeight="1" spans="1:16">
      <c r="A1" s="4" t="s">
        <v>63</v>
      </c>
      <c r="B1" s="5"/>
      <c r="C1" s="5"/>
      <c r="D1" s="5"/>
      <c r="E1" s="5"/>
      <c r="F1" s="5"/>
      <c r="G1" s="5"/>
      <c r="H1" s="5"/>
      <c r="I1" s="5"/>
      <c r="J1" s="5"/>
      <c r="K1" s="30"/>
      <c r="L1" s="30"/>
      <c r="M1" s="30"/>
      <c r="N1" s="30"/>
      <c r="O1" s="30"/>
      <c r="P1" s="30"/>
    </row>
    <row r="2" ht="56.1" customHeight="1" spans="1:16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64</v>
      </c>
      <c r="I2" s="7"/>
      <c r="J2" s="7"/>
      <c r="K2" s="7" t="s">
        <v>4</v>
      </c>
      <c r="L2" s="7"/>
      <c r="M2" s="7"/>
      <c r="N2" s="33" t="s">
        <v>5</v>
      </c>
      <c r="O2" s="34"/>
      <c r="P2" s="35"/>
    </row>
    <row r="3" ht="28.15" customHeight="1" spans="1:16">
      <c r="A3" s="6"/>
      <c r="B3" s="7" t="s">
        <v>6</v>
      </c>
      <c r="C3" s="7" t="s">
        <v>7</v>
      </c>
      <c r="D3" s="7" t="s">
        <v>8</v>
      </c>
      <c r="E3" s="7" t="s">
        <v>6</v>
      </c>
      <c r="F3" s="7" t="s">
        <v>7</v>
      </c>
      <c r="G3" s="7" t="s">
        <v>8</v>
      </c>
      <c r="H3" s="7" t="s">
        <v>6</v>
      </c>
      <c r="I3" s="7" t="s">
        <v>7</v>
      </c>
      <c r="J3" s="7" t="s">
        <v>8</v>
      </c>
      <c r="K3" s="7" t="s">
        <v>6</v>
      </c>
      <c r="L3" s="7" t="s">
        <v>7</v>
      </c>
      <c r="M3" s="7" t="s">
        <v>8</v>
      </c>
      <c r="N3" s="36" t="s">
        <v>6</v>
      </c>
      <c r="O3" s="7" t="s">
        <v>7</v>
      </c>
      <c r="P3" s="37" t="s">
        <v>8</v>
      </c>
    </row>
    <row r="4" spans="1:16">
      <c r="A4" s="8" t="s">
        <v>9</v>
      </c>
      <c r="B4" s="9"/>
      <c r="C4" s="9"/>
      <c r="D4" s="10"/>
      <c r="E4" s="9"/>
      <c r="F4" s="9"/>
      <c r="G4" s="10"/>
      <c r="H4" s="9"/>
      <c r="I4" s="9"/>
      <c r="J4" s="10"/>
      <c r="K4" s="9"/>
      <c r="L4" s="9"/>
      <c r="M4" s="10"/>
      <c r="N4" s="38"/>
      <c r="O4" s="9"/>
      <c r="P4" s="31"/>
    </row>
    <row r="5" spans="1:16">
      <c r="A5" s="8" t="s">
        <v>10</v>
      </c>
      <c r="B5" s="9"/>
      <c r="C5" s="9"/>
      <c r="D5" s="10"/>
      <c r="E5" s="9"/>
      <c r="F5" s="9"/>
      <c r="G5" s="10"/>
      <c r="H5" s="9"/>
      <c r="I5" s="9"/>
      <c r="J5" s="10"/>
      <c r="K5" s="9"/>
      <c r="L5" s="9"/>
      <c r="M5" s="10"/>
      <c r="N5" s="38"/>
      <c r="O5" s="9"/>
      <c r="P5" s="31"/>
    </row>
    <row r="6" spans="1:16">
      <c r="A6" s="8" t="s">
        <v>11</v>
      </c>
      <c r="B6" s="9"/>
      <c r="C6" s="9"/>
      <c r="D6" s="10"/>
      <c r="E6" s="9"/>
      <c r="F6" s="9"/>
      <c r="G6" s="10"/>
      <c r="H6" s="9"/>
      <c r="I6" s="9"/>
      <c r="J6" s="10"/>
      <c r="K6" s="9"/>
      <c r="L6" s="9"/>
      <c r="M6" s="10"/>
      <c r="N6" s="38"/>
      <c r="O6" s="9"/>
      <c r="P6" s="31"/>
    </row>
    <row r="7" spans="1:16">
      <c r="A7" s="8" t="s">
        <v>12</v>
      </c>
      <c r="B7" s="9"/>
      <c r="C7" s="9"/>
      <c r="D7" s="10"/>
      <c r="E7" s="9"/>
      <c r="F7" s="9"/>
      <c r="G7" s="10"/>
      <c r="H7" s="9">
        <v>62</v>
      </c>
      <c r="I7" s="9">
        <v>23</v>
      </c>
      <c r="J7" s="10">
        <f>I7/H7</f>
        <v>0.370967741935484</v>
      </c>
      <c r="K7" s="9"/>
      <c r="L7" s="9"/>
      <c r="M7" s="10"/>
      <c r="N7" s="38">
        <f t="shared" ref="N7:N12" si="0">SUM(H7)</f>
        <v>62</v>
      </c>
      <c r="O7" s="38">
        <f t="shared" ref="O7:O12" si="1">SUM(I7)</f>
        <v>23</v>
      </c>
      <c r="P7" s="31">
        <f t="shared" ref="P4:P17" si="2">O7/N7</f>
        <v>0.370967741935484</v>
      </c>
    </row>
    <row r="8" spans="1:16">
      <c r="A8" s="8" t="s">
        <v>13</v>
      </c>
      <c r="B8" s="9"/>
      <c r="C8" s="9"/>
      <c r="D8" s="10"/>
      <c r="E8" s="9"/>
      <c r="F8" s="9"/>
      <c r="G8" s="10"/>
      <c r="H8" s="43"/>
      <c r="I8" s="43"/>
      <c r="J8" s="10"/>
      <c r="K8" s="9"/>
      <c r="L8" s="9"/>
      <c r="M8" s="10"/>
      <c r="N8" s="38"/>
      <c r="O8" s="9"/>
      <c r="P8" s="31"/>
    </row>
    <row r="9" spans="1:16">
      <c r="A9" s="11" t="s">
        <v>14</v>
      </c>
      <c r="B9" s="12"/>
      <c r="C9" s="12"/>
      <c r="D9" s="13"/>
      <c r="E9" s="12"/>
      <c r="F9" s="12"/>
      <c r="G9" s="13"/>
      <c r="H9" s="12">
        <f>SUM(H4:H8)</f>
        <v>62</v>
      </c>
      <c r="I9" s="12">
        <f>SUM(I4:I8)</f>
        <v>23</v>
      </c>
      <c r="J9" s="13">
        <f t="shared" ref="J9:J17" si="3">I9/H9</f>
        <v>0.370967741935484</v>
      </c>
      <c r="K9" s="12"/>
      <c r="L9" s="12"/>
      <c r="M9" s="13"/>
      <c r="N9" s="12">
        <f>SUM(N4:N8)</f>
        <v>62</v>
      </c>
      <c r="O9" s="12">
        <f>SUM(O4:O8)</f>
        <v>23</v>
      </c>
      <c r="P9" s="14">
        <f t="shared" si="2"/>
        <v>0.370967741935484</v>
      </c>
    </row>
    <row r="10" spans="1:16">
      <c r="A10" s="8" t="s">
        <v>15</v>
      </c>
      <c r="B10" s="9"/>
      <c r="C10" s="9"/>
      <c r="D10" s="10"/>
      <c r="E10" s="9"/>
      <c r="F10" s="9"/>
      <c r="G10" s="10"/>
      <c r="H10" s="9">
        <v>666</v>
      </c>
      <c r="I10" s="9">
        <v>643</v>
      </c>
      <c r="J10" s="10">
        <f t="shared" si="3"/>
        <v>0.965465465465465</v>
      </c>
      <c r="K10" s="9"/>
      <c r="L10" s="9"/>
      <c r="M10" s="10"/>
      <c r="N10" s="38">
        <f t="shared" si="0"/>
        <v>666</v>
      </c>
      <c r="O10" s="38">
        <f t="shared" si="1"/>
        <v>643</v>
      </c>
      <c r="P10" s="31">
        <f t="shared" si="2"/>
        <v>0.965465465465465</v>
      </c>
    </row>
    <row r="11" spans="1:16">
      <c r="A11" s="8" t="s">
        <v>16</v>
      </c>
      <c r="B11" s="9"/>
      <c r="C11" s="9"/>
      <c r="D11" s="10"/>
      <c r="E11" s="9"/>
      <c r="F11" s="9"/>
      <c r="G11" s="10"/>
      <c r="H11" s="9">
        <v>162</v>
      </c>
      <c r="I11" s="9">
        <v>154</v>
      </c>
      <c r="J11" s="10">
        <f t="shared" si="3"/>
        <v>0.950617283950617</v>
      </c>
      <c r="K11" s="9"/>
      <c r="L11" s="9"/>
      <c r="M11" s="10"/>
      <c r="N11" s="38">
        <f t="shared" si="0"/>
        <v>162</v>
      </c>
      <c r="O11" s="38">
        <f t="shared" si="1"/>
        <v>154</v>
      </c>
      <c r="P11" s="31">
        <f t="shared" si="2"/>
        <v>0.950617283950617</v>
      </c>
    </row>
    <row r="12" spans="1:16">
      <c r="A12" s="8" t="s">
        <v>17</v>
      </c>
      <c r="B12" s="9"/>
      <c r="C12" s="9"/>
      <c r="D12" s="10"/>
      <c r="E12" s="9"/>
      <c r="F12" s="9"/>
      <c r="G12" s="10"/>
      <c r="H12" s="9">
        <v>312</v>
      </c>
      <c r="I12" s="9">
        <v>225</v>
      </c>
      <c r="J12" s="10">
        <f t="shared" si="3"/>
        <v>0.721153846153846</v>
      </c>
      <c r="K12" s="9"/>
      <c r="L12" s="9"/>
      <c r="M12" s="10"/>
      <c r="N12" s="38">
        <f t="shared" si="0"/>
        <v>312</v>
      </c>
      <c r="O12" s="38">
        <f t="shared" si="1"/>
        <v>225</v>
      </c>
      <c r="P12" s="31">
        <f t="shared" si="2"/>
        <v>0.721153846153846</v>
      </c>
    </row>
    <row r="13" spans="1:16">
      <c r="A13" s="8" t="s">
        <v>18</v>
      </c>
      <c r="B13" s="9"/>
      <c r="C13" s="9"/>
      <c r="D13" s="10"/>
      <c r="E13" s="9"/>
      <c r="F13" s="9"/>
      <c r="G13" s="10"/>
      <c r="H13" s="9"/>
      <c r="I13" s="9"/>
      <c r="J13" s="10"/>
      <c r="K13" s="9"/>
      <c r="L13" s="9"/>
      <c r="M13" s="10"/>
      <c r="N13" s="38"/>
      <c r="O13" s="9"/>
      <c r="P13" s="31"/>
    </row>
    <row r="14" spans="1:16">
      <c r="A14" s="8" t="s">
        <v>19</v>
      </c>
      <c r="B14" s="9"/>
      <c r="C14" s="9"/>
      <c r="D14" s="10"/>
      <c r="E14" s="9"/>
      <c r="F14" s="9"/>
      <c r="G14" s="10"/>
      <c r="H14" s="9">
        <v>371</v>
      </c>
      <c r="I14" s="9">
        <v>353</v>
      </c>
      <c r="J14" s="10">
        <f t="shared" si="3"/>
        <v>0.951482479784367</v>
      </c>
      <c r="K14" s="9"/>
      <c r="L14" s="9"/>
      <c r="M14" s="10"/>
      <c r="N14" s="38">
        <f t="shared" ref="N14:N17" si="4">SUM(H14)</f>
        <v>371</v>
      </c>
      <c r="O14" s="38">
        <f t="shared" ref="O14:O17" si="5">SUM(I14)</f>
        <v>353</v>
      </c>
      <c r="P14" s="31">
        <f t="shared" si="2"/>
        <v>0.951482479784367</v>
      </c>
    </row>
    <row r="15" spans="1:16">
      <c r="A15" s="8" t="s">
        <v>20</v>
      </c>
      <c r="B15" s="9"/>
      <c r="C15" s="9"/>
      <c r="D15" s="10"/>
      <c r="E15" s="9"/>
      <c r="F15" s="9"/>
      <c r="G15" s="10"/>
      <c r="H15" s="9"/>
      <c r="I15" s="9"/>
      <c r="J15" s="10"/>
      <c r="K15" s="9"/>
      <c r="L15" s="9"/>
      <c r="M15" s="10"/>
      <c r="N15" s="38"/>
      <c r="O15" s="9"/>
      <c r="P15" s="31"/>
    </row>
    <row r="16" spans="1:16">
      <c r="A16" s="8" t="s">
        <v>21</v>
      </c>
      <c r="B16" s="9"/>
      <c r="C16" s="9"/>
      <c r="D16" s="10"/>
      <c r="E16" s="9"/>
      <c r="F16" s="9"/>
      <c r="G16" s="10"/>
      <c r="H16" s="9">
        <v>4</v>
      </c>
      <c r="I16" s="9">
        <v>4</v>
      </c>
      <c r="J16" s="10">
        <f t="shared" si="3"/>
        <v>1</v>
      </c>
      <c r="K16" s="9"/>
      <c r="L16" s="9"/>
      <c r="M16" s="10"/>
      <c r="N16" s="38">
        <f t="shared" si="4"/>
        <v>4</v>
      </c>
      <c r="O16" s="38">
        <f t="shared" si="5"/>
        <v>4</v>
      </c>
      <c r="P16" s="31">
        <f t="shared" si="2"/>
        <v>1</v>
      </c>
    </row>
    <row r="17" spans="1:16">
      <c r="A17" s="8" t="s">
        <v>22</v>
      </c>
      <c r="B17" s="9"/>
      <c r="C17" s="9"/>
      <c r="D17" s="10"/>
      <c r="E17" s="9"/>
      <c r="F17" s="9"/>
      <c r="G17" s="10"/>
      <c r="H17" s="9">
        <v>8</v>
      </c>
      <c r="I17" s="9">
        <v>8</v>
      </c>
      <c r="J17" s="10">
        <f t="shared" si="3"/>
        <v>1</v>
      </c>
      <c r="K17" s="9"/>
      <c r="L17" s="9"/>
      <c r="M17" s="10"/>
      <c r="N17" s="38">
        <f t="shared" si="4"/>
        <v>8</v>
      </c>
      <c r="O17" s="38">
        <f t="shared" si="5"/>
        <v>8</v>
      </c>
      <c r="P17" s="31">
        <f t="shared" si="2"/>
        <v>1</v>
      </c>
    </row>
    <row r="18" spans="1:16">
      <c r="A18" s="8" t="s">
        <v>23</v>
      </c>
      <c r="B18" s="9"/>
      <c r="C18" s="9"/>
      <c r="D18" s="10"/>
      <c r="E18" s="9"/>
      <c r="F18" s="9"/>
      <c r="G18" s="10"/>
      <c r="H18" s="9"/>
      <c r="I18" s="9"/>
      <c r="J18" s="10"/>
      <c r="K18" s="9"/>
      <c r="L18" s="9"/>
      <c r="M18" s="10"/>
      <c r="N18" s="49"/>
      <c r="O18" s="9"/>
      <c r="P18" s="31"/>
    </row>
    <row r="19" spans="1:16">
      <c r="A19" s="8" t="s">
        <v>24</v>
      </c>
      <c r="B19" s="9"/>
      <c r="C19" s="9"/>
      <c r="D19" s="10"/>
      <c r="E19" s="9"/>
      <c r="F19" s="9"/>
      <c r="G19" s="10"/>
      <c r="H19" s="9">
        <v>3</v>
      </c>
      <c r="I19" s="9">
        <v>0</v>
      </c>
      <c r="J19" s="10">
        <f>I19/H19</f>
        <v>0</v>
      </c>
      <c r="K19" s="9"/>
      <c r="L19" s="9"/>
      <c r="M19" s="10"/>
      <c r="N19" s="38">
        <f>SUM(H19)</f>
        <v>3</v>
      </c>
      <c r="O19" s="38">
        <f>SUM(I19)</f>
        <v>0</v>
      </c>
      <c r="P19" s="31">
        <f t="shared" ref="P19:P25" si="6">O19/N19</f>
        <v>0</v>
      </c>
    </row>
    <row r="20" spans="1:16">
      <c r="A20" s="8" t="s">
        <v>25</v>
      </c>
      <c r="B20" s="9"/>
      <c r="C20" s="9"/>
      <c r="D20" s="10"/>
      <c r="E20" s="9"/>
      <c r="F20" s="9"/>
      <c r="G20" s="10"/>
      <c r="H20" s="9">
        <v>3</v>
      </c>
      <c r="I20" s="9">
        <v>3</v>
      </c>
      <c r="J20" s="10">
        <f>I20/H20</f>
        <v>1</v>
      </c>
      <c r="K20" s="9"/>
      <c r="L20" s="9"/>
      <c r="M20" s="10"/>
      <c r="N20" s="38">
        <f>SUM(H20)</f>
        <v>3</v>
      </c>
      <c r="O20" s="38">
        <f>SUM(I20)</f>
        <v>3</v>
      </c>
      <c r="P20" s="31">
        <f t="shared" si="6"/>
        <v>1</v>
      </c>
    </row>
    <row r="21" spans="1:16">
      <c r="A21" s="8" t="s">
        <v>26</v>
      </c>
      <c r="B21" s="9"/>
      <c r="C21" s="9"/>
      <c r="D21" s="10"/>
      <c r="E21" s="9"/>
      <c r="F21" s="9"/>
      <c r="G21" s="10"/>
      <c r="H21" s="9"/>
      <c r="I21" s="9"/>
      <c r="J21" s="10"/>
      <c r="K21" s="9"/>
      <c r="L21" s="9"/>
      <c r="M21" s="10"/>
      <c r="N21" s="49"/>
      <c r="O21" s="9"/>
      <c r="P21" s="31"/>
    </row>
    <row r="22" spans="1:16">
      <c r="A22" s="8" t="s">
        <v>27</v>
      </c>
      <c r="B22" s="9"/>
      <c r="C22" s="9"/>
      <c r="D22" s="10"/>
      <c r="E22" s="9"/>
      <c r="F22" s="9"/>
      <c r="G22" s="10"/>
      <c r="H22" s="9"/>
      <c r="I22" s="9"/>
      <c r="J22" s="10"/>
      <c r="K22" s="9"/>
      <c r="L22" s="9"/>
      <c r="M22" s="10"/>
      <c r="N22" s="49"/>
      <c r="O22" s="9"/>
      <c r="P22" s="31"/>
    </row>
    <row r="23" spans="1:16">
      <c r="A23" s="11" t="s">
        <v>28</v>
      </c>
      <c r="B23" s="12"/>
      <c r="C23" s="12"/>
      <c r="D23" s="13"/>
      <c r="E23" s="12"/>
      <c r="F23" s="12"/>
      <c r="G23" s="13"/>
      <c r="H23" s="12">
        <f>SUM(H10:H22)</f>
        <v>1529</v>
      </c>
      <c r="I23" s="12">
        <f>SUM(I10:I22)</f>
        <v>1390</v>
      </c>
      <c r="J23" s="13">
        <f t="shared" ref="J23:J25" si="7">I23/H23</f>
        <v>0.909090909090909</v>
      </c>
      <c r="K23" s="12"/>
      <c r="L23" s="12"/>
      <c r="M23" s="13"/>
      <c r="N23" s="12">
        <f>SUM(N10:N22)</f>
        <v>1529</v>
      </c>
      <c r="O23" s="12">
        <f>SUM(O10:O22)</f>
        <v>1390</v>
      </c>
      <c r="P23" s="14">
        <f t="shared" si="6"/>
        <v>0.909090909090909</v>
      </c>
    </row>
    <row r="24" spans="1:16">
      <c r="A24" s="18" t="s">
        <v>29</v>
      </c>
      <c r="B24" s="19"/>
      <c r="C24" s="19"/>
      <c r="D24" s="20"/>
      <c r="E24" s="19"/>
      <c r="F24" s="19"/>
      <c r="G24" s="20"/>
      <c r="H24" s="19">
        <f>H9+H23</f>
        <v>1591</v>
      </c>
      <c r="I24" s="19">
        <f>I9+I23</f>
        <v>1413</v>
      </c>
      <c r="J24" s="20">
        <f t="shared" si="7"/>
        <v>0.888120678818353</v>
      </c>
      <c r="K24" s="19"/>
      <c r="L24" s="19"/>
      <c r="M24" s="20"/>
      <c r="N24" s="19">
        <f>N9+N23</f>
        <v>1591</v>
      </c>
      <c r="O24" s="19">
        <f>O9+O23</f>
        <v>1413</v>
      </c>
      <c r="P24" s="21">
        <f t="shared" si="6"/>
        <v>0.888120678818353</v>
      </c>
    </row>
    <row r="25" spans="1:16">
      <c r="A25" s="8" t="s">
        <v>30</v>
      </c>
      <c r="B25" s="9"/>
      <c r="C25" s="9"/>
      <c r="D25" s="10"/>
      <c r="E25" s="9"/>
      <c r="F25" s="9"/>
      <c r="G25" s="10"/>
      <c r="H25" s="9"/>
      <c r="I25" s="9"/>
      <c r="J25" s="10"/>
      <c r="K25" s="9"/>
      <c r="L25" s="9"/>
      <c r="M25" s="10"/>
      <c r="N25" s="38"/>
      <c r="O25" s="9"/>
      <c r="P25" s="31"/>
    </row>
    <row r="26" spans="1:16">
      <c r="A26" s="8" t="s">
        <v>31</v>
      </c>
      <c r="B26" s="9"/>
      <c r="C26" s="9"/>
      <c r="D26" s="10"/>
      <c r="E26" s="9"/>
      <c r="F26" s="9"/>
      <c r="G26" s="10"/>
      <c r="H26" s="9"/>
      <c r="I26" s="9"/>
      <c r="J26" s="10"/>
      <c r="K26" s="9"/>
      <c r="L26" s="9"/>
      <c r="M26" s="10"/>
      <c r="N26" s="49"/>
      <c r="O26" s="9"/>
      <c r="P26" s="31"/>
    </row>
    <row r="27" spans="1:16">
      <c r="A27" s="8" t="s">
        <v>32</v>
      </c>
      <c r="B27" s="9"/>
      <c r="C27" s="9"/>
      <c r="D27" s="10"/>
      <c r="E27" s="9"/>
      <c r="F27" s="9"/>
      <c r="G27" s="10"/>
      <c r="H27" s="9"/>
      <c r="I27" s="9"/>
      <c r="J27" s="10"/>
      <c r="K27" s="9"/>
      <c r="L27" s="9"/>
      <c r="M27" s="10"/>
      <c r="N27" s="38"/>
      <c r="O27" s="9"/>
      <c r="P27" s="31"/>
    </row>
    <row r="28" spans="1:16">
      <c r="A28" s="8" t="s">
        <v>33</v>
      </c>
      <c r="B28" s="9"/>
      <c r="C28" s="9"/>
      <c r="D28" s="10"/>
      <c r="E28" s="9"/>
      <c r="F28" s="9"/>
      <c r="G28" s="10"/>
      <c r="H28" s="9"/>
      <c r="I28" s="9"/>
      <c r="J28" s="10"/>
      <c r="K28" s="9"/>
      <c r="L28" s="9"/>
      <c r="M28" s="10"/>
      <c r="N28" s="38"/>
      <c r="O28" s="9"/>
      <c r="P28" s="31"/>
    </row>
    <row r="29" spans="1:16">
      <c r="A29" s="8" t="s">
        <v>34</v>
      </c>
      <c r="B29" s="9"/>
      <c r="C29" s="9"/>
      <c r="D29" s="10"/>
      <c r="E29" s="9"/>
      <c r="F29" s="9"/>
      <c r="G29" s="10"/>
      <c r="H29" s="9"/>
      <c r="I29" s="9"/>
      <c r="J29" s="10"/>
      <c r="K29" s="9"/>
      <c r="L29" s="9"/>
      <c r="M29" s="10"/>
      <c r="N29" s="49"/>
      <c r="O29" s="9"/>
      <c r="P29" s="31"/>
    </row>
    <row r="30" spans="1:16">
      <c r="A30" s="11" t="s">
        <v>35</v>
      </c>
      <c r="B30" s="12"/>
      <c r="C30" s="12"/>
      <c r="D30" s="13"/>
      <c r="E30" s="12"/>
      <c r="F30" s="12"/>
      <c r="G30" s="13"/>
      <c r="H30" s="12">
        <f>SUM(H25:H29)</f>
        <v>0</v>
      </c>
      <c r="I30" s="12">
        <f>SUM(I25:I29)</f>
        <v>0</v>
      </c>
      <c r="J30" s="13" t="e">
        <f t="shared" ref="J27:J31" si="8">I30/H30</f>
        <v>#DIV/0!</v>
      </c>
      <c r="K30" s="12"/>
      <c r="L30" s="12"/>
      <c r="M30" s="13"/>
      <c r="N30" s="12">
        <f>SUM(N25:N29)</f>
        <v>0</v>
      </c>
      <c r="O30" s="12">
        <f>SUM(O25:O29)</f>
        <v>0</v>
      </c>
      <c r="P30" s="14" t="e">
        <f>O30/N30</f>
        <v>#DIV/0!</v>
      </c>
    </row>
    <row r="31" spans="1:16">
      <c r="A31" s="8" t="s">
        <v>36</v>
      </c>
      <c r="B31" s="9"/>
      <c r="C31" s="9"/>
      <c r="D31" s="10"/>
      <c r="E31" s="9"/>
      <c r="F31" s="9"/>
      <c r="G31" s="10"/>
      <c r="H31" s="9">
        <v>71</v>
      </c>
      <c r="I31" s="9">
        <v>68</v>
      </c>
      <c r="J31" s="10">
        <f t="shared" si="8"/>
        <v>0.957746478873239</v>
      </c>
      <c r="K31" s="9"/>
      <c r="L31" s="9"/>
      <c r="M31" s="10"/>
      <c r="N31" s="38">
        <f t="shared" ref="N31:N33" si="9">SUM(H31)</f>
        <v>71</v>
      </c>
      <c r="O31" s="38">
        <f t="shared" ref="O31:O33" si="10">SUM(I31)</f>
        <v>68</v>
      </c>
      <c r="P31" s="31">
        <f>O31/N31</f>
        <v>0.957746478873239</v>
      </c>
    </row>
    <row r="32" spans="1:16">
      <c r="A32" s="8" t="s">
        <v>37</v>
      </c>
      <c r="B32" s="9"/>
      <c r="C32" s="9"/>
      <c r="D32" s="10"/>
      <c r="E32" s="9"/>
      <c r="F32" s="9"/>
      <c r="G32" s="10"/>
      <c r="H32" s="9">
        <v>1</v>
      </c>
      <c r="I32" s="9">
        <v>1</v>
      </c>
      <c r="J32" s="10">
        <f t="shared" ref="J32:J33" si="11">I32/H32</f>
        <v>1</v>
      </c>
      <c r="K32" s="9"/>
      <c r="L32" s="9"/>
      <c r="M32" s="10"/>
      <c r="N32" s="38">
        <f t="shared" si="9"/>
        <v>1</v>
      </c>
      <c r="O32" s="38">
        <f t="shared" si="10"/>
        <v>1</v>
      </c>
      <c r="P32" s="31">
        <f t="shared" ref="P32:P40" si="12">O32/N32</f>
        <v>1</v>
      </c>
    </row>
    <row r="33" spans="1:16">
      <c r="A33" s="8" t="s">
        <v>38</v>
      </c>
      <c r="B33" s="9"/>
      <c r="C33" s="9"/>
      <c r="D33" s="10"/>
      <c r="E33" s="9"/>
      <c r="F33" s="9"/>
      <c r="G33" s="10"/>
      <c r="H33" s="9">
        <v>5</v>
      </c>
      <c r="I33" s="9">
        <v>3</v>
      </c>
      <c r="J33" s="10">
        <f t="shared" si="11"/>
        <v>0.6</v>
      </c>
      <c r="K33" s="9"/>
      <c r="L33" s="9"/>
      <c r="M33" s="10"/>
      <c r="N33" s="38">
        <f t="shared" si="9"/>
        <v>5</v>
      </c>
      <c r="O33" s="38">
        <f t="shared" si="10"/>
        <v>3</v>
      </c>
      <c r="P33" s="31">
        <f t="shared" si="12"/>
        <v>0.6</v>
      </c>
    </row>
    <row r="34" spans="1:16">
      <c r="A34" s="8" t="s">
        <v>39</v>
      </c>
      <c r="B34" s="9"/>
      <c r="C34" s="9"/>
      <c r="D34" s="10"/>
      <c r="E34" s="9"/>
      <c r="F34" s="9"/>
      <c r="G34" s="10"/>
      <c r="H34" s="9"/>
      <c r="I34" s="9"/>
      <c r="J34" s="10"/>
      <c r="K34" s="9"/>
      <c r="L34" s="9"/>
      <c r="M34" s="10"/>
      <c r="N34" s="49"/>
      <c r="O34" s="9"/>
      <c r="P34" s="31"/>
    </row>
    <row r="35" spans="1:16">
      <c r="A35" s="8" t="s">
        <v>40</v>
      </c>
      <c r="B35" s="9"/>
      <c r="C35" s="9"/>
      <c r="D35" s="10"/>
      <c r="E35" s="9"/>
      <c r="F35" s="9"/>
      <c r="G35" s="10"/>
      <c r="H35" s="9"/>
      <c r="I35" s="9"/>
      <c r="J35" s="10"/>
      <c r="K35" s="9"/>
      <c r="L35" s="9"/>
      <c r="M35" s="10"/>
      <c r="N35" s="38"/>
      <c r="O35" s="9"/>
      <c r="P35" s="31"/>
    </row>
    <row r="36" spans="1:16">
      <c r="A36" s="11" t="s">
        <v>41</v>
      </c>
      <c r="B36" s="12"/>
      <c r="C36" s="12"/>
      <c r="D36" s="13"/>
      <c r="E36" s="12"/>
      <c r="F36" s="12"/>
      <c r="G36" s="13"/>
      <c r="H36" s="12">
        <f>SUM(H31:H35)</f>
        <v>77</v>
      </c>
      <c r="I36" s="12">
        <f>SUM(I31:I35)</f>
        <v>72</v>
      </c>
      <c r="J36" s="13">
        <f t="shared" ref="J36:J46" si="13">I36/H36</f>
        <v>0.935064935064935</v>
      </c>
      <c r="K36" s="12"/>
      <c r="L36" s="12"/>
      <c r="M36" s="13"/>
      <c r="N36" s="12">
        <f>SUM(N31:N35)</f>
        <v>77</v>
      </c>
      <c r="O36" s="12">
        <f>SUM(O31:O35)</f>
        <v>72</v>
      </c>
      <c r="P36" s="14">
        <f t="shared" si="12"/>
        <v>0.935064935064935</v>
      </c>
    </row>
    <row r="37" spans="1:16">
      <c r="A37" s="18" t="s">
        <v>42</v>
      </c>
      <c r="B37" s="19"/>
      <c r="C37" s="19"/>
      <c r="D37" s="20"/>
      <c r="E37" s="19"/>
      <c r="F37" s="19"/>
      <c r="G37" s="20"/>
      <c r="H37" s="19">
        <f>H30+H36</f>
        <v>77</v>
      </c>
      <c r="I37" s="19">
        <f>I30+I36</f>
        <v>72</v>
      </c>
      <c r="J37" s="20">
        <f t="shared" si="13"/>
        <v>0.935064935064935</v>
      </c>
      <c r="K37" s="19"/>
      <c r="L37" s="19"/>
      <c r="M37" s="20"/>
      <c r="N37" s="19">
        <f>N30+N36</f>
        <v>77</v>
      </c>
      <c r="O37" s="19">
        <f>O30+O36</f>
        <v>72</v>
      </c>
      <c r="P37" s="21">
        <f t="shared" si="12"/>
        <v>0.935064935064935</v>
      </c>
    </row>
    <row r="38" spans="1:16">
      <c r="A38" s="8" t="s">
        <v>43</v>
      </c>
      <c r="B38" s="9"/>
      <c r="C38" s="9"/>
      <c r="D38" s="10"/>
      <c r="E38" s="9"/>
      <c r="F38" s="9"/>
      <c r="G38" s="10"/>
      <c r="H38" s="9"/>
      <c r="I38" s="9"/>
      <c r="J38" s="31"/>
      <c r="K38" s="9"/>
      <c r="L38" s="9"/>
      <c r="M38" s="10"/>
      <c r="N38" s="38"/>
      <c r="O38" s="9"/>
      <c r="P38" s="31"/>
    </row>
    <row r="39" spans="1:16">
      <c r="A39" s="8" t="s">
        <v>44</v>
      </c>
      <c r="B39" s="9"/>
      <c r="C39" s="9"/>
      <c r="D39" s="10"/>
      <c r="E39" s="9"/>
      <c r="F39" s="9"/>
      <c r="G39" s="10"/>
      <c r="H39" s="9"/>
      <c r="I39" s="9"/>
      <c r="J39" s="31"/>
      <c r="K39" s="9"/>
      <c r="L39" s="9"/>
      <c r="M39" s="10"/>
      <c r="N39" s="38"/>
      <c r="O39" s="9"/>
      <c r="P39" s="31"/>
    </row>
    <row r="40" spans="1:16">
      <c r="A40" s="8" t="s">
        <v>45</v>
      </c>
      <c r="B40" s="9"/>
      <c r="C40" s="9"/>
      <c r="D40" s="10"/>
      <c r="E40" s="9"/>
      <c r="F40" s="9"/>
      <c r="G40" s="10"/>
      <c r="H40" s="9"/>
      <c r="I40" s="9"/>
      <c r="J40" s="31"/>
      <c r="K40" s="9"/>
      <c r="L40" s="9"/>
      <c r="M40" s="10"/>
      <c r="N40" s="38"/>
      <c r="O40" s="9"/>
      <c r="P40" s="31"/>
    </row>
    <row r="41" spans="1:16">
      <c r="A41" s="8" t="s">
        <v>46</v>
      </c>
      <c r="B41" s="9"/>
      <c r="C41" s="9"/>
      <c r="D41" s="10"/>
      <c r="E41" s="9"/>
      <c r="F41" s="9"/>
      <c r="G41" s="10"/>
      <c r="H41" s="9"/>
      <c r="I41" s="9"/>
      <c r="J41" s="10"/>
      <c r="K41" s="9"/>
      <c r="L41" s="9"/>
      <c r="M41" s="10"/>
      <c r="N41" s="49"/>
      <c r="O41" s="9"/>
      <c r="P41" s="31"/>
    </row>
    <row r="42" spans="1:16">
      <c r="A42" s="8" t="s">
        <v>47</v>
      </c>
      <c r="B42" s="9"/>
      <c r="C42" s="9"/>
      <c r="D42" s="10"/>
      <c r="E42" s="9"/>
      <c r="F42" s="9"/>
      <c r="G42" s="10"/>
      <c r="H42" s="9"/>
      <c r="I42" s="9"/>
      <c r="J42" s="10"/>
      <c r="K42" s="9"/>
      <c r="L42" s="9"/>
      <c r="M42" s="10"/>
      <c r="N42" s="38"/>
      <c r="O42" s="9"/>
      <c r="P42" s="31"/>
    </row>
    <row r="43" spans="1:16">
      <c r="A43" s="11" t="s">
        <v>48</v>
      </c>
      <c r="B43" s="12"/>
      <c r="C43" s="12"/>
      <c r="D43" s="13"/>
      <c r="E43" s="12"/>
      <c r="F43" s="12"/>
      <c r="G43" s="13"/>
      <c r="H43" s="12">
        <f>SUM(H38:H42)</f>
        <v>0</v>
      </c>
      <c r="I43" s="12">
        <f>SUM(I38:I42)</f>
        <v>0</v>
      </c>
      <c r="J43" s="13" t="e">
        <f t="shared" si="13"/>
        <v>#DIV/0!</v>
      </c>
      <c r="K43" s="12"/>
      <c r="L43" s="12"/>
      <c r="M43" s="13"/>
      <c r="N43" s="12">
        <f>SUM(N38:N42)</f>
        <v>0</v>
      </c>
      <c r="O43" s="12">
        <f>SUM(O38:O42)</f>
        <v>0</v>
      </c>
      <c r="P43" s="14" t="e">
        <f t="shared" ref="P42:P46" si="14">O43/N43</f>
        <v>#DIV/0!</v>
      </c>
    </row>
    <row r="44" spans="1:16">
      <c r="A44" s="8" t="s">
        <v>49</v>
      </c>
      <c r="B44" s="9"/>
      <c r="C44" s="9"/>
      <c r="D44" s="10"/>
      <c r="E44" s="9"/>
      <c r="F44" s="9"/>
      <c r="G44" s="10"/>
      <c r="H44" s="9">
        <v>62</v>
      </c>
      <c r="I44" s="9">
        <v>53</v>
      </c>
      <c r="J44" s="31">
        <f t="shared" si="13"/>
        <v>0.854838709677419</v>
      </c>
      <c r="K44" s="9"/>
      <c r="L44" s="9"/>
      <c r="M44" s="10"/>
      <c r="N44" s="38">
        <f t="shared" ref="N44:N46" si="15">SUM(H44)</f>
        <v>62</v>
      </c>
      <c r="O44" s="38">
        <f t="shared" ref="O44:O46" si="16">SUM(I44)</f>
        <v>53</v>
      </c>
      <c r="P44" s="31">
        <f t="shared" si="14"/>
        <v>0.854838709677419</v>
      </c>
    </row>
    <row r="45" spans="1:16">
      <c r="A45" s="8" t="s">
        <v>50</v>
      </c>
      <c r="B45" s="9"/>
      <c r="C45" s="9"/>
      <c r="D45" s="10"/>
      <c r="E45" s="9"/>
      <c r="F45" s="9"/>
      <c r="G45" s="10"/>
      <c r="H45" s="9">
        <v>3</v>
      </c>
      <c r="I45" s="9">
        <v>3</v>
      </c>
      <c r="J45" s="31">
        <f t="shared" si="13"/>
        <v>1</v>
      </c>
      <c r="K45" s="9"/>
      <c r="L45" s="9"/>
      <c r="M45" s="10"/>
      <c r="N45" s="38">
        <f t="shared" si="15"/>
        <v>3</v>
      </c>
      <c r="O45" s="38">
        <f t="shared" si="16"/>
        <v>3</v>
      </c>
      <c r="P45" s="31">
        <f t="shared" si="14"/>
        <v>1</v>
      </c>
    </row>
    <row r="46" spans="1:16">
      <c r="A46" s="8" t="s">
        <v>51</v>
      </c>
      <c r="B46" s="9"/>
      <c r="C46" s="9"/>
      <c r="D46" s="10"/>
      <c r="E46" s="9"/>
      <c r="F46" s="9"/>
      <c r="G46" s="10"/>
      <c r="H46" s="9">
        <v>9</v>
      </c>
      <c r="I46" s="9">
        <v>4</v>
      </c>
      <c r="J46" s="31">
        <f t="shared" si="13"/>
        <v>0.444444444444444</v>
      </c>
      <c r="K46" s="9"/>
      <c r="L46" s="9"/>
      <c r="M46" s="10"/>
      <c r="N46" s="38">
        <f t="shared" si="15"/>
        <v>9</v>
      </c>
      <c r="O46" s="38">
        <f t="shared" si="16"/>
        <v>4</v>
      </c>
      <c r="P46" s="31">
        <f t="shared" si="14"/>
        <v>0.444444444444444</v>
      </c>
    </row>
    <row r="47" spans="1:16">
      <c r="A47" s="8" t="s">
        <v>52</v>
      </c>
      <c r="B47" s="9"/>
      <c r="C47" s="9"/>
      <c r="D47" s="10"/>
      <c r="E47" s="9"/>
      <c r="F47" s="9"/>
      <c r="G47" s="10"/>
      <c r="H47" s="9"/>
      <c r="I47" s="9"/>
      <c r="J47" s="10"/>
      <c r="K47" s="9"/>
      <c r="L47" s="9"/>
      <c r="M47" s="10"/>
      <c r="N47" s="49"/>
      <c r="O47" s="9"/>
      <c r="P47" s="31"/>
    </row>
    <row r="48" spans="1:16">
      <c r="A48" s="8" t="s">
        <v>53</v>
      </c>
      <c r="B48" s="9"/>
      <c r="C48" s="9"/>
      <c r="D48" s="10"/>
      <c r="E48" s="9"/>
      <c r="F48" s="9"/>
      <c r="G48" s="10"/>
      <c r="H48" s="9"/>
      <c r="I48" s="9"/>
      <c r="J48" s="10"/>
      <c r="K48" s="9"/>
      <c r="L48" s="9"/>
      <c r="M48" s="10"/>
      <c r="N48" s="38"/>
      <c r="O48" s="9"/>
      <c r="P48" s="31"/>
    </row>
    <row r="49" spans="1:16">
      <c r="A49" s="11" t="s">
        <v>54</v>
      </c>
      <c r="B49" s="12"/>
      <c r="C49" s="12"/>
      <c r="D49" s="13"/>
      <c r="E49" s="12"/>
      <c r="F49" s="12"/>
      <c r="G49" s="13"/>
      <c r="H49" s="12">
        <f>SUM(H44:H48)</f>
        <v>74</v>
      </c>
      <c r="I49" s="12">
        <f>SUM(I44:I48)</f>
        <v>60</v>
      </c>
      <c r="J49" s="13">
        <f>I49/H49</f>
        <v>0.810810810810811</v>
      </c>
      <c r="K49" s="12"/>
      <c r="L49" s="12"/>
      <c r="M49" s="13"/>
      <c r="N49" s="12">
        <f>SUM(N44:N48)</f>
        <v>74</v>
      </c>
      <c r="O49" s="12">
        <f>SUM(O44:O48)</f>
        <v>60</v>
      </c>
      <c r="P49" s="14">
        <f t="shared" ref="P48:P52" si="17">O49/N49</f>
        <v>0.810810810810811</v>
      </c>
    </row>
    <row r="50" spans="1:16">
      <c r="A50" s="18" t="s">
        <v>55</v>
      </c>
      <c r="B50" s="19"/>
      <c r="C50" s="19"/>
      <c r="D50" s="20"/>
      <c r="E50" s="19"/>
      <c r="F50" s="19"/>
      <c r="G50" s="20"/>
      <c r="H50" s="19">
        <f>H43+H49</f>
        <v>74</v>
      </c>
      <c r="I50" s="19">
        <f>I43+I49</f>
        <v>60</v>
      </c>
      <c r="J50" s="20">
        <f t="shared" ref="J50:J52" si="18">I50/H50</f>
        <v>0.810810810810811</v>
      </c>
      <c r="K50" s="19"/>
      <c r="L50" s="19"/>
      <c r="M50" s="20"/>
      <c r="N50" s="19">
        <f>N43+N49</f>
        <v>74</v>
      </c>
      <c r="O50" s="19">
        <f>O43+O49</f>
        <v>60</v>
      </c>
      <c r="P50" s="21">
        <f t="shared" si="17"/>
        <v>0.810810810810811</v>
      </c>
    </row>
    <row r="51" customHeight="1" spans="1:16">
      <c r="A51" s="22" t="s">
        <v>56</v>
      </c>
      <c r="B51" s="23"/>
      <c r="C51" s="23"/>
      <c r="D51" s="24"/>
      <c r="E51" s="23"/>
      <c r="F51" s="23"/>
      <c r="G51" s="24"/>
      <c r="H51" s="23">
        <f>H37+H50</f>
        <v>151</v>
      </c>
      <c r="I51" s="23">
        <f>I37+I50</f>
        <v>132</v>
      </c>
      <c r="J51" s="24">
        <f t="shared" si="18"/>
        <v>0.874172185430464</v>
      </c>
      <c r="K51" s="23"/>
      <c r="L51" s="23"/>
      <c r="M51" s="24"/>
      <c r="N51" s="23">
        <f>N37+N50</f>
        <v>151</v>
      </c>
      <c r="O51" s="23">
        <f>O37+O50</f>
        <v>132</v>
      </c>
      <c r="P51" s="44">
        <f t="shared" si="17"/>
        <v>0.874172185430464</v>
      </c>
    </row>
    <row r="52" customHeight="1" spans="1:16">
      <c r="A52" s="25" t="s">
        <v>57</v>
      </c>
      <c r="B52" s="26"/>
      <c r="C52" s="26"/>
      <c r="D52" s="27"/>
      <c r="E52" s="26"/>
      <c r="F52" s="26"/>
      <c r="G52" s="27"/>
      <c r="H52" s="26">
        <f>H24+H51</f>
        <v>1742</v>
      </c>
      <c r="I52" s="26">
        <f>I24+I51</f>
        <v>1545</v>
      </c>
      <c r="J52" s="27">
        <f t="shared" si="18"/>
        <v>0.88691159586682</v>
      </c>
      <c r="K52" s="26"/>
      <c r="L52" s="26"/>
      <c r="M52" s="27"/>
      <c r="N52" s="40">
        <f>SUM(H52)</f>
        <v>1742</v>
      </c>
      <c r="O52" s="40">
        <f>SUM(I52)</f>
        <v>1545</v>
      </c>
      <c r="P52" s="46">
        <f t="shared" si="17"/>
        <v>0.88691159586682</v>
      </c>
    </row>
    <row r="53" ht="60" customHeight="1" spans="1:16">
      <c r="A53" s="28" t="s">
        <v>58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</row>
  </sheetData>
  <mergeCells count="8">
    <mergeCell ref="A1:P1"/>
    <mergeCell ref="B2:D2"/>
    <mergeCell ref="E2:G2"/>
    <mergeCell ref="H2:J2"/>
    <mergeCell ref="K2:M2"/>
    <mergeCell ref="N2:P2"/>
    <mergeCell ref="A53:P53"/>
    <mergeCell ref="A2:A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workbookViewId="0">
      <pane xSplit="1" ySplit="3" topLeftCell="B4" activePane="bottomRight" state="frozen"/>
      <selection/>
      <selection pane="topRight"/>
      <selection pane="bottomLeft"/>
      <selection pane="bottomRight" activeCell="H2" sqref="H2:J2"/>
    </sheetView>
  </sheetViews>
  <sheetFormatPr defaultColWidth="9.125" defaultRowHeight="13.5"/>
  <cols>
    <col min="1" max="1" width="23.625" style="2" customWidth="1"/>
    <col min="2" max="16" width="7.375" style="3" customWidth="1"/>
    <col min="17" max="16384" width="9.125" style="3"/>
  </cols>
  <sheetData>
    <row r="1" ht="28.15" customHeight="1" spans="1:16">
      <c r="A1" s="4" t="s">
        <v>65</v>
      </c>
      <c r="B1" s="5"/>
      <c r="C1" s="5"/>
      <c r="D1" s="5"/>
      <c r="E1" s="5"/>
      <c r="F1" s="5"/>
      <c r="G1" s="5"/>
      <c r="H1" s="5"/>
      <c r="I1" s="5"/>
      <c r="J1" s="5"/>
      <c r="K1" s="30"/>
      <c r="L1" s="30"/>
      <c r="M1" s="30"/>
      <c r="N1" s="30"/>
      <c r="O1" s="30"/>
      <c r="P1" s="30"/>
    </row>
    <row r="2" ht="56.1" customHeight="1" spans="1:16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64</v>
      </c>
      <c r="I2" s="7"/>
      <c r="J2" s="7"/>
      <c r="K2" s="7" t="s">
        <v>4</v>
      </c>
      <c r="L2" s="7"/>
      <c r="M2" s="7"/>
      <c r="N2" s="33" t="s">
        <v>5</v>
      </c>
      <c r="O2" s="34"/>
      <c r="P2" s="35"/>
    </row>
    <row r="3" ht="28.15" customHeight="1" spans="1:16">
      <c r="A3" s="6"/>
      <c r="B3" s="7" t="s">
        <v>6</v>
      </c>
      <c r="C3" s="7" t="s">
        <v>7</v>
      </c>
      <c r="D3" s="7" t="s">
        <v>8</v>
      </c>
      <c r="E3" s="7" t="s">
        <v>6</v>
      </c>
      <c r="F3" s="7" t="s">
        <v>7</v>
      </c>
      <c r="G3" s="7" t="s">
        <v>8</v>
      </c>
      <c r="H3" s="7" t="s">
        <v>6</v>
      </c>
      <c r="I3" s="7" t="s">
        <v>7</v>
      </c>
      <c r="J3" s="7" t="s">
        <v>8</v>
      </c>
      <c r="K3" s="7" t="s">
        <v>6</v>
      </c>
      <c r="L3" s="7" t="s">
        <v>7</v>
      </c>
      <c r="M3" s="7" t="s">
        <v>8</v>
      </c>
      <c r="N3" s="36" t="s">
        <v>6</v>
      </c>
      <c r="O3" s="7" t="s">
        <v>7</v>
      </c>
      <c r="P3" s="37" t="s">
        <v>8</v>
      </c>
    </row>
    <row r="4" spans="1:16">
      <c r="A4" s="8" t="s">
        <v>9</v>
      </c>
      <c r="B4" s="9"/>
      <c r="C4" s="9"/>
      <c r="D4" s="10"/>
      <c r="E4" s="9"/>
      <c r="F4" s="9"/>
      <c r="G4" s="10"/>
      <c r="H4" s="9"/>
      <c r="I4" s="9"/>
      <c r="J4" s="10"/>
      <c r="K4" s="9"/>
      <c r="L4" s="9"/>
      <c r="M4" s="10"/>
      <c r="N4" s="38"/>
      <c r="O4" s="9"/>
      <c r="P4" s="31"/>
    </row>
    <row r="5" spans="1:16">
      <c r="A5" s="8" t="s">
        <v>10</v>
      </c>
      <c r="B5" s="9"/>
      <c r="C5" s="9"/>
      <c r="D5" s="10"/>
      <c r="E5" s="9"/>
      <c r="F5" s="9"/>
      <c r="G5" s="10"/>
      <c r="H5" s="9"/>
      <c r="I5" s="9"/>
      <c r="J5" s="10"/>
      <c r="K5" s="9"/>
      <c r="L5" s="9"/>
      <c r="M5" s="10"/>
      <c r="N5" s="38"/>
      <c r="O5" s="9"/>
      <c r="P5" s="31"/>
    </row>
    <row r="6" spans="1:16">
      <c r="A6" s="8" t="s">
        <v>11</v>
      </c>
      <c r="B6" s="9"/>
      <c r="C6" s="9"/>
      <c r="D6" s="10"/>
      <c r="E6" s="9"/>
      <c r="F6" s="9"/>
      <c r="G6" s="10"/>
      <c r="H6" s="9"/>
      <c r="I6" s="9"/>
      <c r="J6" s="10"/>
      <c r="K6" s="9"/>
      <c r="L6" s="9"/>
      <c r="M6" s="10"/>
      <c r="N6" s="38"/>
      <c r="O6" s="9"/>
      <c r="P6" s="31"/>
    </row>
    <row r="7" spans="1:16">
      <c r="A7" s="8" t="s">
        <v>12</v>
      </c>
      <c r="B7" s="9"/>
      <c r="C7" s="9"/>
      <c r="D7" s="10"/>
      <c r="E7" s="9"/>
      <c r="F7" s="9"/>
      <c r="G7" s="10"/>
      <c r="H7" s="9">
        <v>249</v>
      </c>
      <c r="I7" s="9">
        <v>130</v>
      </c>
      <c r="J7" s="10">
        <f>I7/H7</f>
        <v>0.522088353413655</v>
      </c>
      <c r="K7" s="9"/>
      <c r="L7" s="9"/>
      <c r="M7" s="10"/>
      <c r="N7" s="38">
        <f t="shared" ref="N7:N21" si="0">SUM(H7)</f>
        <v>249</v>
      </c>
      <c r="O7" s="38">
        <f t="shared" ref="O7:O21" si="1">SUM(I7)</f>
        <v>130</v>
      </c>
      <c r="P7" s="31">
        <f t="shared" ref="P4:P18" si="2">O7/N7</f>
        <v>0.522088353413655</v>
      </c>
    </row>
    <row r="8" spans="1:16">
      <c r="A8" s="8" t="s">
        <v>13</v>
      </c>
      <c r="B8" s="9"/>
      <c r="C8" s="9"/>
      <c r="D8" s="10"/>
      <c r="E8" s="9"/>
      <c r="F8" s="9"/>
      <c r="G8" s="10"/>
      <c r="H8" s="43">
        <v>3</v>
      </c>
      <c r="I8" s="43">
        <v>3</v>
      </c>
      <c r="J8" s="10">
        <f>I8/H8</f>
        <v>1</v>
      </c>
      <c r="K8" s="9"/>
      <c r="L8" s="9"/>
      <c r="M8" s="10"/>
      <c r="N8" s="38">
        <f t="shared" si="0"/>
        <v>3</v>
      </c>
      <c r="O8" s="38">
        <f t="shared" si="1"/>
        <v>3</v>
      </c>
      <c r="P8" s="31">
        <f t="shared" si="2"/>
        <v>1</v>
      </c>
    </row>
    <row r="9" spans="1:16">
      <c r="A9" s="11" t="s">
        <v>14</v>
      </c>
      <c r="B9" s="12"/>
      <c r="C9" s="12"/>
      <c r="D9" s="13"/>
      <c r="E9" s="12"/>
      <c r="F9" s="12"/>
      <c r="G9" s="13"/>
      <c r="H9" s="12">
        <f>SUM(H4:H8)</f>
        <v>252</v>
      </c>
      <c r="I9" s="12">
        <f>SUM(I4:I8)</f>
        <v>133</v>
      </c>
      <c r="J9" s="13">
        <f t="shared" ref="J9:J17" si="3">I9/H9</f>
        <v>0.527777777777778</v>
      </c>
      <c r="K9" s="12"/>
      <c r="L9" s="12"/>
      <c r="M9" s="13"/>
      <c r="N9" s="12">
        <f>SUM(N4:N8)</f>
        <v>252</v>
      </c>
      <c r="O9" s="12">
        <f>SUM(O4:O8)</f>
        <v>133</v>
      </c>
      <c r="P9" s="14">
        <f t="shared" si="2"/>
        <v>0.527777777777778</v>
      </c>
    </row>
    <row r="10" spans="1:16">
      <c r="A10" s="8" t="s">
        <v>15</v>
      </c>
      <c r="B10" s="9"/>
      <c r="C10" s="9"/>
      <c r="D10" s="10"/>
      <c r="E10" s="9"/>
      <c r="F10" s="9"/>
      <c r="G10" s="10"/>
      <c r="H10" s="9">
        <v>504</v>
      </c>
      <c r="I10" s="9">
        <v>480</v>
      </c>
      <c r="J10" s="10">
        <f t="shared" si="3"/>
        <v>0.952380952380952</v>
      </c>
      <c r="K10" s="9"/>
      <c r="L10" s="9"/>
      <c r="M10" s="10"/>
      <c r="N10" s="38">
        <f t="shared" si="0"/>
        <v>504</v>
      </c>
      <c r="O10" s="38">
        <f t="shared" si="1"/>
        <v>480</v>
      </c>
      <c r="P10" s="31">
        <f t="shared" si="2"/>
        <v>0.952380952380952</v>
      </c>
    </row>
    <row r="11" spans="1:16">
      <c r="A11" s="8" t="s">
        <v>16</v>
      </c>
      <c r="B11" s="9"/>
      <c r="C11" s="9"/>
      <c r="D11" s="10"/>
      <c r="E11" s="9"/>
      <c r="F11" s="9"/>
      <c r="G11" s="10"/>
      <c r="H11" s="9">
        <v>109</v>
      </c>
      <c r="I11" s="9">
        <v>99</v>
      </c>
      <c r="J11" s="10">
        <f t="shared" si="3"/>
        <v>0.908256880733945</v>
      </c>
      <c r="K11" s="9"/>
      <c r="L11" s="9"/>
      <c r="M11" s="10"/>
      <c r="N11" s="38">
        <f t="shared" si="0"/>
        <v>109</v>
      </c>
      <c r="O11" s="38">
        <f t="shared" si="1"/>
        <v>99</v>
      </c>
      <c r="P11" s="31">
        <f t="shared" si="2"/>
        <v>0.908256880733945</v>
      </c>
    </row>
    <row r="12" spans="1:16">
      <c r="A12" s="8" t="s">
        <v>17</v>
      </c>
      <c r="B12" s="9"/>
      <c r="C12" s="9"/>
      <c r="D12" s="10"/>
      <c r="E12" s="9"/>
      <c r="F12" s="9"/>
      <c r="G12" s="10"/>
      <c r="H12" s="9">
        <v>165</v>
      </c>
      <c r="I12" s="9">
        <v>137</v>
      </c>
      <c r="J12" s="10">
        <f t="shared" si="3"/>
        <v>0.83030303030303</v>
      </c>
      <c r="K12" s="9"/>
      <c r="L12" s="9"/>
      <c r="M12" s="10"/>
      <c r="N12" s="38">
        <f t="shared" si="0"/>
        <v>165</v>
      </c>
      <c r="O12" s="38">
        <f t="shared" si="1"/>
        <v>137</v>
      </c>
      <c r="P12" s="31">
        <f t="shared" si="2"/>
        <v>0.83030303030303</v>
      </c>
    </row>
    <row r="13" spans="1:16">
      <c r="A13" s="8" t="s">
        <v>18</v>
      </c>
      <c r="B13" s="9"/>
      <c r="C13" s="9"/>
      <c r="D13" s="10"/>
      <c r="E13" s="9"/>
      <c r="F13" s="9"/>
      <c r="G13" s="10"/>
      <c r="H13" s="9"/>
      <c r="I13" s="9"/>
      <c r="J13" s="10"/>
      <c r="K13" s="9"/>
      <c r="L13" s="9"/>
      <c r="M13" s="10"/>
      <c r="N13" s="38"/>
      <c r="O13" s="38"/>
      <c r="P13" s="31"/>
    </row>
    <row r="14" spans="1:16">
      <c r="A14" s="8" t="s">
        <v>19</v>
      </c>
      <c r="B14" s="9"/>
      <c r="C14" s="9"/>
      <c r="D14" s="10"/>
      <c r="E14" s="9"/>
      <c r="F14" s="9"/>
      <c r="G14" s="10"/>
      <c r="H14" s="9">
        <v>120</v>
      </c>
      <c r="I14" s="9">
        <v>112</v>
      </c>
      <c r="J14" s="10">
        <f t="shared" si="3"/>
        <v>0.933333333333333</v>
      </c>
      <c r="K14" s="9"/>
      <c r="L14" s="9"/>
      <c r="M14" s="10"/>
      <c r="N14" s="38">
        <f t="shared" si="0"/>
        <v>120</v>
      </c>
      <c r="O14" s="38">
        <f t="shared" si="1"/>
        <v>112</v>
      </c>
      <c r="P14" s="31">
        <f t="shared" si="2"/>
        <v>0.933333333333333</v>
      </c>
    </row>
    <row r="15" spans="1:16">
      <c r="A15" s="8" t="s">
        <v>20</v>
      </c>
      <c r="B15" s="9"/>
      <c r="C15" s="9"/>
      <c r="D15" s="10"/>
      <c r="E15" s="9"/>
      <c r="F15" s="9"/>
      <c r="G15" s="10"/>
      <c r="H15" s="9">
        <v>1</v>
      </c>
      <c r="I15" s="9">
        <v>1</v>
      </c>
      <c r="J15" s="10">
        <f t="shared" ref="J15" si="4">I15/H15</f>
        <v>1</v>
      </c>
      <c r="K15" s="9"/>
      <c r="L15" s="9"/>
      <c r="M15" s="10"/>
      <c r="N15" s="38">
        <f t="shared" si="0"/>
        <v>1</v>
      </c>
      <c r="O15" s="38">
        <f t="shared" si="1"/>
        <v>1</v>
      </c>
      <c r="P15" s="31">
        <f t="shared" si="2"/>
        <v>1</v>
      </c>
    </row>
    <row r="16" spans="1:16">
      <c r="A16" s="8" t="s">
        <v>21</v>
      </c>
      <c r="B16" s="9"/>
      <c r="C16" s="9"/>
      <c r="D16" s="10"/>
      <c r="E16" s="9"/>
      <c r="F16" s="9"/>
      <c r="G16" s="10"/>
      <c r="H16" s="9"/>
      <c r="I16" s="9"/>
      <c r="J16" s="10"/>
      <c r="K16" s="9"/>
      <c r="L16" s="9"/>
      <c r="M16" s="10"/>
      <c r="N16" s="38"/>
      <c r="O16" s="38"/>
      <c r="P16" s="31"/>
    </row>
    <row r="17" spans="1:16">
      <c r="A17" s="8" t="s">
        <v>22</v>
      </c>
      <c r="B17" s="9"/>
      <c r="C17" s="9"/>
      <c r="D17" s="10"/>
      <c r="E17" s="9"/>
      <c r="F17" s="9"/>
      <c r="G17" s="10"/>
      <c r="H17" s="9"/>
      <c r="I17" s="9"/>
      <c r="J17" s="10"/>
      <c r="K17" s="9"/>
      <c r="L17" s="9"/>
      <c r="M17" s="10"/>
      <c r="N17" s="38"/>
      <c r="O17" s="38"/>
      <c r="P17" s="31"/>
    </row>
    <row r="18" spans="1:16">
      <c r="A18" s="8" t="s">
        <v>23</v>
      </c>
      <c r="B18" s="9"/>
      <c r="C18" s="9"/>
      <c r="D18" s="10"/>
      <c r="E18" s="9"/>
      <c r="F18" s="9"/>
      <c r="G18" s="10"/>
      <c r="H18" s="9"/>
      <c r="I18" s="9"/>
      <c r="J18" s="10"/>
      <c r="K18" s="9"/>
      <c r="L18" s="9"/>
      <c r="M18" s="10"/>
      <c r="N18" s="38"/>
      <c r="O18" s="38"/>
      <c r="P18" s="31"/>
    </row>
    <row r="19" spans="1:16">
      <c r="A19" s="8" t="s">
        <v>24</v>
      </c>
      <c r="B19" s="9"/>
      <c r="C19" s="9"/>
      <c r="D19" s="41"/>
      <c r="E19" s="9"/>
      <c r="F19" s="9"/>
      <c r="G19" s="10"/>
      <c r="H19" s="9">
        <v>6</v>
      </c>
      <c r="I19" s="9">
        <v>5</v>
      </c>
      <c r="J19" s="10">
        <f>I19/H19</f>
        <v>0.833333333333333</v>
      </c>
      <c r="K19" s="9"/>
      <c r="L19" s="9"/>
      <c r="M19" s="10"/>
      <c r="N19" s="38">
        <f t="shared" si="0"/>
        <v>6</v>
      </c>
      <c r="O19" s="38">
        <f t="shared" si="1"/>
        <v>5</v>
      </c>
      <c r="P19" s="31">
        <f t="shared" ref="P19:P25" si="5">O19/N19</f>
        <v>0.833333333333333</v>
      </c>
    </row>
    <row r="20" spans="1:16">
      <c r="A20" s="8" t="s">
        <v>25</v>
      </c>
      <c r="B20" s="9"/>
      <c r="C20" s="9"/>
      <c r="D20" s="41"/>
      <c r="E20" s="9"/>
      <c r="F20" s="9"/>
      <c r="G20" s="10"/>
      <c r="H20" s="9">
        <v>5</v>
      </c>
      <c r="I20" s="9">
        <v>5</v>
      </c>
      <c r="J20" s="10">
        <f>I20/H20</f>
        <v>1</v>
      </c>
      <c r="K20" s="9"/>
      <c r="L20" s="9"/>
      <c r="M20" s="10"/>
      <c r="N20" s="38">
        <f t="shared" si="0"/>
        <v>5</v>
      </c>
      <c r="O20" s="38">
        <f t="shared" si="1"/>
        <v>5</v>
      </c>
      <c r="P20" s="31">
        <f t="shared" si="5"/>
        <v>1</v>
      </c>
    </row>
    <row r="21" spans="1:16">
      <c r="A21" s="8" t="s">
        <v>26</v>
      </c>
      <c r="B21" s="9"/>
      <c r="C21" s="9"/>
      <c r="D21" s="41"/>
      <c r="E21" s="9"/>
      <c r="F21" s="9"/>
      <c r="G21" s="10"/>
      <c r="H21" s="9">
        <v>4</v>
      </c>
      <c r="I21" s="9">
        <v>3</v>
      </c>
      <c r="J21" s="10">
        <f>I21/H21</f>
        <v>0.75</v>
      </c>
      <c r="K21" s="9"/>
      <c r="L21" s="9"/>
      <c r="M21" s="10"/>
      <c r="N21" s="38">
        <f t="shared" si="0"/>
        <v>4</v>
      </c>
      <c r="O21" s="38">
        <f t="shared" si="1"/>
        <v>3</v>
      </c>
      <c r="P21" s="31">
        <f t="shared" ref="P21:P22" si="6">O21/N21</f>
        <v>0.75</v>
      </c>
    </row>
    <row r="22" spans="1:16">
      <c r="A22" s="8" t="s">
        <v>27</v>
      </c>
      <c r="B22" s="9"/>
      <c r="C22" s="9"/>
      <c r="D22" s="10"/>
      <c r="E22" s="9"/>
      <c r="F22" s="9"/>
      <c r="G22" s="10"/>
      <c r="H22" s="9"/>
      <c r="I22" s="9"/>
      <c r="J22" s="10"/>
      <c r="K22" s="9"/>
      <c r="L22" s="9"/>
      <c r="M22" s="10"/>
      <c r="N22" s="38"/>
      <c r="O22" s="9"/>
      <c r="P22" s="31"/>
    </row>
    <row r="23" spans="1:16">
      <c r="A23" s="11" t="s">
        <v>28</v>
      </c>
      <c r="B23" s="12"/>
      <c r="C23" s="12"/>
      <c r="D23" s="13"/>
      <c r="E23" s="12"/>
      <c r="F23" s="12"/>
      <c r="G23" s="13"/>
      <c r="H23" s="12">
        <f>SUM(H10:H22)</f>
        <v>914</v>
      </c>
      <c r="I23" s="12">
        <f>SUM(I10:I22)</f>
        <v>842</v>
      </c>
      <c r="J23" s="13">
        <f t="shared" ref="J23:J25" si="7">I23/H23</f>
        <v>0.921225382932166</v>
      </c>
      <c r="K23" s="12"/>
      <c r="L23" s="12"/>
      <c r="M23" s="13"/>
      <c r="N23" s="12">
        <f>SUM(N10:N22)</f>
        <v>914</v>
      </c>
      <c r="O23" s="12">
        <f>SUM(O10:O22)</f>
        <v>842</v>
      </c>
      <c r="P23" s="14">
        <f t="shared" si="5"/>
        <v>0.921225382932166</v>
      </c>
    </row>
    <row r="24" spans="1:16">
      <c r="A24" s="18" t="s">
        <v>29</v>
      </c>
      <c r="B24" s="19"/>
      <c r="C24" s="19"/>
      <c r="D24" s="20"/>
      <c r="E24" s="19"/>
      <c r="F24" s="19"/>
      <c r="G24" s="20"/>
      <c r="H24" s="19">
        <f>H9+H23</f>
        <v>1166</v>
      </c>
      <c r="I24" s="19">
        <f>I9+I23</f>
        <v>975</v>
      </c>
      <c r="J24" s="20">
        <f t="shared" si="7"/>
        <v>0.836192109777015</v>
      </c>
      <c r="K24" s="19"/>
      <c r="L24" s="19"/>
      <c r="M24" s="20"/>
      <c r="N24" s="19">
        <f>N9+N23</f>
        <v>1166</v>
      </c>
      <c r="O24" s="19">
        <f>O9+O23</f>
        <v>975</v>
      </c>
      <c r="P24" s="21">
        <f t="shared" si="5"/>
        <v>0.836192109777015</v>
      </c>
    </row>
    <row r="25" spans="1:16">
      <c r="A25" s="8" t="s">
        <v>30</v>
      </c>
      <c r="B25" s="9"/>
      <c r="C25" s="9"/>
      <c r="D25" s="10"/>
      <c r="E25" s="9"/>
      <c r="F25" s="9"/>
      <c r="G25" s="10"/>
      <c r="H25" s="9">
        <v>34</v>
      </c>
      <c r="I25" s="9">
        <v>23</v>
      </c>
      <c r="J25" s="10">
        <f t="shared" si="7"/>
        <v>0.676470588235294</v>
      </c>
      <c r="K25" s="9"/>
      <c r="L25" s="9"/>
      <c r="M25" s="10"/>
      <c r="N25" s="38">
        <f t="shared" ref="N25:N29" si="8">SUM(H25)</f>
        <v>34</v>
      </c>
      <c r="O25" s="38">
        <f t="shared" ref="O25:O29" si="9">SUM(I25)</f>
        <v>23</v>
      </c>
      <c r="P25" s="31">
        <f t="shared" si="5"/>
        <v>0.676470588235294</v>
      </c>
    </row>
    <row r="26" spans="1:16">
      <c r="A26" s="8" t="s">
        <v>31</v>
      </c>
      <c r="B26" s="9"/>
      <c r="C26" s="9"/>
      <c r="D26" s="10"/>
      <c r="E26" s="9"/>
      <c r="F26" s="9"/>
      <c r="G26" s="10"/>
      <c r="H26" s="9">
        <v>2</v>
      </c>
      <c r="I26" s="9">
        <v>1</v>
      </c>
      <c r="J26" s="10">
        <f t="shared" ref="J26:J30" si="10">I26/H26</f>
        <v>0.5</v>
      </c>
      <c r="K26" s="9"/>
      <c r="L26" s="9"/>
      <c r="M26" s="10"/>
      <c r="N26" s="38">
        <f t="shared" si="8"/>
        <v>2</v>
      </c>
      <c r="O26" s="38">
        <f t="shared" si="9"/>
        <v>1</v>
      </c>
      <c r="P26" s="31">
        <f t="shared" ref="P26" si="11">O26/N26</f>
        <v>0.5</v>
      </c>
    </row>
    <row r="27" spans="1:16">
      <c r="A27" s="8" t="s">
        <v>32</v>
      </c>
      <c r="B27" s="9"/>
      <c r="C27" s="9"/>
      <c r="D27" s="10"/>
      <c r="E27" s="9"/>
      <c r="F27" s="9"/>
      <c r="G27" s="10"/>
      <c r="H27" s="9">
        <v>38</v>
      </c>
      <c r="I27" s="9">
        <v>19</v>
      </c>
      <c r="J27" s="10">
        <f t="shared" si="10"/>
        <v>0.5</v>
      </c>
      <c r="K27" s="9"/>
      <c r="L27" s="9"/>
      <c r="M27" s="10"/>
      <c r="N27" s="38">
        <f t="shared" si="8"/>
        <v>38</v>
      </c>
      <c r="O27" s="38">
        <f t="shared" si="9"/>
        <v>19</v>
      </c>
      <c r="P27" s="31">
        <f t="shared" ref="P27:P31" si="12">O27/N27</f>
        <v>0.5</v>
      </c>
    </row>
    <row r="28" spans="1:16">
      <c r="A28" s="8" t="s">
        <v>33</v>
      </c>
      <c r="B28" s="9"/>
      <c r="C28" s="9"/>
      <c r="D28" s="10"/>
      <c r="E28" s="9"/>
      <c r="F28" s="9"/>
      <c r="G28" s="10"/>
      <c r="H28" s="9">
        <v>4</v>
      </c>
      <c r="I28" s="9">
        <v>3</v>
      </c>
      <c r="J28" s="10">
        <f t="shared" si="10"/>
        <v>0.75</v>
      </c>
      <c r="K28" s="9"/>
      <c r="L28" s="9"/>
      <c r="M28" s="10"/>
      <c r="N28" s="38">
        <f t="shared" si="8"/>
        <v>4</v>
      </c>
      <c r="O28" s="38">
        <f t="shared" si="9"/>
        <v>3</v>
      </c>
      <c r="P28" s="31">
        <f t="shared" si="12"/>
        <v>0.75</v>
      </c>
    </row>
    <row r="29" spans="1:16">
      <c r="A29" s="8" t="s">
        <v>34</v>
      </c>
      <c r="B29" s="9"/>
      <c r="C29" s="9"/>
      <c r="D29" s="10"/>
      <c r="E29" s="9"/>
      <c r="F29" s="9"/>
      <c r="G29" s="10"/>
      <c r="H29" s="9"/>
      <c r="I29" s="9"/>
      <c r="J29" s="10"/>
      <c r="K29" s="9"/>
      <c r="L29" s="9"/>
      <c r="M29" s="10"/>
      <c r="N29" s="38"/>
      <c r="O29" s="38"/>
      <c r="P29" s="31"/>
    </row>
    <row r="30" spans="1:16">
      <c r="A30" s="11" t="s">
        <v>35</v>
      </c>
      <c r="B30" s="12"/>
      <c r="C30" s="12"/>
      <c r="D30" s="13"/>
      <c r="E30" s="12"/>
      <c r="F30" s="12"/>
      <c r="G30" s="13"/>
      <c r="H30" s="12">
        <f>SUM(H25:H29)</f>
        <v>78</v>
      </c>
      <c r="I30" s="12">
        <f>SUM(I25:I29)</f>
        <v>46</v>
      </c>
      <c r="J30" s="13">
        <f t="shared" si="10"/>
        <v>0.58974358974359</v>
      </c>
      <c r="K30" s="12"/>
      <c r="L30" s="12"/>
      <c r="M30" s="13"/>
      <c r="N30" s="12">
        <f>SUM(N25:N29)</f>
        <v>78</v>
      </c>
      <c r="O30" s="12">
        <f>SUM(O25:O29)</f>
        <v>46</v>
      </c>
      <c r="P30" s="14">
        <f t="shared" si="12"/>
        <v>0.58974358974359</v>
      </c>
    </row>
    <row r="31" spans="1:16">
      <c r="A31" s="8" t="s">
        <v>36</v>
      </c>
      <c r="B31" s="9"/>
      <c r="C31" s="9"/>
      <c r="D31" s="10"/>
      <c r="E31" s="9"/>
      <c r="F31" s="9"/>
      <c r="G31" s="10"/>
      <c r="H31" s="9">
        <v>7</v>
      </c>
      <c r="I31" s="9">
        <v>4</v>
      </c>
      <c r="J31" s="10">
        <f t="shared" ref="J31" si="13">I31/H31</f>
        <v>0.571428571428571</v>
      </c>
      <c r="K31" s="9"/>
      <c r="L31" s="9"/>
      <c r="M31" s="10"/>
      <c r="N31" s="38">
        <f t="shared" ref="N31:N36" si="14">SUM(H31)</f>
        <v>7</v>
      </c>
      <c r="O31" s="38">
        <f t="shared" ref="O31:O36" si="15">SUM(I31)</f>
        <v>4</v>
      </c>
      <c r="P31" s="31">
        <f t="shared" si="12"/>
        <v>0.571428571428571</v>
      </c>
    </row>
    <row r="32" spans="1:16">
      <c r="A32" s="8" t="s">
        <v>37</v>
      </c>
      <c r="B32" s="9"/>
      <c r="C32" s="9"/>
      <c r="D32" s="10"/>
      <c r="E32" s="9"/>
      <c r="F32" s="9"/>
      <c r="G32" s="10"/>
      <c r="H32" s="9">
        <v>2</v>
      </c>
      <c r="I32" s="9">
        <v>0</v>
      </c>
      <c r="J32" s="10">
        <f t="shared" ref="J32" si="16">I32/H32</f>
        <v>0</v>
      </c>
      <c r="K32" s="9"/>
      <c r="L32" s="9"/>
      <c r="M32" s="10"/>
      <c r="N32" s="38">
        <f t="shared" si="14"/>
        <v>2</v>
      </c>
      <c r="O32" s="38">
        <f t="shared" si="15"/>
        <v>0</v>
      </c>
      <c r="P32" s="31">
        <f t="shared" ref="P32:P41" si="17">O32/N32</f>
        <v>0</v>
      </c>
    </row>
    <row r="33" spans="1:16">
      <c r="A33" s="8" t="s">
        <v>38</v>
      </c>
      <c r="B33" s="9"/>
      <c r="C33" s="9"/>
      <c r="D33" s="10"/>
      <c r="E33" s="9"/>
      <c r="F33" s="9"/>
      <c r="G33" s="10"/>
      <c r="H33" s="9">
        <v>13</v>
      </c>
      <c r="I33" s="9">
        <v>4</v>
      </c>
      <c r="J33" s="10">
        <f t="shared" ref="J33:J34" si="18">I33/H33</f>
        <v>0.307692307692308</v>
      </c>
      <c r="K33" s="9"/>
      <c r="L33" s="9"/>
      <c r="M33" s="10"/>
      <c r="N33" s="38">
        <f t="shared" si="14"/>
        <v>13</v>
      </c>
      <c r="O33" s="38">
        <f t="shared" si="15"/>
        <v>4</v>
      </c>
      <c r="P33" s="31">
        <f t="shared" si="17"/>
        <v>0.307692307692308</v>
      </c>
    </row>
    <row r="34" spans="1:16">
      <c r="A34" s="8" t="s">
        <v>39</v>
      </c>
      <c r="B34" s="9"/>
      <c r="C34" s="9"/>
      <c r="D34" s="10"/>
      <c r="E34" s="9"/>
      <c r="F34" s="9"/>
      <c r="G34" s="10"/>
      <c r="H34" s="9">
        <v>4</v>
      </c>
      <c r="I34" s="9">
        <v>4</v>
      </c>
      <c r="J34" s="10">
        <f t="shared" si="18"/>
        <v>1</v>
      </c>
      <c r="K34" s="9"/>
      <c r="L34" s="9"/>
      <c r="M34" s="10"/>
      <c r="N34" s="38">
        <f t="shared" si="14"/>
        <v>4</v>
      </c>
      <c r="O34" s="38">
        <f t="shared" si="15"/>
        <v>4</v>
      </c>
      <c r="P34" s="31">
        <f t="shared" ref="P34" si="19">O34/N34</f>
        <v>1</v>
      </c>
    </row>
    <row r="35" spans="1:16">
      <c r="A35" s="8" t="s">
        <v>40</v>
      </c>
      <c r="B35" s="9"/>
      <c r="C35" s="9"/>
      <c r="D35" s="10"/>
      <c r="E35" s="9"/>
      <c r="F35" s="9"/>
      <c r="G35" s="10"/>
      <c r="H35" s="9"/>
      <c r="I35" s="9"/>
      <c r="J35" s="10"/>
      <c r="K35" s="9"/>
      <c r="L35" s="9"/>
      <c r="M35" s="10"/>
      <c r="N35" s="38"/>
      <c r="O35" s="38"/>
      <c r="P35" s="31"/>
    </row>
    <row r="36" spans="1:16">
      <c r="A36" s="11" t="s">
        <v>41</v>
      </c>
      <c r="B36" s="12"/>
      <c r="C36" s="12"/>
      <c r="D36" s="13"/>
      <c r="E36" s="12"/>
      <c r="F36" s="12"/>
      <c r="G36" s="13"/>
      <c r="H36" s="12">
        <f>SUM(H31:H35)</f>
        <v>26</v>
      </c>
      <c r="I36" s="12">
        <f>SUM(I31:I35)</f>
        <v>12</v>
      </c>
      <c r="J36" s="13">
        <f t="shared" ref="J36:J47" si="20">I36/H36</f>
        <v>0.461538461538462</v>
      </c>
      <c r="K36" s="12"/>
      <c r="L36" s="12"/>
      <c r="M36" s="13"/>
      <c r="N36" s="48">
        <f t="shared" si="14"/>
        <v>26</v>
      </c>
      <c r="O36" s="48">
        <f t="shared" si="15"/>
        <v>12</v>
      </c>
      <c r="P36" s="14">
        <f t="shared" si="17"/>
        <v>0.461538461538462</v>
      </c>
    </row>
    <row r="37" spans="1:16">
      <c r="A37" s="18" t="s">
        <v>42</v>
      </c>
      <c r="B37" s="19"/>
      <c r="C37" s="19"/>
      <c r="D37" s="20"/>
      <c r="E37" s="19"/>
      <c r="F37" s="19"/>
      <c r="G37" s="20"/>
      <c r="H37" s="19">
        <f>H30+H36</f>
        <v>104</v>
      </c>
      <c r="I37" s="19">
        <f>I30+I36</f>
        <v>58</v>
      </c>
      <c r="J37" s="20">
        <f t="shared" si="20"/>
        <v>0.557692307692308</v>
      </c>
      <c r="K37" s="19"/>
      <c r="L37" s="19"/>
      <c r="M37" s="20"/>
      <c r="N37" s="19">
        <f>N30+N36</f>
        <v>104</v>
      </c>
      <c r="O37" s="19">
        <f>O30+O36</f>
        <v>58</v>
      </c>
      <c r="P37" s="21">
        <f t="shared" si="17"/>
        <v>0.557692307692308</v>
      </c>
    </row>
    <row r="38" spans="1:16">
      <c r="A38" s="8" t="s">
        <v>43</v>
      </c>
      <c r="B38" s="9"/>
      <c r="C38" s="9"/>
      <c r="D38" s="10"/>
      <c r="E38" s="9"/>
      <c r="F38" s="9"/>
      <c r="G38" s="10"/>
      <c r="H38" s="9">
        <v>33</v>
      </c>
      <c r="I38" s="9">
        <v>18</v>
      </c>
      <c r="J38" s="31">
        <f t="shared" si="20"/>
        <v>0.545454545454545</v>
      </c>
      <c r="K38" s="9"/>
      <c r="L38" s="9"/>
      <c r="M38" s="10"/>
      <c r="N38" s="38">
        <f t="shared" ref="N38:N42" si="21">SUM(H38)</f>
        <v>33</v>
      </c>
      <c r="O38" s="38">
        <f t="shared" ref="O38:O42" si="22">SUM(I38)</f>
        <v>18</v>
      </c>
      <c r="P38" s="31">
        <f t="shared" si="17"/>
        <v>0.545454545454545</v>
      </c>
    </row>
    <row r="39" spans="1:16">
      <c r="A39" s="8" t="s">
        <v>44</v>
      </c>
      <c r="B39" s="9"/>
      <c r="C39" s="9"/>
      <c r="D39" s="10"/>
      <c r="E39" s="9"/>
      <c r="F39" s="9"/>
      <c r="G39" s="10"/>
      <c r="H39" s="9">
        <v>19</v>
      </c>
      <c r="I39" s="9">
        <v>15</v>
      </c>
      <c r="J39" s="31">
        <f t="shared" si="20"/>
        <v>0.789473684210526</v>
      </c>
      <c r="K39" s="9"/>
      <c r="L39" s="9"/>
      <c r="M39" s="10"/>
      <c r="N39" s="38">
        <f t="shared" si="21"/>
        <v>19</v>
      </c>
      <c r="O39" s="38">
        <f t="shared" si="22"/>
        <v>15</v>
      </c>
      <c r="P39" s="31">
        <f t="shared" si="17"/>
        <v>0.789473684210526</v>
      </c>
    </row>
    <row r="40" spans="1:16">
      <c r="A40" s="8" t="s">
        <v>45</v>
      </c>
      <c r="B40" s="9"/>
      <c r="C40" s="9"/>
      <c r="D40" s="10"/>
      <c r="E40" s="9"/>
      <c r="F40" s="9"/>
      <c r="G40" s="10"/>
      <c r="H40" s="9">
        <v>73</v>
      </c>
      <c r="I40" s="9">
        <v>34</v>
      </c>
      <c r="J40" s="31">
        <f t="shared" si="20"/>
        <v>0.465753424657534</v>
      </c>
      <c r="K40" s="9"/>
      <c r="L40" s="9"/>
      <c r="M40" s="10"/>
      <c r="N40" s="38">
        <f t="shared" si="21"/>
        <v>73</v>
      </c>
      <c r="O40" s="38">
        <f t="shared" si="22"/>
        <v>34</v>
      </c>
      <c r="P40" s="31">
        <f t="shared" si="17"/>
        <v>0.465753424657534</v>
      </c>
    </row>
    <row r="41" spans="1:16">
      <c r="A41" s="8" t="s">
        <v>46</v>
      </c>
      <c r="B41" s="9"/>
      <c r="C41" s="9"/>
      <c r="D41" s="10"/>
      <c r="E41" s="9"/>
      <c r="F41" s="9"/>
      <c r="G41" s="10"/>
      <c r="H41" s="9">
        <v>16</v>
      </c>
      <c r="I41" s="9">
        <v>14</v>
      </c>
      <c r="J41" s="31">
        <f t="shared" ref="J41" si="23">I41/H41</f>
        <v>0.875</v>
      </c>
      <c r="K41" s="9"/>
      <c r="L41" s="9"/>
      <c r="M41" s="10"/>
      <c r="N41" s="38">
        <f t="shared" si="21"/>
        <v>16</v>
      </c>
      <c r="O41" s="38">
        <f t="shared" si="22"/>
        <v>14</v>
      </c>
      <c r="P41" s="31">
        <f t="shared" si="17"/>
        <v>0.875</v>
      </c>
    </row>
    <row r="42" spans="1:16">
      <c r="A42" s="8" t="s">
        <v>47</v>
      </c>
      <c r="B42" s="9"/>
      <c r="C42" s="9"/>
      <c r="D42" s="10"/>
      <c r="E42" s="9"/>
      <c r="F42" s="9"/>
      <c r="G42" s="10"/>
      <c r="H42" s="9"/>
      <c r="I42" s="9"/>
      <c r="J42" s="10"/>
      <c r="K42" s="9"/>
      <c r="L42" s="9"/>
      <c r="M42" s="10"/>
      <c r="N42" s="38">
        <f t="shared" si="21"/>
        <v>0</v>
      </c>
      <c r="O42" s="38">
        <f t="shared" si="22"/>
        <v>0</v>
      </c>
      <c r="P42" s="31" t="e">
        <f t="shared" ref="P42:P47" si="24">O42/N42</f>
        <v>#DIV/0!</v>
      </c>
    </row>
    <row r="43" spans="1:16">
      <c r="A43" s="11" t="s">
        <v>48</v>
      </c>
      <c r="B43" s="12"/>
      <c r="C43" s="12"/>
      <c r="D43" s="13"/>
      <c r="E43" s="12"/>
      <c r="F43" s="12"/>
      <c r="G43" s="13"/>
      <c r="H43" s="12">
        <f>SUM(H38:H42)</f>
        <v>141</v>
      </c>
      <c r="I43" s="12">
        <f>SUM(I38:I42)</f>
        <v>81</v>
      </c>
      <c r="J43" s="13">
        <f t="shared" si="20"/>
        <v>0.574468085106383</v>
      </c>
      <c r="K43" s="12"/>
      <c r="L43" s="12"/>
      <c r="M43" s="13"/>
      <c r="N43" s="12">
        <f>SUM(N38:N42)</f>
        <v>141</v>
      </c>
      <c r="O43" s="12">
        <f>SUM(O38:O42)</f>
        <v>81</v>
      </c>
      <c r="P43" s="14">
        <f t="shared" si="24"/>
        <v>0.574468085106383</v>
      </c>
    </row>
    <row r="44" spans="1:16">
      <c r="A44" s="8" t="s">
        <v>49</v>
      </c>
      <c r="B44" s="9"/>
      <c r="C44" s="9"/>
      <c r="D44" s="10"/>
      <c r="E44" s="9"/>
      <c r="F44" s="9"/>
      <c r="G44" s="10"/>
      <c r="H44" s="9">
        <v>13</v>
      </c>
      <c r="I44" s="9">
        <v>9</v>
      </c>
      <c r="J44" s="31">
        <f t="shared" si="20"/>
        <v>0.692307692307692</v>
      </c>
      <c r="K44" s="9"/>
      <c r="L44" s="9"/>
      <c r="M44" s="10"/>
      <c r="N44" s="38">
        <f t="shared" ref="N44:N46" si="25">SUM(H44)</f>
        <v>13</v>
      </c>
      <c r="O44" s="38">
        <f t="shared" ref="O44:O46" si="26">SUM(I44)</f>
        <v>9</v>
      </c>
      <c r="P44" s="31">
        <f t="shared" si="24"/>
        <v>0.692307692307692</v>
      </c>
    </row>
    <row r="45" spans="1:16">
      <c r="A45" s="8" t="s">
        <v>50</v>
      </c>
      <c r="B45" s="9"/>
      <c r="C45" s="9"/>
      <c r="D45" s="10"/>
      <c r="E45" s="9"/>
      <c r="F45" s="9"/>
      <c r="G45" s="10"/>
      <c r="H45" s="9">
        <v>3</v>
      </c>
      <c r="I45" s="9">
        <v>3</v>
      </c>
      <c r="J45" s="32">
        <f t="shared" si="20"/>
        <v>1</v>
      </c>
      <c r="K45" s="9"/>
      <c r="L45" s="9"/>
      <c r="M45" s="10"/>
      <c r="N45" s="38">
        <f t="shared" si="25"/>
        <v>3</v>
      </c>
      <c r="O45" s="38">
        <f t="shared" si="26"/>
        <v>3</v>
      </c>
      <c r="P45" s="31">
        <f t="shared" si="24"/>
        <v>1</v>
      </c>
    </row>
    <row r="46" spans="1:16">
      <c r="A46" s="8" t="s">
        <v>51</v>
      </c>
      <c r="B46" s="9"/>
      <c r="C46" s="9"/>
      <c r="D46" s="10"/>
      <c r="E46" s="9"/>
      <c r="F46" s="9"/>
      <c r="G46" s="10"/>
      <c r="H46" s="9">
        <v>15</v>
      </c>
      <c r="I46" s="9">
        <v>9</v>
      </c>
      <c r="J46" s="31">
        <f t="shared" si="20"/>
        <v>0.6</v>
      </c>
      <c r="K46" s="9"/>
      <c r="L46" s="9"/>
      <c r="M46" s="10"/>
      <c r="N46" s="38">
        <f t="shared" si="25"/>
        <v>15</v>
      </c>
      <c r="O46" s="38">
        <f t="shared" si="26"/>
        <v>9</v>
      </c>
      <c r="P46" s="31">
        <f t="shared" si="24"/>
        <v>0.6</v>
      </c>
    </row>
    <row r="47" spans="1:16">
      <c r="A47" s="8" t="s">
        <v>52</v>
      </c>
      <c r="B47" s="9"/>
      <c r="C47" s="9"/>
      <c r="D47" s="10"/>
      <c r="E47" s="9"/>
      <c r="F47" s="9"/>
      <c r="G47" s="10"/>
      <c r="H47" s="9">
        <v>9</v>
      </c>
      <c r="I47" s="9">
        <v>9</v>
      </c>
      <c r="J47" s="32">
        <f t="shared" si="20"/>
        <v>1</v>
      </c>
      <c r="K47" s="9"/>
      <c r="L47" s="9"/>
      <c r="M47" s="10"/>
      <c r="N47" s="9">
        <v>9</v>
      </c>
      <c r="O47" s="9">
        <v>9</v>
      </c>
      <c r="P47" s="32">
        <f t="shared" si="24"/>
        <v>1</v>
      </c>
    </row>
    <row r="48" spans="1:16">
      <c r="A48" s="8" t="s">
        <v>53</v>
      </c>
      <c r="B48" s="9"/>
      <c r="C48" s="9"/>
      <c r="D48" s="10"/>
      <c r="E48" s="9"/>
      <c r="F48" s="9"/>
      <c r="G48" s="10"/>
      <c r="H48" s="9"/>
      <c r="I48" s="9"/>
      <c r="J48" s="10"/>
      <c r="K48" s="9"/>
      <c r="L48" s="9"/>
      <c r="M48" s="10"/>
      <c r="N48" s="38"/>
      <c r="O48" s="9"/>
      <c r="P48" s="31"/>
    </row>
    <row r="49" spans="1:16">
      <c r="A49" s="11" t="s">
        <v>54</v>
      </c>
      <c r="B49" s="12"/>
      <c r="C49" s="12"/>
      <c r="D49" s="13"/>
      <c r="E49" s="12"/>
      <c r="F49" s="12"/>
      <c r="G49" s="13"/>
      <c r="H49" s="12">
        <f>SUM(H44:H48)</f>
        <v>40</v>
      </c>
      <c r="I49" s="12">
        <f>SUM(I44:I48)</f>
        <v>30</v>
      </c>
      <c r="J49" s="13">
        <f>I49/H49</f>
        <v>0.75</v>
      </c>
      <c r="K49" s="12"/>
      <c r="L49" s="12"/>
      <c r="M49" s="13"/>
      <c r="N49" s="12">
        <f>SUM(N44:N48)</f>
        <v>40</v>
      </c>
      <c r="O49" s="12">
        <f>SUM(O44:O48)</f>
        <v>30</v>
      </c>
      <c r="P49" s="14">
        <f t="shared" ref="P48:P52" si="27">O49/N49</f>
        <v>0.75</v>
      </c>
    </row>
    <row r="50" spans="1:16">
      <c r="A50" s="18" t="s">
        <v>55</v>
      </c>
      <c r="B50" s="19"/>
      <c r="C50" s="19"/>
      <c r="D50" s="20"/>
      <c r="E50" s="19"/>
      <c r="F50" s="19"/>
      <c r="G50" s="20"/>
      <c r="H50" s="19">
        <f>H43+H49</f>
        <v>181</v>
      </c>
      <c r="I50" s="19">
        <f>I43+I49</f>
        <v>111</v>
      </c>
      <c r="J50" s="20">
        <f t="shared" ref="J50:J52" si="28">I50/H50</f>
        <v>0.613259668508287</v>
      </c>
      <c r="K50" s="19"/>
      <c r="L50" s="19"/>
      <c r="M50" s="20"/>
      <c r="N50" s="19">
        <f>N43+N49</f>
        <v>181</v>
      </c>
      <c r="O50" s="19">
        <f>O43+O49</f>
        <v>111</v>
      </c>
      <c r="P50" s="21">
        <f t="shared" si="27"/>
        <v>0.613259668508287</v>
      </c>
    </row>
    <row r="51" customHeight="1" spans="1:16">
      <c r="A51" s="22" t="s">
        <v>56</v>
      </c>
      <c r="B51" s="23"/>
      <c r="C51" s="23"/>
      <c r="D51" s="24"/>
      <c r="E51" s="23"/>
      <c r="F51" s="23"/>
      <c r="G51" s="24"/>
      <c r="H51" s="23">
        <f>H37+H50</f>
        <v>285</v>
      </c>
      <c r="I51" s="23">
        <f>I37+I50</f>
        <v>169</v>
      </c>
      <c r="J51" s="24">
        <f t="shared" si="28"/>
        <v>0.592982456140351</v>
      </c>
      <c r="K51" s="23"/>
      <c r="L51" s="23"/>
      <c r="M51" s="24"/>
      <c r="N51" s="23">
        <f>N37+N50</f>
        <v>285</v>
      </c>
      <c r="O51" s="23">
        <f>O37+O50</f>
        <v>169</v>
      </c>
      <c r="P51" s="44">
        <f t="shared" si="27"/>
        <v>0.592982456140351</v>
      </c>
    </row>
    <row r="52" customHeight="1" spans="1:16">
      <c r="A52" s="25" t="s">
        <v>57</v>
      </c>
      <c r="B52" s="26"/>
      <c r="C52" s="26"/>
      <c r="D52" s="27"/>
      <c r="E52" s="26"/>
      <c r="F52" s="26"/>
      <c r="G52" s="27"/>
      <c r="H52" s="26">
        <f>H24+H51</f>
        <v>1451</v>
      </c>
      <c r="I52" s="26">
        <f>I24+I51</f>
        <v>1144</v>
      </c>
      <c r="J52" s="27">
        <f t="shared" si="28"/>
        <v>0.78842177808408</v>
      </c>
      <c r="K52" s="26"/>
      <c r="L52" s="26"/>
      <c r="M52" s="27"/>
      <c r="N52" s="45">
        <f>SUM(N51,N24)</f>
        <v>1451</v>
      </c>
      <c r="O52" s="45">
        <f>SUM(O51,O24)</f>
        <v>1144</v>
      </c>
      <c r="P52" s="46">
        <f t="shared" si="27"/>
        <v>0.78842177808408</v>
      </c>
    </row>
    <row r="53" ht="60" customHeight="1" spans="1:16">
      <c r="A53" s="28" t="s">
        <v>58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</row>
  </sheetData>
  <mergeCells count="8">
    <mergeCell ref="A1:P1"/>
    <mergeCell ref="B2:D2"/>
    <mergeCell ref="E2:G2"/>
    <mergeCell ref="H2:J2"/>
    <mergeCell ref="K2:M2"/>
    <mergeCell ref="N2:P2"/>
    <mergeCell ref="A53:P53"/>
    <mergeCell ref="A2:A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workbookViewId="0">
      <pane xSplit="1" ySplit="3" topLeftCell="B12" activePane="bottomRight" state="frozen"/>
      <selection/>
      <selection pane="topRight"/>
      <selection pane="bottomLeft"/>
      <selection pane="bottomRight" activeCell="H2" sqref="H2:J2"/>
    </sheetView>
  </sheetViews>
  <sheetFormatPr defaultColWidth="9.125" defaultRowHeight="13.5"/>
  <cols>
    <col min="1" max="1" width="23.625" style="2" customWidth="1"/>
    <col min="2" max="16" width="7.375" style="3" customWidth="1"/>
    <col min="17" max="16384" width="9.125" style="3"/>
  </cols>
  <sheetData>
    <row r="1" ht="28.15" customHeight="1" spans="1:16">
      <c r="A1" s="4" t="s">
        <v>66</v>
      </c>
      <c r="B1" s="5"/>
      <c r="C1" s="5"/>
      <c r="D1" s="5"/>
      <c r="E1" s="5"/>
      <c r="F1" s="5"/>
      <c r="G1" s="5"/>
      <c r="H1" s="5"/>
      <c r="I1" s="5"/>
      <c r="J1" s="5"/>
      <c r="K1" s="30"/>
      <c r="L1" s="30"/>
      <c r="M1" s="30"/>
      <c r="N1" s="30"/>
      <c r="O1" s="30"/>
      <c r="P1" s="30"/>
    </row>
    <row r="2" ht="56.1" customHeight="1" spans="1:16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64</v>
      </c>
      <c r="I2" s="7"/>
      <c r="J2" s="7"/>
      <c r="K2" s="7" t="s">
        <v>4</v>
      </c>
      <c r="L2" s="7"/>
      <c r="M2" s="7"/>
      <c r="N2" s="33" t="s">
        <v>5</v>
      </c>
      <c r="O2" s="34"/>
      <c r="P2" s="35"/>
    </row>
    <row r="3" ht="28.15" customHeight="1" spans="1:16">
      <c r="A3" s="6"/>
      <c r="B3" s="7" t="s">
        <v>6</v>
      </c>
      <c r="C3" s="7" t="s">
        <v>7</v>
      </c>
      <c r="D3" s="7" t="s">
        <v>8</v>
      </c>
      <c r="E3" s="7" t="s">
        <v>6</v>
      </c>
      <c r="F3" s="7" t="s">
        <v>7</v>
      </c>
      <c r="G3" s="7" t="s">
        <v>8</v>
      </c>
      <c r="H3" s="7" t="s">
        <v>6</v>
      </c>
      <c r="I3" s="7" t="s">
        <v>7</v>
      </c>
      <c r="J3" s="7" t="s">
        <v>8</v>
      </c>
      <c r="K3" s="7" t="s">
        <v>6</v>
      </c>
      <c r="L3" s="7" t="s">
        <v>7</v>
      </c>
      <c r="M3" s="7" t="s">
        <v>8</v>
      </c>
      <c r="N3" s="36" t="s">
        <v>6</v>
      </c>
      <c r="O3" s="7" t="s">
        <v>7</v>
      </c>
      <c r="P3" s="37" t="s">
        <v>8</v>
      </c>
    </row>
    <row r="4" spans="1:16">
      <c r="A4" s="8" t="s">
        <v>9</v>
      </c>
      <c r="B4" s="9"/>
      <c r="C4" s="9"/>
      <c r="D4" s="10"/>
      <c r="E4" s="9"/>
      <c r="F4" s="9"/>
      <c r="G4" s="10"/>
      <c r="H4" s="38">
        <v>105</v>
      </c>
      <c r="I4" s="9">
        <v>33</v>
      </c>
      <c r="J4" s="10">
        <f>I4/H4</f>
        <v>0.314285714285714</v>
      </c>
      <c r="K4" s="9"/>
      <c r="L4" s="9"/>
      <c r="M4" s="10"/>
      <c r="N4" s="38">
        <f>SUM(H4)</f>
        <v>105</v>
      </c>
      <c r="O4" s="38">
        <f>SUM(I4)</f>
        <v>33</v>
      </c>
      <c r="P4" s="31">
        <f t="shared" ref="P4:P52" si="0">O4/N4</f>
        <v>0.314285714285714</v>
      </c>
    </row>
    <row r="5" spans="1:16">
      <c r="A5" s="8" t="s">
        <v>10</v>
      </c>
      <c r="B5" s="9"/>
      <c r="C5" s="9"/>
      <c r="D5" s="10"/>
      <c r="E5" s="9"/>
      <c r="F5" s="9"/>
      <c r="G5" s="10"/>
      <c r="H5" s="9"/>
      <c r="I5" s="9"/>
      <c r="J5" s="10"/>
      <c r="K5" s="9"/>
      <c r="L5" s="9"/>
      <c r="M5" s="10"/>
      <c r="N5" s="38"/>
      <c r="O5" s="9"/>
      <c r="P5" s="31"/>
    </row>
    <row r="6" spans="1:16">
      <c r="A6" s="8" t="s">
        <v>11</v>
      </c>
      <c r="B6" s="9"/>
      <c r="C6" s="9"/>
      <c r="D6" s="10"/>
      <c r="E6" s="9"/>
      <c r="F6" s="9"/>
      <c r="G6" s="10"/>
      <c r="H6" s="9"/>
      <c r="I6" s="9"/>
      <c r="J6" s="10"/>
      <c r="K6" s="9"/>
      <c r="L6" s="9"/>
      <c r="M6" s="10"/>
      <c r="N6" s="38"/>
      <c r="O6" s="9"/>
      <c r="P6" s="31"/>
    </row>
    <row r="7" spans="1:16">
      <c r="A7" s="8" t="s">
        <v>12</v>
      </c>
      <c r="B7" s="9"/>
      <c r="C7" s="9"/>
      <c r="D7" s="10"/>
      <c r="E7" s="9"/>
      <c r="F7" s="9"/>
      <c r="G7" s="10"/>
      <c r="H7" s="9">
        <v>150</v>
      </c>
      <c r="I7" s="9">
        <v>69</v>
      </c>
      <c r="J7" s="10">
        <f>I7/H7</f>
        <v>0.46</v>
      </c>
      <c r="K7" s="9"/>
      <c r="L7" s="9"/>
      <c r="M7" s="10"/>
      <c r="N7" s="38">
        <f>SUM(H7)</f>
        <v>150</v>
      </c>
      <c r="O7" s="38">
        <f>SUM(I7)</f>
        <v>69</v>
      </c>
      <c r="P7" s="31">
        <f t="shared" si="0"/>
        <v>0.46</v>
      </c>
    </row>
    <row r="8" spans="1:16">
      <c r="A8" s="8" t="s">
        <v>13</v>
      </c>
      <c r="B8" s="9"/>
      <c r="C8" s="9"/>
      <c r="D8" s="10"/>
      <c r="E8" s="9"/>
      <c r="F8" s="9"/>
      <c r="G8" s="10"/>
      <c r="H8" s="43"/>
      <c r="I8" s="43"/>
      <c r="J8" s="10"/>
      <c r="K8" s="9"/>
      <c r="L8" s="9"/>
      <c r="M8" s="10"/>
      <c r="N8" s="38"/>
      <c r="O8" s="9"/>
      <c r="P8" s="31"/>
    </row>
    <row r="9" spans="1:16">
      <c r="A9" s="11" t="s">
        <v>14</v>
      </c>
      <c r="B9" s="12"/>
      <c r="C9" s="12"/>
      <c r="D9" s="13"/>
      <c r="E9" s="12"/>
      <c r="F9" s="12"/>
      <c r="G9" s="13"/>
      <c r="H9" s="12">
        <f>SUM(H4:H8)</f>
        <v>255</v>
      </c>
      <c r="I9" s="12">
        <f>SUM(I4:I8)</f>
        <v>102</v>
      </c>
      <c r="J9" s="13">
        <f t="shared" ref="J9:J17" si="1">I9/H9</f>
        <v>0.4</v>
      </c>
      <c r="K9" s="12"/>
      <c r="L9" s="12"/>
      <c r="M9" s="13"/>
      <c r="N9" s="12">
        <f>SUM(N4:N8)</f>
        <v>255</v>
      </c>
      <c r="O9" s="12">
        <f>SUM(O4:O8)</f>
        <v>102</v>
      </c>
      <c r="P9" s="14">
        <f t="shared" si="0"/>
        <v>0.4</v>
      </c>
    </row>
    <row r="10" spans="1:16">
      <c r="A10" s="8" t="s">
        <v>15</v>
      </c>
      <c r="B10" s="9"/>
      <c r="C10" s="9"/>
      <c r="D10" s="10"/>
      <c r="E10" s="9"/>
      <c r="F10" s="9"/>
      <c r="G10" s="10"/>
      <c r="H10" s="9">
        <v>548</v>
      </c>
      <c r="I10" s="9">
        <v>503</v>
      </c>
      <c r="J10" s="10">
        <f t="shared" si="1"/>
        <v>0.917883211678832</v>
      </c>
      <c r="K10" s="9"/>
      <c r="L10" s="9"/>
      <c r="M10" s="10"/>
      <c r="N10" s="38">
        <f t="shared" ref="N10:N12" si="2">SUM(H10)</f>
        <v>548</v>
      </c>
      <c r="O10" s="38">
        <f t="shared" ref="O10:O12" si="3">SUM(I10)</f>
        <v>503</v>
      </c>
      <c r="P10" s="31">
        <f t="shared" si="0"/>
        <v>0.917883211678832</v>
      </c>
    </row>
    <row r="11" spans="1:16">
      <c r="A11" s="8" t="s">
        <v>16</v>
      </c>
      <c r="B11" s="9"/>
      <c r="C11" s="9"/>
      <c r="D11" s="10"/>
      <c r="E11" s="9"/>
      <c r="F11" s="9"/>
      <c r="G11" s="10"/>
      <c r="H11" s="9">
        <v>53</v>
      </c>
      <c r="I11" s="9">
        <v>48</v>
      </c>
      <c r="J11" s="10">
        <f t="shared" si="1"/>
        <v>0.905660377358491</v>
      </c>
      <c r="K11" s="9"/>
      <c r="L11" s="9"/>
      <c r="M11" s="10"/>
      <c r="N11" s="38">
        <f t="shared" si="2"/>
        <v>53</v>
      </c>
      <c r="O11" s="38">
        <f t="shared" si="3"/>
        <v>48</v>
      </c>
      <c r="P11" s="31">
        <f t="shared" si="0"/>
        <v>0.905660377358491</v>
      </c>
    </row>
    <row r="12" spans="1:16">
      <c r="A12" s="8" t="s">
        <v>17</v>
      </c>
      <c r="B12" s="9"/>
      <c r="C12" s="9"/>
      <c r="D12" s="10"/>
      <c r="E12" s="9"/>
      <c r="F12" s="9"/>
      <c r="G12" s="10"/>
      <c r="H12" s="9">
        <v>159</v>
      </c>
      <c r="I12" s="9">
        <v>125</v>
      </c>
      <c r="J12" s="10">
        <f t="shared" si="1"/>
        <v>0.786163522012579</v>
      </c>
      <c r="K12" s="9"/>
      <c r="L12" s="9"/>
      <c r="M12" s="10"/>
      <c r="N12" s="38">
        <f t="shared" si="2"/>
        <v>159</v>
      </c>
      <c r="O12" s="38">
        <f t="shared" si="3"/>
        <v>125</v>
      </c>
      <c r="P12" s="31">
        <f t="shared" si="0"/>
        <v>0.786163522012579</v>
      </c>
    </row>
    <row r="13" spans="1:16">
      <c r="A13" s="8" t="s">
        <v>18</v>
      </c>
      <c r="B13" s="9"/>
      <c r="C13" s="9"/>
      <c r="D13" s="10"/>
      <c r="E13" s="9"/>
      <c r="F13" s="9"/>
      <c r="G13" s="10"/>
      <c r="H13" s="9"/>
      <c r="I13" s="9"/>
      <c r="J13" s="10"/>
      <c r="K13" s="9"/>
      <c r="L13" s="9"/>
      <c r="M13" s="10"/>
      <c r="N13" s="38"/>
      <c r="O13" s="9"/>
      <c r="P13" s="31"/>
    </row>
    <row r="14" spans="1:16">
      <c r="A14" s="8" t="s">
        <v>19</v>
      </c>
      <c r="B14" s="9"/>
      <c r="C14" s="9"/>
      <c r="D14" s="10"/>
      <c r="E14" s="9"/>
      <c r="F14" s="9"/>
      <c r="G14" s="10"/>
      <c r="H14" s="9">
        <v>214</v>
      </c>
      <c r="I14" s="9">
        <v>200</v>
      </c>
      <c r="J14" s="10">
        <f t="shared" si="1"/>
        <v>0.934579439252336</v>
      </c>
      <c r="K14" s="9"/>
      <c r="L14" s="9"/>
      <c r="M14" s="10"/>
      <c r="N14" s="38">
        <f>SUM(H14)</f>
        <v>214</v>
      </c>
      <c r="O14" s="38">
        <f>SUM(I14)</f>
        <v>200</v>
      </c>
      <c r="P14" s="31">
        <f t="shared" si="0"/>
        <v>0.934579439252336</v>
      </c>
    </row>
    <row r="15" spans="1:16">
      <c r="A15" s="8" t="s">
        <v>20</v>
      </c>
      <c r="B15" s="9"/>
      <c r="C15" s="9"/>
      <c r="D15" s="10"/>
      <c r="E15" s="9"/>
      <c r="F15" s="9"/>
      <c r="G15" s="10"/>
      <c r="H15" s="9">
        <v>1</v>
      </c>
      <c r="I15" s="9">
        <v>1</v>
      </c>
      <c r="J15" s="10">
        <f t="shared" si="1"/>
        <v>1</v>
      </c>
      <c r="K15" s="9"/>
      <c r="L15" s="9"/>
      <c r="M15" s="10"/>
      <c r="N15" s="38">
        <f>SUM(H15)</f>
        <v>1</v>
      </c>
      <c r="O15" s="38">
        <f>SUM(I15)</f>
        <v>1</v>
      </c>
      <c r="P15" s="31">
        <f t="shared" si="0"/>
        <v>1</v>
      </c>
    </row>
    <row r="16" spans="1:16">
      <c r="A16" s="8" t="s">
        <v>21</v>
      </c>
      <c r="B16" s="9"/>
      <c r="C16" s="9"/>
      <c r="D16" s="10"/>
      <c r="E16" s="9"/>
      <c r="F16" s="9"/>
      <c r="G16" s="10"/>
      <c r="H16" s="9"/>
      <c r="I16" s="9"/>
      <c r="J16" s="10"/>
      <c r="K16" s="9"/>
      <c r="L16" s="9"/>
      <c r="M16" s="10"/>
      <c r="N16" s="38"/>
      <c r="O16" s="9"/>
      <c r="P16" s="31"/>
    </row>
    <row r="17" spans="1:16">
      <c r="A17" s="8" t="s">
        <v>22</v>
      </c>
      <c r="B17" s="9"/>
      <c r="C17" s="9"/>
      <c r="D17" s="10"/>
      <c r="E17" s="9"/>
      <c r="F17" s="9"/>
      <c r="G17" s="10"/>
      <c r="H17" s="9"/>
      <c r="I17" s="9"/>
      <c r="J17" s="10"/>
      <c r="K17" s="9"/>
      <c r="L17" s="9"/>
      <c r="M17" s="10"/>
      <c r="N17" s="38"/>
      <c r="O17" s="9"/>
      <c r="P17" s="31"/>
    </row>
    <row r="18" spans="1:16">
      <c r="A18" s="8" t="s">
        <v>23</v>
      </c>
      <c r="B18" s="9"/>
      <c r="C18" s="9"/>
      <c r="D18" s="10"/>
      <c r="E18" s="9"/>
      <c r="F18" s="9"/>
      <c r="G18" s="10"/>
      <c r="H18" s="9"/>
      <c r="I18" s="9"/>
      <c r="J18" s="10"/>
      <c r="K18" s="9"/>
      <c r="L18" s="9"/>
      <c r="M18" s="10"/>
      <c r="N18" s="38"/>
      <c r="O18" s="9"/>
      <c r="P18" s="31"/>
    </row>
    <row r="19" spans="1:16">
      <c r="A19" s="8" t="s">
        <v>24</v>
      </c>
      <c r="B19" s="9"/>
      <c r="C19" s="9"/>
      <c r="D19" s="41"/>
      <c r="E19" s="9"/>
      <c r="F19" s="9"/>
      <c r="G19" s="10"/>
      <c r="H19" s="9">
        <v>5</v>
      </c>
      <c r="I19" s="9">
        <v>4</v>
      </c>
      <c r="J19" s="10">
        <f>I19/H19</f>
        <v>0.8</v>
      </c>
      <c r="K19" s="9"/>
      <c r="L19" s="9"/>
      <c r="M19" s="10"/>
      <c r="N19" s="38">
        <f t="shared" ref="N19:N21" si="4">SUM(H19)</f>
        <v>5</v>
      </c>
      <c r="O19" s="38">
        <f t="shared" ref="O19:O21" si="5">SUM(I19)</f>
        <v>4</v>
      </c>
      <c r="P19" s="31">
        <f t="shared" si="0"/>
        <v>0.8</v>
      </c>
    </row>
    <row r="20" spans="1:16">
      <c r="A20" s="8" t="s">
        <v>25</v>
      </c>
      <c r="B20" s="9"/>
      <c r="C20" s="9"/>
      <c r="D20" s="41"/>
      <c r="E20" s="9"/>
      <c r="F20" s="9"/>
      <c r="G20" s="10"/>
      <c r="H20" s="9">
        <v>6</v>
      </c>
      <c r="I20" s="9">
        <v>6</v>
      </c>
      <c r="J20" s="10">
        <f>I20/H20</f>
        <v>1</v>
      </c>
      <c r="K20" s="9"/>
      <c r="L20" s="9"/>
      <c r="M20" s="10"/>
      <c r="N20" s="38">
        <f t="shared" si="4"/>
        <v>6</v>
      </c>
      <c r="O20" s="38">
        <f t="shared" si="5"/>
        <v>6</v>
      </c>
      <c r="P20" s="31">
        <f t="shared" si="0"/>
        <v>1</v>
      </c>
    </row>
    <row r="21" spans="1:16">
      <c r="A21" s="8" t="s">
        <v>26</v>
      </c>
      <c r="B21" s="9"/>
      <c r="C21" s="9"/>
      <c r="D21" s="41"/>
      <c r="E21" s="9"/>
      <c r="F21" s="9"/>
      <c r="G21" s="10"/>
      <c r="H21" s="9">
        <v>4</v>
      </c>
      <c r="I21" s="9">
        <v>3</v>
      </c>
      <c r="J21" s="10">
        <f>I21/H21</f>
        <v>0.75</v>
      </c>
      <c r="K21" s="9"/>
      <c r="L21" s="9"/>
      <c r="M21" s="10"/>
      <c r="N21" s="38">
        <f t="shared" si="4"/>
        <v>4</v>
      </c>
      <c r="O21" s="38">
        <f t="shared" si="5"/>
        <v>3</v>
      </c>
      <c r="P21" s="31">
        <f t="shared" si="0"/>
        <v>0.75</v>
      </c>
    </row>
    <row r="22" spans="1:16">
      <c r="A22" s="8" t="s">
        <v>27</v>
      </c>
      <c r="B22" s="9"/>
      <c r="C22" s="9"/>
      <c r="D22" s="10"/>
      <c r="E22" s="9"/>
      <c r="F22" s="9"/>
      <c r="G22" s="10"/>
      <c r="H22" s="9"/>
      <c r="I22" s="9"/>
      <c r="J22" s="10"/>
      <c r="K22" s="9"/>
      <c r="L22" s="9"/>
      <c r="M22" s="10"/>
      <c r="N22" s="38"/>
      <c r="O22" s="9"/>
      <c r="P22" s="31"/>
    </row>
    <row r="23" spans="1:16">
      <c r="A23" s="11" t="s">
        <v>28</v>
      </c>
      <c r="B23" s="12"/>
      <c r="C23" s="12"/>
      <c r="D23" s="13"/>
      <c r="E23" s="12"/>
      <c r="F23" s="12"/>
      <c r="G23" s="13"/>
      <c r="H23" s="12">
        <f>SUM(H10:H22)</f>
        <v>990</v>
      </c>
      <c r="I23" s="12">
        <f>SUM(I10:I22)</f>
        <v>890</v>
      </c>
      <c r="J23" s="13">
        <f t="shared" ref="J23:J34" si="6">I23/H23</f>
        <v>0.898989898989899</v>
      </c>
      <c r="K23" s="12"/>
      <c r="L23" s="12"/>
      <c r="M23" s="13"/>
      <c r="N23" s="12">
        <f>SUM(N10:N22)</f>
        <v>990</v>
      </c>
      <c r="O23" s="12">
        <f>SUM(O10:O22)</f>
        <v>890</v>
      </c>
      <c r="P23" s="14">
        <f t="shared" si="0"/>
        <v>0.898989898989899</v>
      </c>
    </row>
    <row r="24" spans="1:16">
      <c r="A24" s="18" t="s">
        <v>29</v>
      </c>
      <c r="B24" s="19"/>
      <c r="C24" s="19"/>
      <c r="D24" s="20"/>
      <c r="E24" s="19"/>
      <c r="F24" s="19"/>
      <c r="G24" s="20"/>
      <c r="H24" s="19">
        <f>H9+H23</f>
        <v>1245</v>
      </c>
      <c r="I24" s="19">
        <f>I9+I23</f>
        <v>992</v>
      </c>
      <c r="J24" s="20">
        <f t="shared" si="6"/>
        <v>0.796787148594377</v>
      </c>
      <c r="K24" s="19"/>
      <c r="L24" s="19"/>
      <c r="M24" s="20"/>
      <c r="N24" s="19">
        <f>N9+N23</f>
        <v>1245</v>
      </c>
      <c r="O24" s="19">
        <f>O9+O23</f>
        <v>992</v>
      </c>
      <c r="P24" s="21">
        <f t="shared" si="0"/>
        <v>0.796787148594377</v>
      </c>
    </row>
    <row r="25" spans="1:16">
      <c r="A25" s="8" t="s">
        <v>30</v>
      </c>
      <c r="B25" s="9"/>
      <c r="C25" s="9"/>
      <c r="D25" s="10"/>
      <c r="E25" s="9"/>
      <c r="F25" s="9"/>
      <c r="G25" s="10"/>
      <c r="H25" s="9">
        <v>7</v>
      </c>
      <c r="I25" s="9">
        <v>3</v>
      </c>
      <c r="J25" s="10">
        <f t="shared" si="6"/>
        <v>0.428571428571429</v>
      </c>
      <c r="K25" s="9"/>
      <c r="L25" s="9"/>
      <c r="M25" s="10"/>
      <c r="N25" s="38">
        <f t="shared" ref="N25:N27" si="7">SUM(H25)</f>
        <v>7</v>
      </c>
      <c r="O25" s="38">
        <f t="shared" ref="O25:O27" si="8">SUM(I25)</f>
        <v>3</v>
      </c>
      <c r="P25" s="31">
        <f t="shared" si="0"/>
        <v>0.428571428571429</v>
      </c>
    </row>
    <row r="26" spans="1:16">
      <c r="A26" s="8" t="s">
        <v>31</v>
      </c>
      <c r="B26" s="9"/>
      <c r="C26" s="9"/>
      <c r="D26" s="10"/>
      <c r="E26" s="9"/>
      <c r="F26" s="9"/>
      <c r="G26" s="10"/>
      <c r="H26" s="9">
        <v>1</v>
      </c>
      <c r="I26" s="9">
        <v>1</v>
      </c>
      <c r="J26" s="10">
        <f t="shared" si="6"/>
        <v>1</v>
      </c>
      <c r="K26" s="9"/>
      <c r="L26" s="9"/>
      <c r="M26" s="10"/>
      <c r="N26" s="38">
        <f t="shared" si="7"/>
        <v>1</v>
      </c>
      <c r="O26" s="38">
        <f t="shared" si="8"/>
        <v>1</v>
      </c>
      <c r="P26" s="31">
        <f t="shared" si="0"/>
        <v>1</v>
      </c>
    </row>
    <row r="27" spans="1:16">
      <c r="A27" s="8" t="s">
        <v>32</v>
      </c>
      <c r="B27" s="9"/>
      <c r="C27" s="9"/>
      <c r="D27" s="10"/>
      <c r="E27" s="9"/>
      <c r="F27" s="9"/>
      <c r="G27" s="10"/>
      <c r="H27" s="9">
        <v>17</v>
      </c>
      <c r="I27" s="9">
        <v>10</v>
      </c>
      <c r="J27" s="10">
        <f t="shared" si="6"/>
        <v>0.588235294117647</v>
      </c>
      <c r="K27" s="9"/>
      <c r="L27" s="9"/>
      <c r="M27" s="10"/>
      <c r="N27" s="38">
        <f t="shared" si="7"/>
        <v>17</v>
      </c>
      <c r="O27" s="38">
        <f t="shared" si="8"/>
        <v>10</v>
      </c>
      <c r="P27" s="31">
        <f t="shared" si="0"/>
        <v>0.588235294117647</v>
      </c>
    </row>
    <row r="28" spans="1:16">
      <c r="A28" s="8" t="s">
        <v>33</v>
      </c>
      <c r="B28" s="9"/>
      <c r="C28" s="9"/>
      <c r="D28" s="10"/>
      <c r="E28" s="9"/>
      <c r="F28" s="9"/>
      <c r="G28" s="10"/>
      <c r="H28" s="9"/>
      <c r="I28" s="9"/>
      <c r="J28" s="10"/>
      <c r="K28" s="9"/>
      <c r="L28" s="9"/>
      <c r="M28" s="10"/>
      <c r="N28" s="38"/>
      <c r="O28" s="9"/>
      <c r="P28" s="31"/>
    </row>
    <row r="29" spans="1:16">
      <c r="A29" s="8" t="s">
        <v>34</v>
      </c>
      <c r="B29" s="9"/>
      <c r="C29" s="9"/>
      <c r="D29" s="10"/>
      <c r="E29" s="9"/>
      <c r="F29" s="9"/>
      <c r="G29" s="10"/>
      <c r="H29" s="9"/>
      <c r="I29" s="9"/>
      <c r="J29" s="10"/>
      <c r="K29" s="9"/>
      <c r="L29" s="9"/>
      <c r="M29" s="10"/>
      <c r="N29" s="38"/>
      <c r="O29" s="9"/>
      <c r="P29" s="31"/>
    </row>
    <row r="30" spans="1:16">
      <c r="A30" s="11" t="s">
        <v>35</v>
      </c>
      <c r="B30" s="12"/>
      <c r="C30" s="12"/>
      <c r="D30" s="13"/>
      <c r="E30" s="12"/>
      <c r="F30" s="12"/>
      <c r="G30" s="13"/>
      <c r="H30" s="12">
        <f>SUM(H25:H29)</f>
        <v>25</v>
      </c>
      <c r="I30" s="12">
        <f>SUM(I25:I29)</f>
        <v>14</v>
      </c>
      <c r="J30" s="13">
        <f t="shared" si="6"/>
        <v>0.56</v>
      </c>
      <c r="K30" s="12"/>
      <c r="L30" s="12"/>
      <c r="M30" s="13"/>
      <c r="N30" s="12">
        <f>SUM(N25:N29)</f>
        <v>25</v>
      </c>
      <c r="O30" s="12">
        <f>SUM(O25:O29)</f>
        <v>14</v>
      </c>
      <c r="P30" s="14">
        <f t="shared" si="0"/>
        <v>0.56</v>
      </c>
    </row>
    <row r="31" spans="1:16">
      <c r="A31" s="8" t="s">
        <v>36</v>
      </c>
      <c r="B31" s="9"/>
      <c r="C31" s="9"/>
      <c r="D31" s="10"/>
      <c r="E31" s="9"/>
      <c r="F31" s="9"/>
      <c r="G31" s="10"/>
      <c r="H31" s="9">
        <v>1</v>
      </c>
      <c r="I31" s="9">
        <v>1</v>
      </c>
      <c r="J31" s="10">
        <f t="shared" si="6"/>
        <v>1</v>
      </c>
      <c r="K31" s="9"/>
      <c r="L31" s="9"/>
      <c r="M31" s="10"/>
      <c r="N31" s="38">
        <f t="shared" ref="N31:N33" si="9">SUM(H31)</f>
        <v>1</v>
      </c>
      <c r="O31" s="38">
        <f t="shared" ref="O31:O33" si="10">SUM(I31)</f>
        <v>1</v>
      </c>
      <c r="P31" s="31">
        <f t="shared" si="0"/>
        <v>1</v>
      </c>
    </row>
    <row r="32" spans="1:16">
      <c r="A32" s="8" t="s">
        <v>37</v>
      </c>
      <c r="B32" s="9"/>
      <c r="C32" s="9"/>
      <c r="D32" s="10"/>
      <c r="E32" s="9"/>
      <c r="F32" s="9"/>
      <c r="G32" s="10"/>
      <c r="H32" s="9">
        <v>4</v>
      </c>
      <c r="I32" s="9">
        <v>2</v>
      </c>
      <c r="J32" s="10">
        <f t="shared" si="6"/>
        <v>0.5</v>
      </c>
      <c r="K32" s="9"/>
      <c r="L32" s="9"/>
      <c r="M32" s="10"/>
      <c r="N32" s="38">
        <f t="shared" si="9"/>
        <v>4</v>
      </c>
      <c r="O32" s="38">
        <f t="shared" si="10"/>
        <v>2</v>
      </c>
      <c r="P32" s="31">
        <f t="shared" si="0"/>
        <v>0.5</v>
      </c>
    </row>
    <row r="33" spans="1:16">
      <c r="A33" s="8" t="s">
        <v>38</v>
      </c>
      <c r="B33" s="9"/>
      <c r="C33" s="9"/>
      <c r="D33" s="10"/>
      <c r="E33" s="9"/>
      <c r="F33" s="9"/>
      <c r="G33" s="10"/>
      <c r="H33" s="9">
        <v>23</v>
      </c>
      <c r="I33" s="9">
        <v>12</v>
      </c>
      <c r="J33" s="10">
        <f t="shared" si="6"/>
        <v>0.521739130434783</v>
      </c>
      <c r="K33" s="9"/>
      <c r="L33" s="9"/>
      <c r="M33" s="10"/>
      <c r="N33" s="38">
        <f t="shared" si="9"/>
        <v>23</v>
      </c>
      <c r="O33" s="38">
        <f t="shared" si="10"/>
        <v>12</v>
      </c>
      <c r="P33" s="31">
        <f t="shared" si="0"/>
        <v>0.521739130434783</v>
      </c>
    </row>
    <row r="34" spans="1:16">
      <c r="A34" s="8" t="s">
        <v>39</v>
      </c>
      <c r="B34" s="9"/>
      <c r="C34" s="9"/>
      <c r="D34" s="10"/>
      <c r="E34" s="9"/>
      <c r="F34" s="9"/>
      <c r="G34" s="10"/>
      <c r="H34" s="9"/>
      <c r="I34" s="9"/>
      <c r="J34" s="10" t="e">
        <f t="shared" si="6"/>
        <v>#DIV/0!</v>
      </c>
      <c r="K34" s="9"/>
      <c r="L34" s="9"/>
      <c r="M34" s="10"/>
      <c r="N34" s="38"/>
      <c r="O34" s="9"/>
      <c r="P34" s="31"/>
    </row>
    <row r="35" spans="1:16">
      <c r="A35" s="8" t="s">
        <v>40</v>
      </c>
      <c r="B35" s="9"/>
      <c r="C35" s="9"/>
      <c r="D35" s="10"/>
      <c r="E35" s="9"/>
      <c r="F35" s="9"/>
      <c r="G35" s="10"/>
      <c r="H35" s="9"/>
      <c r="I35" s="9"/>
      <c r="J35" s="10"/>
      <c r="K35" s="9"/>
      <c r="L35" s="9"/>
      <c r="M35" s="10"/>
      <c r="N35" s="38"/>
      <c r="O35" s="9"/>
      <c r="P35" s="31"/>
    </row>
    <row r="36" spans="1:16">
      <c r="A36" s="11" t="s">
        <v>41</v>
      </c>
      <c r="B36" s="12"/>
      <c r="C36" s="12"/>
      <c r="D36" s="13"/>
      <c r="E36" s="12"/>
      <c r="F36" s="12"/>
      <c r="G36" s="13"/>
      <c r="H36" s="12">
        <f>SUM(H31:H35)</f>
        <v>28</v>
      </c>
      <c r="I36" s="12">
        <f>SUM(I31:I35)</f>
        <v>15</v>
      </c>
      <c r="J36" s="13">
        <f t="shared" ref="J36:J47" si="11">I36/H36</f>
        <v>0.535714285714286</v>
      </c>
      <c r="K36" s="12"/>
      <c r="L36" s="12"/>
      <c r="M36" s="13"/>
      <c r="N36" s="12">
        <f>SUM(N31:N35)</f>
        <v>28</v>
      </c>
      <c r="O36" s="12">
        <f>SUM(O31:O35)</f>
        <v>15</v>
      </c>
      <c r="P36" s="14">
        <f t="shared" si="0"/>
        <v>0.535714285714286</v>
      </c>
    </row>
    <row r="37" spans="1:16">
      <c r="A37" s="18" t="s">
        <v>42</v>
      </c>
      <c r="B37" s="19"/>
      <c r="C37" s="19"/>
      <c r="D37" s="20"/>
      <c r="E37" s="19"/>
      <c r="F37" s="19"/>
      <c r="G37" s="20"/>
      <c r="H37" s="19">
        <f>H30+H36</f>
        <v>53</v>
      </c>
      <c r="I37" s="19">
        <f>I30+I36</f>
        <v>29</v>
      </c>
      <c r="J37" s="20">
        <f t="shared" si="11"/>
        <v>0.547169811320755</v>
      </c>
      <c r="K37" s="19"/>
      <c r="L37" s="19"/>
      <c r="M37" s="20"/>
      <c r="N37" s="19">
        <f>N30+N36</f>
        <v>53</v>
      </c>
      <c r="O37" s="19">
        <f>O30+O36</f>
        <v>29</v>
      </c>
      <c r="P37" s="21">
        <f t="shared" si="0"/>
        <v>0.547169811320755</v>
      </c>
    </row>
    <row r="38" spans="1:16">
      <c r="A38" s="8" t="s">
        <v>43</v>
      </c>
      <c r="B38" s="9"/>
      <c r="C38" s="9"/>
      <c r="D38" s="10"/>
      <c r="E38" s="9"/>
      <c r="F38" s="9"/>
      <c r="G38" s="10"/>
      <c r="H38" s="9">
        <v>8</v>
      </c>
      <c r="I38" s="9">
        <v>7</v>
      </c>
      <c r="J38" s="31">
        <f t="shared" si="11"/>
        <v>0.875</v>
      </c>
      <c r="K38" s="9"/>
      <c r="L38" s="9"/>
      <c r="M38" s="10"/>
      <c r="N38" s="38">
        <f t="shared" ref="N38:N41" si="12">SUM(H38)</f>
        <v>8</v>
      </c>
      <c r="O38" s="38">
        <f t="shared" ref="O38:O41" si="13">SUM(I38)</f>
        <v>7</v>
      </c>
      <c r="P38" s="31">
        <f t="shared" si="0"/>
        <v>0.875</v>
      </c>
    </row>
    <row r="39" spans="1:16">
      <c r="A39" s="8" t="s">
        <v>44</v>
      </c>
      <c r="B39" s="9"/>
      <c r="C39" s="9"/>
      <c r="D39" s="10"/>
      <c r="E39" s="9"/>
      <c r="F39" s="9"/>
      <c r="G39" s="10"/>
      <c r="H39" s="9">
        <v>4</v>
      </c>
      <c r="I39" s="9">
        <v>1</v>
      </c>
      <c r="J39" s="31">
        <f t="shared" si="11"/>
        <v>0.25</v>
      </c>
      <c r="K39" s="9"/>
      <c r="L39" s="9"/>
      <c r="M39" s="10"/>
      <c r="N39" s="38">
        <f t="shared" si="12"/>
        <v>4</v>
      </c>
      <c r="O39" s="38">
        <f t="shared" si="13"/>
        <v>1</v>
      </c>
      <c r="P39" s="31">
        <f t="shared" si="0"/>
        <v>0.25</v>
      </c>
    </row>
    <row r="40" spans="1:16">
      <c r="A40" s="8" t="s">
        <v>45</v>
      </c>
      <c r="B40" s="9"/>
      <c r="C40" s="9"/>
      <c r="D40" s="10"/>
      <c r="E40" s="9"/>
      <c r="F40" s="9"/>
      <c r="G40" s="10"/>
      <c r="H40" s="9">
        <v>34</v>
      </c>
      <c r="I40" s="9">
        <v>23</v>
      </c>
      <c r="J40" s="31">
        <f t="shared" si="11"/>
        <v>0.676470588235294</v>
      </c>
      <c r="K40" s="9"/>
      <c r="L40" s="9"/>
      <c r="M40" s="10"/>
      <c r="N40" s="38">
        <f t="shared" si="12"/>
        <v>34</v>
      </c>
      <c r="O40" s="38">
        <f t="shared" si="13"/>
        <v>23</v>
      </c>
      <c r="P40" s="31">
        <f t="shared" si="0"/>
        <v>0.676470588235294</v>
      </c>
    </row>
    <row r="41" spans="1:16">
      <c r="A41" s="8" t="s">
        <v>46</v>
      </c>
      <c r="B41" s="9"/>
      <c r="C41" s="9"/>
      <c r="D41" s="10"/>
      <c r="E41" s="9"/>
      <c r="F41" s="9"/>
      <c r="G41" s="10"/>
      <c r="H41" s="9">
        <v>2</v>
      </c>
      <c r="I41" s="9">
        <v>2</v>
      </c>
      <c r="J41" s="31">
        <f t="shared" si="11"/>
        <v>1</v>
      </c>
      <c r="K41" s="9"/>
      <c r="L41" s="9"/>
      <c r="M41" s="10"/>
      <c r="N41" s="38">
        <f t="shared" si="12"/>
        <v>2</v>
      </c>
      <c r="O41" s="38">
        <f t="shared" si="13"/>
        <v>2</v>
      </c>
      <c r="P41" s="31">
        <f t="shared" si="0"/>
        <v>1</v>
      </c>
    </row>
    <row r="42" spans="1:16">
      <c r="A42" s="8" t="s">
        <v>47</v>
      </c>
      <c r="B42" s="9"/>
      <c r="C42" s="9"/>
      <c r="D42" s="10"/>
      <c r="E42" s="9"/>
      <c r="F42" s="9"/>
      <c r="G42" s="10"/>
      <c r="H42" s="9"/>
      <c r="I42" s="9"/>
      <c r="J42" s="10"/>
      <c r="K42" s="9"/>
      <c r="L42" s="9"/>
      <c r="M42" s="10"/>
      <c r="N42" s="38"/>
      <c r="O42" s="9"/>
      <c r="P42" s="31"/>
    </row>
    <row r="43" spans="1:16">
      <c r="A43" s="11" t="s">
        <v>48</v>
      </c>
      <c r="B43" s="12"/>
      <c r="C43" s="12"/>
      <c r="D43" s="13"/>
      <c r="E43" s="12"/>
      <c r="F43" s="12"/>
      <c r="G43" s="13"/>
      <c r="H43" s="12">
        <f>SUM(H38:H42)</f>
        <v>48</v>
      </c>
      <c r="I43" s="12">
        <f>SUM(I38:I42)</f>
        <v>33</v>
      </c>
      <c r="J43" s="13">
        <f t="shared" si="11"/>
        <v>0.6875</v>
      </c>
      <c r="K43" s="12"/>
      <c r="L43" s="12"/>
      <c r="M43" s="13"/>
      <c r="N43" s="12">
        <f>SUM(N38:N42)</f>
        <v>48</v>
      </c>
      <c r="O43" s="12">
        <f>SUM(O38:O42)</f>
        <v>33</v>
      </c>
      <c r="P43" s="14">
        <f t="shared" si="0"/>
        <v>0.6875</v>
      </c>
    </row>
    <row r="44" spans="1:16">
      <c r="A44" s="8" t="s">
        <v>49</v>
      </c>
      <c r="B44" s="9"/>
      <c r="C44" s="9"/>
      <c r="D44" s="10"/>
      <c r="E44" s="9"/>
      <c r="F44" s="9"/>
      <c r="G44" s="10"/>
      <c r="H44" s="9">
        <v>1</v>
      </c>
      <c r="I44" s="9">
        <v>0</v>
      </c>
      <c r="J44" s="31">
        <f t="shared" si="11"/>
        <v>0</v>
      </c>
      <c r="K44" s="9"/>
      <c r="L44" s="9"/>
      <c r="M44" s="10"/>
      <c r="N44" s="38">
        <f>SUM(H44)</f>
        <v>1</v>
      </c>
      <c r="O44" s="38">
        <f>SUM(I44)</f>
        <v>0</v>
      </c>
      <c r="P44" s="31">
        <f t="shared" si="0"/>
        <v>0</v>
      </c>
    </row>
    <row r="45" spans="1:16">
      <c r="A45" s="8" t="s">
        <v>50</v>
      </c>
      <c r="B45" s="9"/>
      <c r="C45" s="9"/>
      <c r="D45" s="10"/>
      <c r="E45" s="9"/>
      <c r="F45" s="9"/>
      <c r="G45" s="10"/>
      <c r="H45" s="9">
        <v>11</v>
      </c>
      <c r="I45" s="9">
        <v>7</v>
      </c>
      <c r="J45" s="32">
        <f t="shared" si="11"/>
        <v>0.636363636363636</v>
      </c>
      <c r="K45" s="9"/>
      <c r="L45" s="9"/>
      <c r="M45" s="10"/>
      <c r="N45" s="38">
        <f>SUM(H45)</f>
        <v>11</v>
      </c>
      <c r="O45" s="38">
        <f>SUM(I45)</f>
        <v>7</v>
      </c>
      <c r="P45" s="31">
        <f t="shared" si="0"/>
        <v>0.636363636363636</v>
      </c>
    </row>
    <row r="46" spans="1:16">
      <c r="A46" s="8" t="s">
        <v>51</v>
      </c>
      <c r="B46" s="9"/>
      <c r="C46" s="9"/>
      <c r="D46" s="10"/>
      <c r="E46" s="9"/>
      <c r="F46" s="9"/>
      <c r="G46" s="10"/>
      <c r="H46" s="9">
        <v>22</v>
      </c>
      <c r="I46" s="9">
        <v>11</v>
      </c>
      <c r="J46" s="31">
        <f t="shared" si="11"/>
        <v>0.5</v>
      </c>
      <c r="K46" s="9"/>
      <c r="L46" s="9"/>
      <c r="M46" s="10"/>
      <c r="N46" s="38">
        <v>22</v>
      </c>
      <c r="O46" s="9">
        <v>11</v>
      </c>
      <c r="P46" s="31">
        <f t="shared" si="0"/>
        <v>0.5</v>
      </c>
    </row>
    <row r="47" spans="1:16">
      <c r="A47" s="8" t="s">
        <v>52</v>
      </c>
      <c r="B47" s="9"/>
      <c r="C47" s="9"/>
      <c r="D47" s="10"/>
      <c r="E47" s="9"/>
      <c r="F47" s="9"/>
      <c r="G47" s="10"/>
      <c r="H47" s="9"/>
      <c r="I47" s="9"/>
      <c r="J47" s="32"/>
      <c r="K47" s="9"/>
      <c r="L47" s="9"/>
      <c r="M47" s="10"/>
      <c r="N47" s="38"/>
      <c r="O47" s="9"/>
      <c r="P47" s="31"/>
    </row>
    <row r="48" spans="1:16">
      <c r="A48" s="8" t="s">
        <v>53</v>
      </c>
      <c r="B48" s="9"/>
      <c r="C48" s="9"/>
      <c r="D48" s="10"/>
      <c r="E48" s="9"/>
      <c r="F48" s="9"/>
      <c r="G48" s="10"/>
      <c r="H48" s="9"/>
      <c r="I48" s="9"/>
      <c r="J48" s="10"/>
      <c r="K48" s="9"/>
      <c r="L48" s="9"/>
      <c r="M48" s="10"/>
      <c r="N48" s="38"/>
      <c r="O48" s="9"/>
      <c r="P48" s="31"/>
    </row>
    <row r="49" spans="1:16">
      <c r="A49" s="11" t="s">
        <v>54</v>
      </c>
      <c r="B49" s="12"/>
      <c r="C49" s="12"/>
      <c r="D49" s="13"/>
      <c r="E49" s="12"/>
      <c r="F49" s="12"/>
      <c r="G49" s="13"/>
      <c r="H49" s="12">
        <f>SUM(H44:H48)</f>
        <v>34</v>
      </c>
      <c r="I49" s="12">
        <f>SUM(I44:I48)</f>
        <v>18</v>
      </c>
      <c r="J49" s="13">
        <f>I49/H49</f>
        <v>0.529411764705882</v>
      </c>
      <c r="K49" s="12"/>
      <c r="L49" s="12"/>
      <c r="M49" s="13"/>
      <c r="N49" s="12">
        <f>SUM(N44:N48)</f>
        <v>34</v>
      </c>
      <c r="O49" s="12">
        <f>SUM(O44:O48)</f>
        <v>18</v>
      </c>
      <c r="P49" s="14">
        <f t="shared" si="0"/>
        <v>0.529411764705882</v>
      </c>
    </row>
    <row r="50" spans="1:16">
      <c r="A50" s="18" t="s">
        <v>55</v>
      </c>
      <c r="B50" s="19"/>
      <c r="C50" s="19"/>
      <c r="D50" s="20"/>
      <c r="E50" s="19"/>
      <c r="F50" s="19"/>
      <c r="G50" s="20"/>
      <c r="H50" s="19">
        <f>H43+H49</f>
        <v>82</v>
      </c>
      <c r="I50" s="19">
        <f>I43+I49</f>
        <v>51</v>
      </c>
      <c r="J50" s="20">
        <f t="shared" ref="J50:J52" si="14">I50/H50</f>
        <v>0.621951219512195</v>
      </c>
      <c r="K50" s="19"/>
      <c r="L50" s="19"/>
      <c r="M50" s="20"/>
      <c r="N50" s="19">
        <f>N43+N49</f>
        <v>82</v>
      </c>
      <c r="O50" s="19">
        <f>O43+O49</f>
        <v>51</v>
      </c>
      <c r="P50" s="21">
        <f t="shared" si="0"/>
        <v>0.621951219512195</v>
      </c>
    </row>
    <row r="51" customHeight="1" spans="1:16">
      <c r="A51" s="22" t="s">
        <v>56</v>
      </c>
      <c r="B51" s="23"/>
      <c r="C51" s="23"/>
      <c r="D51" s="24"/>
      <c r="E51" s="23"/>
      <c r="F51" s="23"/>
      <c r="G51" s="24"/>
      <c r="H51" s="23">
        <f>H37+H50</f>
        <v>135</v>
      </c>
      <c r="I51" s="23">
        <f>I37+I50</f>
        <v>80</v>
      </c>
      <c r="J51" s="24">
        <f t="shared" si="14"/>
        <v>0.592592592592593</v>
      </c>
      <c r="K51" s="23"/>
      <c r="L51" s="23"/>
      <c r="M51" s="24"/>
      <c r="N51" s="23">
        <f>N37+N50</f>
        <v>135</v>
      </c>
      <c r="O51" s="23">
        <f>O37+O50</f>
        <v>80</v>
      </c>
      <c r="P51" s="44">
        <f t="shared" si="0"/>
        <v>0.592592592592593</v>
      </c>
    </row>
    <row r="52" customHeight="1" spans="1:16">
      <c r="A52" s="25" t="s">
        <v>57</v>
      </c>
      <c r="B52" s="26"/>
      <c r="C52" s="26"/>
      <c r="D52" s="27"/>
      <c r="E52" s="26"/>
      <c r="F52" s="26"/>
      <c r="G52" s="27"/>
      <c r="H52" s="26">
        <f>H24+H51</f>
        <v>1380</v>
      </c>
      <c r="I52" s="26">
        <f>I24+I51</f>
        <v>1072</v>
      </c>
      <c r="J52" s="27">
        <f t="shared" si="14"/>
        <v>0.776811594202899</v>
      </c>
      <c r="K52" s="26"/>
      <c r="L52" s="26"/>
      <c r="M52" s="27"/>
      <c r="N52" s="45">
        <f>SUM(N51,N24)</f>
        <v>1380</v>
      </c>
      <c r="O52" s="45">
        <f>SUM(O51,O24)</f>
        <v>1072</v>
      </c>
      <c r="P52" s="46">
        <f t="shared" si="0"/>
        <v>0.776811594202899</v>
      </c>
    </row>
    <row r="53" ht="60" customHeight="1" spans="1:16">
      <c r="A53" s="28" t="s">
        <v>58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</row>
  </sheetData>
  <mergeCells count="8">
    <mergeCell ref="A1:P1"/>
    <mergeCell ref="B2:D2"/>
    <mergeCell ref="E2:G2"/>
    <mergeCell ref="H2:J2"/>
    <mergeCell ref="K2:M2"/>
    <mergeCell ref="N2:P2"/>
    <mergeCell ref="A53:P53"/>
    <mergeCell ref="A2:A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workbookViewId="0">
      <selection activeCell="B3" sqref="A$1:P$1048576"/>
    </sheetView>
  </sheetViews>
  <sheetFormatPr defaultColWidth="9.125" defaultRowHeight="13.5"/>
  <cols>
    <col min="1" max="1" width="23.625" style="2" customWidth="1"/>
    <col min="2" max="16" width="7.375" style="3" customWidth="1"/>
    <col min="17" max="16384" width="9.125" style="3"/>
  </cols>
  <sheetData>
    <row r="1" ht="28.15" customHeight="1" spans="1:16">
      <c r="A1" s="4" t="s">
        <v>67</v>
      </c>
      <c r="B1" s="5"/>
      <c r="C1" s="5"/>
      <c r="D1" s="5"/>
      <c r="E1" s="5"/>
      <c r="F1" s="5"/>
      <c r="G1" s="5"/>
      <c r="H1" s="5"/>
      <c r="I1" s="5"/>
      <c r="J1" s="5"/>
      <c r="K1" s="30"/>
      <c r="L1" s="30"/>
      <c r="M1" s="30"/>
      <c r="N1" s="30"/>
      <c r="O1" s="30"/>
      <c r="P1" s="30"/>
    </row>
    <row r="2" ht="56.1" customHeight="1" spans="1:16">
      <c r="A2" s="6" t="s">
        <v>1</v>
      </c>
      <c r="B2" s="7" t="s">
        <v>2</v>
      </c>
      <c r="C2" s="7"/>
      <c r="D2" s="7"/>
      <c r="E2" s="7" t="s">
        <v>3</v>
      </c>
      <c r="F2" s="7"/>
      <c r="G2" s="7"/>
      <c r="H2" s="7" t="s">
        <v>64</v>
      </c>
      <c r="I2" s="7"/>
      <c r="J2" s="7"/>
      <c r="K2" s="7" t="s">
        <v>4</v>
      </c>
      <c r="L2" s="7"/>
      <c r="M2" s="7"/>
      <c r="N2" s="33" t="s">
        <v>5</v>
      </c>
      <c r="O2" s="34"/>
      <c r="P2" s="35"/>
    </row>
    <row r="3" ht="28.15" customHeight="1" spans="1:16">
      <c r="A3" s="6"/>
      <c r="B3" s="7" t="s">
        <v>6</v>
      </c>
      <c r="C3" s="7" t="s">
        <v>7</v>
      </c>
      <c r="D3" s="7" t="s">
        <v>8</v>
      </c>
      <c r="E3" s="7" t="s">
        <v>6</v>
      </c>
      <c r="F3" s="7" t="s">
        <v>7</v>
      </c>
      <c r="G3" s="7" t="s">
        <v>8</v>
      </c>
      <c r="H3" s="7" t="s">
        <v>6</v>
      </c>
      <c r="I3" s="7" t="s">
        <v>7</v>
      </c>
      <c r="J3" s="7" t="s">
        <v>8</v>
      </c>
      <c r="K3" s="7" t="s">
        <v>6</v>
      </c>
      <c r="L3" s="7" t="s">
        <v>7</v>
      </c>
      <c r="M3" s="7" t="s">
        <v>8</v>
      </c>
      <c r="N3" s="36" t="s">
        <v>6</v>
      </c>
      <c r="O3" s="7" t="s">
        <v>7</v>
      </c>
      <c r="P3" s="37" t="s">
        <v>8</v>
      </c>
    </row>
    <row r="4" spans="1:16">
      <c r="A4" s="8" t="s">
        <v>9</v>
      </c>
      <c r="B4" s="9"/>
      <c r="C4" s="9"/>
      <c r="D4" s="10"/>
      <c r="E4" s="9"/>
      <c r="F4" s="9"/>
      <c r="G4" s="10"/>
      <c r="H4" s="38">
        <v>487</v>
      </c>
      <c r="I4" s="9">
        <v>212</v>
      </c>
      <c r="J4" s="10">
        <f t="shared" ref="J4:J17" si="0">I4/H4</f>
        <v>0.435318275154004</v>
      </c>
      <c r="K4" s="9"/>
      <c r="L4" s="9"/>
      <c r="M4" s="10"/>
      <c r="N4" s="38">
        <f t="shared" ref="N4:N8" si="1">SUM(H4)</f>
        <v>487</v>
      </c>
      <c r="O4" s="38">
        <f t="shared" ref="O4:O8" si="2">SUM(I4)</f>
        <v>212</v>
      </c>
      <c r="P4" s="31">
        <f t="shared" ref="P4:P52" si="3">O4/N4</f>
        <v>0.435318275154004</v>
      </c>
    </row>
    <row r="5" spans="1:16">
      <c r="A5" s="8" t="s">
        <v>10</v>
      </c>
      <c r="B5" s="9"/>
      <c r="C5" s="9"/>
      <c r="D5" s="10"/>
      <c r="E5" s="9"/>
      <c r="F5" s="9"/>
      <c r="G5" s="10"/>
      <c r="H5" s="9"/>
      <c r="I5" s="9"/>
      <c r="J5" s="10"/>
      <c r="K5" s="9"/>
      <c r="L5" s="9"/>
      <c r="M5" s="10"/>
      <c r="N5" s="38"/>
      <c r="O5" s="9"/>
      <c r="P5" s="31"/>
    </row>
    <row r="6" spans="1:16">
      <c r="A6" s="8" t="s">
        <v>11</v>
      </c>
      <c r="B6" s="9"/>
      <c r="C6" s="9"/>
      <c r="D6" s="10"/>
      <c r="E6" s="9"/>
      <c r="F6" s="9"/>
      <c r="G6" s="10"/>
      <c r="H6" s="9"/>
      <c r="I6" s="9"/>
      <c r="J6" s="10"/>
      <c r="K6" s="9"/>
      <c r="L6" s="9"/>
      <c r="M6" s="10"/>
      <c r="N6" s="38"/>
      <c r="O6" s="9"/>
      <c r="P6" s="31"/>
    </row>
    <row r="7" spans="1:16">
      <c r="A7" s="8" t="s">
        <v>12</v>
      </c>
      <c r="B7" s="9"/>
      <c r="C7" s="9"/>
      <c r="D7" s="10"/>
      <c r="E7" s="9"/>
      <c r="F7" s="9"/>
      <c r="G7" s="10"/>
      <c r="H7" s="9">
        <v>1</v>
      </c>
      <c r="I7" s="9">
        <v>0</v>
      </c>
      <c r="J7" s="10">
        <f t="shared" si="0"/>
        <v>0</v>
      </c>
      <c r="K7" s="9"/>
      <c r="L7" s="9"/>
      <c r="M7" s="10"/>
      <c r="N7" s="38">
        <f t="shared" si="1"/>
        <v>1</v>
      </c>
      <c r="O7" s="38">
        <f t="shared" si="2"/>
        <v>0</v>
      </c>
      <c r="P7" s="31">
        <f t="shared" si="3"/>
        <v>0</v>
      </c>
    </row>
    <row r="8" spans="1:16">
      <c r="A8" s="8" t="s">
        <v>13</v>
      </c>
      <c r="B8" s="9"/>
      <c r="C8" s="9"/>
      <c r="D8" s="10"/>
      <c r="E8" s="9"/>
      <c r="F8" s="9"/>
      <c r="G8" s="10"/>
      <c r="H8" s="43">
        <v>913</v>
      </c>
      <c r="I8" s="43">
        <v>675</v>
      </c>
      <c r="J8" s="10">
        <f t="shared" si="0"/>
        <v>0.739320920043812</v>
      </c>
      <c r="K8" s="9"/>
      <c r="L8" s="9"/>
      <c r="M8" s="10"/>
      <c r="N8" s="38">
        <f t="shared" si="1"/>
        <v>913</v>
      </c>
      <c r="O8" s="38">
        <f t="shared" si="2"/>
        <v>675</v>
      </c>
      <c r="P8" s="31">
        <f t="shared" si="3"/>
        <v>0.739320920043812</v>
      </c>
    </row>
    <row r="9" spans="1:16">
      <c r="A9" s="11" t="s">
        <v>14</v>
      </c>
      <c r="B9" s="12"/>
      <c r="C9" s="12"/>
      <c r="D9" s="13"/>
      <c r="E9" s="12"/>
      <c r="F9" s="12"/>
      <c r="G9" s="13"/>
      <c r="H9" s="12">
        <f>SUM(H4:H8)</f>
        <v>1401</v>
      </c>
      <c r="I9" s="12">
        <f>SUM(I4:I8)</f>
        <v>887</v>
      </c>
      <c r="J9" s="13">
        <f t="shared" si="0"/>
        <v>0.633119200571021</v>
      </c>
      <c r="K9" s="12"/>
      <c r="L9" s="12"/>
      <c r="M9" s="13"/>
      <c r="N9" s="12">
        <f>SUM(N4:N8)</f>
        <v>1401</v>
      </c>
      <c r="O9" s="12">
        <f>SUM(O4:O8)</f>
        <v>887</v>
      </c>
      <c r="P9" s="14">
        <f t="shared" si="3"/>
        <v>0.633119200571021</v>
      </c>
    </row>
    <row r="10" spans="1:16">
      <c r="A10" s="8" t="s">
        <v>15</v>
      </c>
      <c r="B10" s="9"/>
      <c r="C10" s="9"/>
      <c r="D10" s="10"/>
      <c r="E10" s="9"/>
      <c r="F10" s="9"/>
      <c r="G10" s="10"/>
      <c r="H10" s="9">
        <v>633</v>
      </c>
      <c r="I10" s="9">
        <v>536</v>
      </c>
      <c r="J10" s="10">
        <f t="shared" si="0"/>
        <v>0.846761453396525</v>
      </c>
      <c r="K10" s="9"/>
      <c r="L10" s="9"/>
      <c r="M10" s="10"/>
      <c r="N10" s="38">
        <f t="shared" ref="N10:N12" si="4">SUM(H10)</f>
        <v>633</v>
      </c>
      <c r="O10" s="38">
        <f t="shared" ref="O10:O12" si="5">SUM(I10)</f>
        <v>536</v>
      </c>
      <c r="P10" s="31">
        <f t="shared" si="3"/>
        <v>0.846761453396525</v>
      </c>
    </row>
    <row r="11" spans="1:16">
      <c r="A11" s="8" t="s">
        <v>16</v>
      </c>
      <c r="B11" s="9"/>
      <c r="C11" s="9"/>
      <c r="D11" s="10"/>
      <c r="E11" s="9"/>
      <c r="F11" s="9"/>
      <c r="G11" s="10"/>
      <c r="H11" s="9">
        <v>88</v>
      </c>
      <c r="I11" s="9">
        <v>81</v>
      </c>
      <c r="J11" s="10">
        <f t="shared" si="0"/>
        <v>0.920454545454545</v>
      </c>
      <c r="K11" s="9"/>
      <c r="L11" s="9"/>
      <c r="M11" s="10"/>
      <c r="N11" s="38">
        <f t="shared" si="4"/>
        <v>88</v>
      </c>
      <c r="O11" s="38">
        <f t="shared" si="5"/>
        <v>81</v>
      </c>
      <c r="P11" s="31">
        <f t="shared" si="3"/>
        <v>0.920454545454545</v>
      </c>
    </row>
    <row r="12" spans="1:16">
      <c r="A12" s="8" t="s">
        <v>17</v>
      </c>
      <c r="B12" s="9"/>
      <c r="C12" s="9"/>
      <c r="D12" s="10"/>
      <c r="E12" s="9"/>
      <c r="F12" s="9"/>
      <c r="G12" s="10"/>
      <c r="H12" s="9">
        <v>222</v>
      </c>
      <c r="I12" s="9">
        <v>182</v>
      </c>
      <c r="J12" s="10">
        <f t="shared" si="0"/>
        <v>0.81981981981982</v>
      </c>
      <c r="K12" s="9"/>
      <c r="L12" s="9"/>
      <c r="M12" s="10"/>
      <c r="N12" s="38">
        <f t="shared" si="4"/>
        <v>222</v>
      </c>
      <c r="O12" s="38">
        <f t="shared" si="5"/>
        <v>182</v>
      </c>
      <c r="P12" s="31">
        <f t="shared" si="3"/>
        <v>0.81981981981982</v>
      </c>
    </row>
    <row r="13" spans="1:16">
      <c r="A13" s="8" t="s">
        <v>18</v>
      </c>
      <c r="B13" s="9"/>
      <c r="C13" s="9"/>
      <c r="D13" s="10"/>
      <c r="E13" s="9"/>
      <c r="F13" s="9"/>
      <c r="G13" s="10"/>
      <c r="H13" s="9"/>
      <c r="I13" s="9"/>
      <c r="J13" s="10"/>
      <c r="K13" s="9"/>
      <c r="L13" s="9"/>
      <c r="M13" s="10"/>
      <c r="N13" s="38"/>
      <c r="O13" s="9"/>
      <c r="P13" s="31"/>
    </row>
    <row r="14" spans="1:16">
      <c r="A14" s="8" t="s">
        <v>19</v>
      </c>
      <c r="B14" s="9"/>
      <c r="C14" s="9"/>
      <c r="D14" s="10"/>
      <c r="E14" s="9"/>
      <c r="F14" s="9"/>
      <c r="G14" s="10"/>
      <c r="H14" s="9">
        <v>347</v>
      </c>
      <c r="I14" s="9">
        <v>323</v>
      </c>
      <c r="J14" s="10">
        <f t="shared" si="0"/>
        <v>0.930835734870317</v>
      </c>
      <c r="K14" s="9"/>
      <c r="L14" s="9"/>
      <c r="M14" s="10"/>
      <c r="N14" s="38">
        <f>SUM(H14)</f>
        <v>347</v>
      </c>
      <c r="O14" s="38">
        <f>SUM(I14)</f>
        <v>323</v>
      </c>
      <c r="P14" s="31">
        <f t="shared" si="3"/>
        <v>0.930835734870317</v>
      </c>
    </row>
    <row r="15" spans="1:16">
      <c r="A15" s="8" t="s">
        <v>20</v>
      </c>
      <c r="B15" s="9"/>
      <c r="C15" s="9"/>
      <c r="D15" s="10"/>
      <c r="E15" s="9"/>
      <c r="F15" s="9"/>
      <c r="G15" s="10"/>
      <c r="H15" s="9">
        <v>1</v>
      </c>
      <c r="I15" s="9">
        <v>1</v>
      </c>
      <c r="J15" s="10">
        <f t="shared" si="0"/>
        <v>1</v>
      </c>
      <c r="K15" s="9"/>
      <c r="L15" s="9"/>
      <c r="M15" s="10"/>
      <c r="N15" s="38">
        <f>SUM(H15)</f>
        <v>1</v>
      </c>
      <c r="O15" s="38">
        <f>SUM(I15)</f>
        <v>1</v>
      </c>
      <c r="P15" s="31">
        <f t="shared" si="3"/>
        <v>1</v>
      </c>
    </row>
    <row r="16" spans="1:16">
      <c r="A16" s="8" t="s">
        <v>21</v>
      </c>
      <c r="B16" s="9"/>
      <c r="C16" s="9"/>
      <c r="D16" s="10"/>
      <c r="E16" s="9"/>
      <c r="F16" s="9"/>
      <c r="G16" s="10"/>
      <c r="H16" s="9"/>
      <c r="I16" s="9"/>
      <c r="J16" s="10"/>
      <c r="K16" s="9"/>
      <c r="L16" s="9"/>
      <c r="M16" s="10"/>
      <c r="N16" s="38"/>
      <c r="O16" s="9"/>
      <c r="P16" s="31"/>
    </row>
    <row r="17" spans="1:16">
      <c r="A17" s="8" t="s">
        <v>22</v>
      </c>
      <c r="B17" s="9"/>
      <c r="C17" s="9"/>
      <c r="D17" s="10"/>
      <c r="E17" s="9"/>
      <c r="F17" s="9"/>
      <c r="G17" s="10"/>
      <c r="H17" s="9"/>
      <c r="I17" s="9"/>
      <c r="J17" s="10"/>
      <c r="K17" s="9"/>
      <c r="L17" s="9"/>
      <c r="M17" s="10"/>
      <c r="N17" s="38"/>
      <c r="O17" s="9"/>
      <c r="P17" s="31"/>
    </row>
    <row r="18" spans="1:16">
      <c r="A18" s="8" t="s">
        <v>23</v>
      </c>
      <c r="B18" s="9"/>
      <c r="C18" s="9"/>
      <c r="D18" s="10"/>
      <c r="E18" s="9"/>
      <c r="F18" s="9"/>
      <c r="G18" s="10"/>
      <c r="H18" s="9"/>
      <c r="I18" s="9"/>
      <c r="J18" s="10"/>
      <c r="K18" s="9"/>
      <c r="L18" s="9"/>
      <c r="M18" s="10"/>
      <c r="N18" s="38"/>
      <c r="O18" s="9"/>
      <c r="P18" s="31"/>
    </row>
    <row r="19" spans="1:16">
      <c r="A19" s="8" t="s">
        <v>24</v>
      </c>
      <c r="B19" s="9"/>
      <c r="C19" s="9"/>
      <c r="D19" s="41"/>
      <c r="E19" s="9"/>
      <c r="F19" s="9"/>
      <c r="G19" s="10"/>
      <c r="H19" s="9"/>
      <c r="I19" s="9"/>
      <c r="J19" s="10"/>
      <c r="K19" s="9"/>
      <c r="L19" s="9"/>
      <c r="M19" s="10"/>
      <c r="N19" s="38"/>
      <c r="O19" s="9"/>
      <c r="P19" s="31"/>
    </row>
    <row r="20" spans="1:16">
      <c r="A20" s="8" t="s">
        <v>25</v>
      </c>
      <c r="B20" s="9"/>
      <c r="C20" s="9"/>
      <c r="D20" s="41"/>
      <c r="E20" s="9"/>
      <c r="F20" s="9"/>
      <c r="G20" s="10"/>
      <c r="H20" s="9">
        <v>3</v>
      </c>
      <c r="I20" s="9">
        <v>3</v>
      </c>
      <c r="J20" s="10">
        <f>I20/H20</f>
        <v>1</v>
      </c>
      <c r="K20" s="9"/>
      <c r="L20" s="9"/>
      <c r="M20" s="10"/>
      <c r="N20" s="38">
        <f t="shared" ref="N20:N29" si="6">SUM(H20)</f>
        <v>3</v>
      </c>
      <c r="O20" s="38">
        <f t="shared" ref="O20:O29" si="7">SUM(I20)</f>
        <v>3</v>
      </c>
      <c r="P20" s="31">
        <f t="shared" si="3"/>
        <v>1</v>
      </c>
    </row>
    <row r="21" spans="1:16">
      <c r="A21" s="8" t="s">
        <v>26</v>
      </c>
      <c r="B21" s="9"/>
      <c r="C21" s="9"/>
      <c r="D21" s="41"/>
      <c r="E21" s="9"/>
      <c r="F21" s="9"/>
      <c r="G21" s="10"/>
      <c r="H21" s="9">
        <v>4</v>
      </c>
      <c r="I21" s="9">
        <v>2</v>
      </c>
      <c r="J21" s="10">
        <f>I21/H21</f>
        <v>0.5</v>
      </c>
      <c r="K21" s="9"/>
      <c r="L21" s="9"/>
      <c r="M21" s="10"/>
      <c r="N21" s="38">
        <f t="shared" si="6"/>
        <v>4</v>
      </c>
      <c r="O21" s="38">
        <f t="shared" si="7"/>
        <v>2</v>
      </c>
      <c r="P21" s="31">
        <f t="shared" si="3"/>
        <v>0.5</v>
      </c>
    </row>
    <row r="22" spans="1:16">
      <c r="A22" s="8" t="s">
        <v>27</v>
      </c>
      <c r="B22" s="9"/>
      <c r="C22" s="9"/>
      <c r="D22" s="10"/>
      <c r="E22" s="9"/>
      <c r="F22" s="9"/>
      <c r="G22" s="10"/>
      <c r="H22" s="9"/>
      <c r="I22" s="9"/>
      <c r="J22" s="10"/>
      <c r="K22" s="9"/>
      <c r="L22" s="9"/>
      <c r="M22" s="10"/>
      <c r="N22" s="38"/>
      <c r="O22" s="9"/>
      <c r="P22" s="31"/>
    </row>
    <row r="23" spans="1:16">
      <c r="A23" s="11" t="s">
        <v>28</v>
      </c>
      <c r="B23" s="12"/>
      <c r="C23" s="12"/>
      <c r="D23" s="13"/>
      <c r="E23" s="12"/>
      <c r="F23" s="12"/>
      <c r="G23" s="13"/>
      <c r="H23" s="12">
        <f>SUM(H10:H22)</f>
        <v>1298</v>
      </c>
      <c r="I23" s="12">
        <f>SUM(I10:I22)</f>
        <v>1128</v>
      </c>
      <c r="J23" s="13">
        <f t="shared" ref="J23:J52" si="8">I23/H23</f>
        <v>0.869029275808937</v>
      </c>
      <c r="K23" s="12"/>
      <c r="L23" s="12"/>
      <c r="M23" s="13"/>
      <c r="N23" s="12">
        <f>SUM(N10:N22)</f>
        <v>1298</v>
      </c>
      <c r="O23" s="12">
        <f>SUM(O10:O22)</f>
        <v>1128</v>
      </c>
      <c r="P23" s="14">
        <f t="shared" si="3"/>
        <v>0.869029275808937</v>
      </c>
    </row>
    <row r="24" spans="1:16">
      <c r="A24" s="18" t="s">
        <v>29</v>
      </c>
      <c r="B24" s="19"/>
      <c r="C24" s="19"/>
      <c r="D24" s="20"/>
      <c r="E24" s="19"/>
      <c r="F24" s="19"/>
      <c r="G24" s="20"/>
      <c r="H24" s="19">
        <f>H9+H23</f>
        <v>2699</v>
      </c>
      <c r="I24" s="19">
        <f>I9+I23</f>
        <v>2015</v>
      </c>
      <c r="J24" s="20">
        <f t="shared" si="8"/>
        <v>0.746572804742497</v>
      </c>
      <c r="K24" s="19"/>
      <c r="L24" s="19"/>
      <c r="M24" s="20"/>
      <c r="N24" s="19">
        <f>N9+N23</f>
        <v>2699</v>
      </c>
      <c r="O24" s="19">
        <f>O9+O23</f>
        <v>2015</v>
      </c>
      <c r="P24" s="21">
        <f t="shared" si="3"/>
        <v>0.746572804742497</v>
      </c>
    </row>
    <row r="25" spans="1:16">
      <c r="A25" s="8" t="s">
        <v>30</v>
      </c>
      <c r="B25" s="9"/>
      <c r="C25" s="9"/>
      <c r="D25" s="10"/>
      <c r="E25" s="9"/>
      <c r="F25" s="9"/>
      <c r="G25" s="10"/>
      <c r="H25" s="9">
        <v>15</v>
      </c>
      <c r="I25" s="9">
        <v>13</v>
      </c>
      <c r="J25" s="10">
        <f t="shared" si="8"/>
        <v>0.866666666666667</v>
      </c>
      <c r="K25" s="9"/>
      <c r="L25" s="9"/>
      <c r="M25" s="10"/>
      <c r="N25" s="38">
        <f t="shared" si="6"/>
        <v>15</v>
      </c>
      <c r="O25" s="38">
        <f t="shared" si="7"/>
        <v>13</v>
      </c>
      <c r="P25" s="31">
        <f t="shared" si="3"/>
        <v>0.866666666666667</v>
      </c>
    </row>
    <row r="26" spans="1:16">
      <c r="A26" s="8" t="s">
        <v>31</v>
      </c>
      <c r="B26" s="9"/>
      <c r="C26" s="9"/>
      <c r="D26" s="10"/>
      <c r="E26" s="9"/>
      <c r="F26" s="9"/>
      <c r="G26" s="10"/>
      <c r="H26" s="9">
        <v>1</v>
      </c>
      <c r="I26" s="9">
        <v>1</v>
      </c>
      <c r="J26" s="10">
        <f t="shared" si="8"/>
        <v>1</v>
      </c>
      <c r="K26" s="9"/>
      <c r="L26" s="9"/>
      <c r="M26" s="10"/>
      <c r="N26" s="38">
        <f t="shared" si="6"/>
        <v>1</v>
      </c>
      <c r="O26" s="38">
        <f t="shared" si="7"/>
        <v>1</v>
      </c>
      <c r="P26" s="31">
        <f t="shared" si="3"/>
        <v>1</v>
      </c>
    </row>
    <row r="27" spans="1:16">
      <c r="A27" s="8" t="s">
        <v>32</v>
      </c>
      <c r="B27" s="9"/>
      <c r="C27" s="9"/>
      <c r="D27" s="10"/>
      <c r="E27" s="9"/>
      <c r="F27" s="9"/>
      <c r="G27" s="10"/>
      <c r="H27" s="9">
        <v>36</v>
      </c>
      <c r="I27" s="9">
        <v>29</v>
      </c>
      <c r="J27" s="10">
        <f t="shared" si="8"/>
        <v>0.805555555555556</v>
      </c>
      <c r="K27" s="9"/>
      <c r="L27" s="9"/>
      <c r="M27" s="10"/>
      <c r="N27" s="38">
        <f t="shared" si="6"/>
        <v>36</v>
      </c>
      <c r="O27" s="38">
        <f t="shared" si="7"/>
        <v>29</v>
      </c>
      <c r="P27" s="31">
        <f t="shared" si="3"/>
        <v>0.805555555555556</v>
      </c>
    </row>
    <row r="28" spans="1:16">
      <c r="A28" s="8" t="s">
        <v>33</v>
      </c>
      <c r="B28" s="9"/>
      <c r="C28" s="9"/>
      <c r="D28" s="10"/>
      <c r="E28" s="9"/>
      <c r="F28" s="9"/>
      <c r="G28" s="10"/>
      <c r="H28" s="9">
        <v>3</v>
      </c>
      <c r="I28" s="9">
        <v>3</v>
      </c>
      <c r="J28" s="10">
        <f t="shared" si="8"/>
        <v>1</v>
      </c>
      <c r="K28" s="9"/>
      <c r="L28" s="9"/>
      <c r="M28" s="10"/>
      <c r="N28" s="38">
        <f t="shared" si="6"/>
        <v>3</v>
      </c>
      <c r="O28" s="38">
        <f t="shared" si="7"/>
        <v>3</v>
      </c>
      <c r="P28" s="31">
        <f t="shared" si="3"/>
        <v>1</v>
      </c>
    </row>
    <row r="29" spans="1:16">
      <c r="A29" s="8" t="s">
        <v>34</v>
      </c>
      <c r="B29" s="9"/>
      <c r="C29" s="9"/>
      <c r="D29" s="10"/>
      <c r="E29" s="9"/>
      <c r="F29" s="9"/>
      <c r="G29" s="10"/>
      <c r="H29" s="9">
        <v>3</v>
      </c>
      <c r="I29" s="9">
        <v>2</v>
      </c>
      <c r="J29" s="10">
        <f t="shared" si="8"/>
        <v>0.666666666666667</v>
      </c>
      <c r="K29" s="9"/>
      <c r="L29" s="9"/>
      <c r="M29" s="10"/>
      <c r="N29" s="38">
        <f t="shared" si="6"/>
        <v>3</v>
      </c>
      <c r="O29" s="38">
        <f t="shared" si="7"/>
        <v>2</v>
      </c>
      <c r="P29" s="31">
        <f t="shared" si="3"/>
        <v>0.666666666666667</v>
      </c>
    </row>
    <row r="30" spans="1:16">
      <c r="A30" s="11" t="s">
        <v>35</v>
      </c>
      <c r="B30" s="12"/>
      <c r="C30" s="12"/>
      <c r="D30" s="13"/>
      <c r="E30" s="12"/>
      <c r="F30" s="12"/>
      <c r="G30" s="13"/>
      <c r="H30" s="12">
        <f>SUM(H25:H29)</f>
        <v>58</v>
      </c>
      <c r="I30" s="12">
        <f>SUM(I25:I29)</f>
        <v>48</v>
      </c>
      <c r="J30" s="13">
        <f t="shared" si="8"/>
        <v>0.827586206896552</v>
      </c>
      <c r="K30" s="12"/>
      <c r="L30" s="12"/>
      <c r="M30" s="13"/>
      <c r="N30" s="12">
        <f>SUM(N25:N29)</f>
        <v>58</v>
      </c>
      <c r="O30" s="12">
        <f>SUM(O25:O29)</f>
        <v>48</v>
      </c>
      <c r="P30" s="14">
        <f t="shared" si="3"/>
        <v>0.827586206896552</v>
      </c>
    </row>
    <row r="31" spans="1:16">
      <c r="A31" s="8" t="s">
        <v>36</v>
      </c>
      <c r="B31" s="9"/>
      <c r="C31" s="9"/>
      <c r="D31" s="10"/>
      <c r="E31" s="9"/>
      <c r="F31" s="9"/>
      <c r="G31" s="10"/>
      <c r="H31" s="9">
        <v>1</v>
      </c>
      <c r="I31" s="9">
        <v>0</v>
      </c>
      <c r="J31" s="10">
        <f t="shared" si="8"/>
        <v>0</v>
      </c>
      <c r="K31" s="9"/>
      <c r="L31" s="9"/>
      <c r="M31" s="10"/>
      <c r="N31" s="38">
        <f t="shared" ref="N31:N35" si="9">SUM(H31)</f>
        <v>1</v>
      </c>
      <c r="O31" s="38">
        <f t="shared" ref="O31:O35" si="10">SUM(I31)</f>
        <v>0</v>
      </c>
      <c r="P31" s="31">
        <f t="shared" si="3"/>
        <v>0</v>
      </c>
    </row>
    <row r="32" spans="1:16">
      <c r="A32" s="8" t="s">
        <v>37</v>
      </c>
      <c r="B32" s="9"/>
      <c r="C32" s="9"/>
      <c r="D32" s="10"/>
      <c r="E32" s="9"/>
      <c r="F32" s="9"/>
      <c r="G32" s="10"/>
      <c r="H32" s="9">
        <v>1</v>
      </c>
      <c r="I32" s="9">
        <v>1</v>
      </c>
      <c r="J32" s="10">
        <f t="shared" si="8"/>
        <v>1</v>
      </c>
      <c r="K32" s="9"/>
      <c r="L32" s="9"/>
      <c r="M32" s="10"/>
      <c r="N32" s="38">
        <f t="shared" si="9"/>
        <v>1</v>
      </c>
      <c r="O32" s="38">
        <f t="shared" si="10"/>
        <v>1</v>
      </c>
      <c r="P32" s="31">
        <f t="shared" si="3"/>
        <v>1</v>
      </c>
    </row>
    <row r="33" spans="1:16">
      <c r="A33" s="8" t="s">
        <v>38</v>
      </c>
      <c r="B33" s="9"/>
      <c r="C33" s="9"/>
      <c r="D33" s="10"/>
      <c r="E33" s="9"/>
      <c r="F33" s="9"/>
      <c r="G33" s="10"/>
      <c r="H33" s="9">
        <v>17</v>
      </c>
      <c r="I33" s="9">
        <v>11</v>
      </c>
      <c r="J33" s="10">
        <f t="shared" si="8"/>
        <v>0.647058823529412</v>
      </c>
      <c r="K33" s="9"/>
      <c r="L33" s="9"/>
      <c r="M33" s="10"/>
      <c r="N33" s="38">
        <f t="shared" si="9"/>
        <v>17</v>
      </c>
      <c r="O33" s="38">
        <f t="shared" si="10"/>
        <v>11</v>
      </c>
      <c r="P33" s="31">
        <f t="shared" si="3"/>
        <v>0.647058823529412</v>
      </c>
    </row>
    <row r="34" spans="1:16">
      <c r="A34" s="8" t="s">
        <v>39</v>
      </c>
      <c r="B34" s="9"/>
      <c r="C34" s="9"/>
      <c r="D34" s="10"/>
      <c r="E34" s="9"/>
      <c r="F34" s="9"/>
      <c r="G34" s="10"/>
      <c r="H34" s="9"/>
      <c r="I34" s="9"/>
      <c r="J34" s="10"/>
      <c r="K34" s="9"/>
      <c r="L34" s="9"/>
      <c r="M34" s="10"/>
      <c r="N34" s="38"/>
      <c r="O34" s="38"/>
      <c r="P34" s="31"/>
    </row>
    <row r="35" spans="1:16">
      <c r="A35" s="8" t="s">
        <v>40</v>
      </c>
      <c r="B35" s="9"/>
      <c r="C35" s="9"/>
      <c r="D35" s="10"/>
      <c r="E35" s="9"/>
      <c r="F35" s="9"/>
      <c r="G35" s="10"/>
      <c r="H35" s="9">
        <v>3</v>
      </c>
      <c r="I35" s="9">
        <v>1</v>
      </c>
      <c r="J35" s="31">
        <f t="shared" si="8"/>
        <v>0.333333333333333</v>
      </c>
      <c r="K35" s="9"/>
      <c r="L35" s="9"/>
      <c r="M35" s="10"/>
      <c r="N35" s="38">
        <f t="shared" si="9"/>
        <v>3</v>
      </c>
      <c r="O35" s="38">
        <f t="shared" si="10"/>
        <v>1</v>
      </c>
      <c r="P35" s="31">
        <f t="shared" si="3"/>
        <v>0.333333333333333</v>
      </c>
    </row>
    <row r="36" spans="1:16">
      <c r="A36" s="11" t="s">
        <v>41</v>
      </c>
      <c r="B36" s="12"/>
      <c r="C36" s="12"/>
      <c r="D36" s="13"/>
      <c r="E36" s="12"/>
      <c r="F36" s="12"/>
      <c r="G36" s="13"/>
      <c r="H36" s="12">
        <f>SUM(H31:H35)</f>
        <v>22</v>
      </c>
      <c r="I36" s="12">
        <f>SUM(I31:I35)</f>
        <v>13</v>
      </c>
      <c r="J36" s="13">
        <f t="shared" si="8"/>
        <v>0.590909090909091</v>
      </c>
      <c r="K36" s="12"/>
      <c r="L36" s="12"/>
      <c r="M36" s="13"/>
      <c r="N36" s="12">
        <f>SUM(N31:N35)</f>
        <v>22</v>
      </c>
      <c r="O36" s="12">
        <f>SUM(O31:O35)</f>
        <v>13</v>
      </c>
      <c r="P36" s="14">
        <f t="shared" si="3"/>
        <v>0.590909090909091</v>
      </c>
    </row>
    <row r="37" spans="1:16">
      <c r="A37" s="18" t="s">
        <v>42</v>
      </c>
      <c r="B37" s="19"/>
      <c r="C37" s="19"/>
      <c r="D37" s="20"/>
      <c r="E37" s="19"/>
      <c r="F37" s="19"/>
      <c r="G37" s="20"/>
      <c r="H37" s="19">
        <f>H30+H36</f>
        <v>80</v>
      </c>
      <c r="I37" s="19">
        <f>I30+I36</f>
        <v>61</v>
      </c>
      <c r="J37" s="20">
        <f t="shared" si="8"/>
        <v>0.7625</v>
      </c>
      <c r="K37" s="19"/>
      <c r="L37" s="19"/>
      <c r="M37" s="20"/>
      <c r="N37" s="19">
        <f>N30+N36</f>
        <v>80</v>
      </c>
      <c r="O37" s="19">
        <f>O30+O36</f>
        <v>61</v>
      </c>
      <c r="P37" s="21">
        <f t="shared" si="3"/>
        <v>0.7625</v>
      </c>
    </row>
    <row r="38" spans="1:16">
      <c r="A38" s="8" t="s">
        <v>43</v>
      </c>
      <c r="B38" s="9"/>
      <c r="C38" s="9"/>
      <c r="D38" s="10"/>
      <c r="E38" s="9"/>
      <c r="F38" s="9"/>
      <c r="G38" s="10"/>
      <c r="H38" s="9">
        <v>23</v>
      </c>
      <c r="I38" s="9">
        <v>19</v>
      </c>
      <c r="J38" s="31">
        <f t="shared" si="8"/>
        <v>0.826086956521739</v>
      </c>
      <c r="K38" s="9"/>
      <c r="L38" s="9"/>
      <c r="M38" s="10"/>
      <c r="N38" s="38">
        <f t="shared" ref="N38:N42" si="11">SUM(H38)</f>
        <v>23</v>
      </c>
      <c r="O38" s="38">
        <f t="shared" ref="O38:O42" si="12">SUM(I38)</f>
        <v>19</v>
      </c>
      <c r="P38" s="31">
        <f t="shared" si="3"/>
        <v>0.826086956521739</v>
      </c>
    </row>
    <row r="39" spans="1:16">
      <c r="A39" s="8" t="s">
        <v>44</v>
      </c>
      <c r="B39" s="9"/>
      <c r="C39" s="9"/>
      <c r="D39" s="10"/>
      <c r="E39" s="9"/>
      <c r="F39" s="9"/>
      <c r="G39" s="10"/>
      <c r="H39" s="9">
        <v>7</v>
      </c>
      <c r="I39" s="9">
        <v>3</v>
      </c>
      <c r="J39" s="31">
        <f t="shared" si="8"/>
        <v>0.428571428571429</v>
      </c>
      <c r="K39" s="9"/>
      <c r="L39" s="9"/>
      <c r="M39" s="10"/>
      <c r="N39" s="38">
        <f t="shared" si="11"/>
        <v>7</v>
      </c>
      <c r="O39" s="38">
        <f t="shared" si="12"/>
        <v>3</v>
      </c>
      <c r="P39" s="31">
        <f t="shared" si="3"/>
        <v>0.428571428571429</v>
      </c>
    </row>
    <row r="40" spans="1:16">
      <c r="A40" s="8" t="s">
        <v>45</v>
      </c>
      <c r="B40" s="9"/>
      <c r="C40" s="9"/>
      <c r="D40" s="10"/>
      <c r="E40" s="9"/>
      <c r="F40" s="9"/>
      <c r="G40" s="10"/>
      <c r="H40" s="9">
        <v>88</v>
      </c>
      <c r="I40" s="9">
        <v>45</v>
      </c>
      <c r="J40" s="31">
        <f t="shared" si="8"/>
        <v>0.511363636363636</v>
      </c>
      <c r="K40" s="9"/>
      <c r="L40" s="9"/>
      <c r="M40" s="10"/>
      <c r="N40" s="38">
        <f t="shared" si="11"/>
        <v>88</v>
      </c>
      <c r="O40" s="38">
        <f t="shared" si="12"/>
        <v>45</v>
      </c>
      <c r="P40" s="31">
        <f t="shared" si="3"/>
        <v>0.511363636363636</v>
      </c>
    </row>
    <row r="41" spans="1:16">
      <c r="A41" s="8" t="s">
        <v>46</v>
      </c>
      <c r="B41" s="9"/>
      <c r="C41" s="9"/>
      <c r="D41" s="10"/>
      <c r="E41" s="9"/>
      <c r="F41" s="9"/>
      <c r="G41" s="10"/>
      <c r="H41" s="9">
        <v>11</v>
      </c>
      <c r="I41" s="9">
        <v>11</v>
      </c>
      <c r="J41" s="31">
        <f t="shared" si="8"/>
        <v>1</v>
      </c>
      <c r="K41" s="9"/>
      <c r="L41" s="9"/>
      <c r="M41" s="10"/>
      <c r="N41" s="38">
        <f t="shared" si="11"/>
        <v>11</v>
      </c>
      <c r="O41" s="38">
        <f t="shared" si="12"/>
        <v>11</v>
      </c>
      <c r="P41" s="31">
        <f t="shared" si="3"/>
        <v>1</v>
      </c>
    </row>
    <row r="42" spans="1:16">
      <c r="A42" s="8" t="s">
        <v>47</v>
      </c>
      <c r="B42" s="9"/>
      <c r="C42" s="9"/>
      <c r="D42" s="10"/>
      <c r="E42" s="9"/>
      <c r="F42" s="9"/>
      <c r="G42" s="10"/>
      <c r="H42" s="9">
        <v>1</v>
      </c>
      <c r="I42" s="9">
        <v>0</v>
      </c>
      <c r="J42" s="31">
        <f t="shared" si="8"/>
        <v>0</v>
      </c>
      <c r="K42" s="9"/>
      <c r="L42" s="9"/>
      <c r="M42" s="10"/>
      <c r="N42" s="38">
        <f t="shared" si="11"/>
        <v>1</v>
      </c>
      <c r="O42" s="38">
        <f t="shared" si="12"/>
        <v>0</v>
      </c>
      <c r="P42" s="31">
        <f t="shared" si="3"/>
        <v>0</v>
      </c>
    </row>
    <row r="43" spans="1:16">
      <c r="A43" s="11" t="s">
        <v>48</v>
      </c>
      <c r="B43" s="12"/>
      <c r="C43" s="12"/>
      <c r="D43" s="13"/>
      <c r="E43" s="12"/>
      <c r="F43" s="12"/>
      <c r="G43" s="13"/>
      <c r="H43" s="12">
        <f>SUM(H38:H42)</f>
        <v>130</v>
      </c>
      <c r="I43" s="12">
        <f>SUM(I38:I42)</f>
        <v>78</v>
      </c>
      <c r="J43" s="13">
        <f t="shared" si="8"/>
        <v>0.6</v>
      </c>
      <c r="K43" s="12"/>
      <c r="L43" s="12"/>
      <c r="M43" s="13"/>
      <c r="N43" s="12">
        <f>SUM(N38:N42)</f>
        <v>130</v>
      </c>
      <c r="O43" s="12">
        <f>SUM(O38:O42)</f>
        <v>78</v>
      </c>
      <c r="P43" s="14">
        <f t="shared" si="3"/>
        <v>0.6</v>
      </c>
    </row>
    <row r="44" spans="1:16">
      <c r="A44" s="8" t="s">
        <v>49</v>
      </c>
      <c r="B44" s="9"/>
      <c r="C44" s="9"/>
      <c r="D44" s="10"/>
      <c r="E44" s="9"/>
      <c r="F44" s="9"/>
      <c r="G44" s="10"/>
      <c r="H44" s="9"/>
      <c r="I44" s="9"/>
      <c r="J44" s="31"/>
      <c r="K44" s="9"/>
      <c r="L44" s="9"/>
      <c r="M44" s="10"/>
      <c r="N44" s="38"/>
      <c r="O44" s="38"/>
      <c r="P44" s="31"/>
    </row>
    <row r="45" spans="1:16">
      <c r="A45" s="8" t="s">
        <v>50</v>
      </c>
      <c r="B45" s="9"/>
      <c r="C45" s="9"/>
      <c r="D45" s="10"/>
      <c r="E45" s="9"/>
      <c r="F45" s="9"/>
      <c r="G45" s="10"/>
      <c r="H45" s="9">
        <v>2</v>
      </c>
      <c r="I45" s="9">
        <v>1</v>
      </c>
      <c r="J45" s="32">
        <f t="shared" si="8"/>
        <v>0.5</v>
      </c>
      <c r="K45" s="9"/>
      <c r="L45" s="9"/>
      <c r="M45" s="10"/>
      <c r="N45" s="38">
        <f t="shared" ref="N44:N48" si="13">SUM(H45)</f>
        <v>2</v>
      </c>
      <c r="O45" s="38">
        <f t="shared" ref="O44:O48" si="14">SUM(I45)</f>
        <v>1</v>
      </c>
      <c r="P45" s="31">
        <f t="shared" si="3"/>
        <v>0.5</v>
      </c>
    </row>
    <row r="46" spans="1:16">
      <c r="A46" s="8" t="s">
        <v>51</v>
      </c>
      <c r="B46" s="9"/>
      <c r="C46" s="9"/>
      <c r="D46" s="10"/>
      <c r="E46" s="9"/>
      <c r="F46" s="9"/>
      <c r="G46" s="10"/>
      <c r="H46" s="9">
        <v>22</v>
      </c>
      <c r="I46" s="9">
        <v>16</v>
      </c>
      <c r="J46" s="31">
        <f t="shared" si="8"/>
        <v>0.727272727272727</v>
      </c>
      <c r="K46" s="9"/>
      <c r="L46" s="9"/>
      <c r="M46" s="10"/>
      <c r="N46" s="38">
        <f t="shared" si="13"/>
        <v>22</v>
      </c>
      <c r="O46" s="38">
        <f t="shared" si="14"/>
        <v>16</v>
      </c>
      <c r="P46" s="31">
        <f t="shared" si="3"/>
        <v>0.727272727272727</v>
      </c>
    </row>
    <row r="47" spans="1:16">
      <c r="A47" s="8" t="s">
        <v>52</v>
      </c>
      <c r="B47" s="9"/>
      <c r="C47" s="9"/>
      <c r="D47" s="10"/>
      <c r="E47" s="9"/>
      <c r="F47" s="9"/>
      <c r="G47" s="10"/>
      <c r="H47" s="9"/>
      <c r="I47" s="9"/>
      <c r="J47" s="32"/>
      <c r="K47" s="9"/>
      <c r="L47" s="9"/>
      <c r="M47" s="10"/>
      <c r="N47" s="38"/>
      <c r="O47" s="38"/>
      <c r="P47" s="31"/>
    </row>
    <row r="48" spans="1:16">
      <c r="A48" s="8" t="s">
        <v>53</v>
      </c>
      <c r="B48" s="9"/>
      <c r="C48" s="9"/>
      <c r="D48" s="10"/>
      <c r="E48" s="9"/>
      <c r="F48" s="9"/>
      <c r="G48" s="10"/>
      <c r="H48" s="9">
        <v>2</v>
      </c>
      <c r="I48" s="9">
        <v>1</v>
      </c>
      <c r="J48" s="31">
        <f t="shared" si="8"/>
        <v>0.5</v>
      </c>
      <c r="K48" s="9"/>
      <c r="L48" s="9"/>
      <c r="M48" s="10"/>
      <c r="N48" s="38">
        <f t="shared" si="13"/>
        <v>2</v>
      </c>
      <c r="O48" s="38">
        <f t="shared" si="14"/>
        <v>1</v>
      </c>
      <c r="P48" s="31">
        <f t="shared" si="3"/>
        <v>0.5</v>
      </c>
    </row>
    <row r="49" spans="1:16">
      <c r="A49" s="11" t="s">
        <v>54</v>
      </c>
      <c r="B49" s="12"/>
      <c r="C49" s="12"/>
      <c r="D49" s="13"/>
      <c r="E49" s="12"/>
      <c r="F49" s="12"/>
      <c r="G49" s="13"/>
      <c r="H49" s="12">
        <f>SUM(H44:H48)</f>
        <v>26</v>
      </c>
      <c r="I49" s="12">
        <f>SUM(I44:I48)</f>
        <v>18</v>
      </c>
      <c r="J49" s="13">
        <f t="shared" si="8"/>
        <v>0.692307692307692</v>
      </c>
      <c r="K49" s="12"/>
      <c r="L49" s="12"/>
      <c r="M49" s="13"/>
      <c r="N49" s="12">
        <f>SUM(N44:N48)</f>
        <v>26</v>
      </c>
      <c r="O49" s="12">
        <f>SUM(O44:O48)</f>
        <v>18</v>
      </c>
      <c r="P49" s="14">
        <f t="shared" si="3"/>
        <v>0.692307692307692</v>
      </c>
    </row>
    <row r="50" spans="1:16">
      <c r="A50" s="18" t="s">
        <v>55</v>
      </c>
      <c r="B50" s="19"/>
      <c r="C50" s="19"/>
      <c r="D50" s="20"/>
      <c r="E50" s="19"/>
      <c r="F50" s="19"/>
      <c r="G50" s="20"/>
      <c r="H50" s="19">
        <f>H43+H49</f>
        <v>156</v>
      </c>
      <c r="I50" s="19">
        <f>I43+I49</f>
        <v>96</v>
      </c>
      <c r="J50" s="20">
        <f t="shared" si="8"/>
        <v>0.615384615384615</v>
      </c>
      <c r="K50" s="19"/>
      <c r="L50" s="19"/>
      <c r="M50" s="20"/>
      <c r="N50" s="19">
        <f>N43+N49</f>
        <v>156</v>
      </c>
      <c r="O50" s="19">
        <f>O43+O49</f>
        <v>96</v>
      </c>
      <c r="P50" s="21">
        <f t="shared" si="3"/>
        <v>0.615384615384615</v>
      </c>
    </row>
    <row r="51" customHeight="1" spans="1:16">
      <c r="A51" s="22" t="s">
        <v>56</v>
      </c>
      <c r="B51" s="23"/>
      <c r="C51" s="23"/>
      <c r="D51" s="24"/>
      <c r="E51" s="23"/>
      <c r="F51" s="23"/>
      <c r="G51" s="24"/>
      <c r="H51" s="23">
        <f>H37+H50</f>
        <v>236</v>
      </c>
      <c r="I51" s="23">
        <f>I37+I50</f>
        <v>157</v>
      </c>
      <c r="J51" s="24">
        <f t="shared" si="8"/>
        <v>0.665254237288136</v>
      </c>
      <c r="K51" s="23"/>
      <c r="L51" s="23"/>
      <c r="M51" s="24"/>
      <c r="N51" s="23">
        <f>N37+N50</f>
        <v>236</v>
      </c>
      <c r="O51" s="23">
        <f>O37+O50</f>
        <v>157</v>
      </c>
      <c r="P51" s="44">
        <f t="shared" si="3"/>
        <v>0.665254237288136</v>
      </c>
    </row>
    <row r="52" customHeight="1" spans="1:16">
      <c r="A52" s="25" t="s">
        <v>57</v>
      </c>
      <c r="B52" s="26"/>
      <c r="C52" s="26"/>
      <c r="D52" s="27"/>
      <c r="E52" s="26"/>
      <c r="F52" s="26"/>
      <c r="G52" s="27"/>
      <c r="H52" s="26">
        <f>H24+H51</f>
        <v>2935</v>
      </c>
      <c r="I52" s="26">
        <f>I24+I51</f>
        <v>2172</v>
      </c>
      <c r="J52" s="27">
        <f t="shared" si="8"/>
        <v>0.740034071550256</v>
      </c>
      <c r="K52" s="26"/>
      <c r="L52" s="26"/>
      <c r="M52" s="27"/>
      <c r="N52" s="45">
        <f>SUM(N51,N24)</f>
        <v>2935</v>
      </c>
      <c r="O52" s="45">
        <f>SUM(O51,O24)</f>
        <v>2172</v>
      </c>
      <c r="P52" s="46">
        <f t="shared" si="3"/>
        <v>0.740034071550256</v>
      </c>
    </row>
    <row r="53" ht="60" customHeight="1" spans="1:16">
      <c r="A53" s="28" t="s">
        <v>58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</row>
  </sheetData>
  <mergeCells count="8">
    <mergeCell ref="A1:P1"/>
    <mergeCell ref="B2:D2"/>
    <mergeCell ref="E2:G2"/>
    <mergeCell ref="H2:J2"/>
    <mergeCell ref="K2:M2"/>
    <mergeCell ref="N2:P2"/>
    <mergeCell ref="A53:P53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全年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Toyoyuki Inau</dc:creator>
  <cp:lastModifiedBy>greatwall</cp:lastModifiedBy>
  <dcterms:created xsi:type="dcterms:W3CDTF">2019-12-24T16:20:00Z</dcterms:created>
  <dcterms:modified xsi:type="dcterms:W3CDTF">2025-01-03T16:42:03Z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BA546CFB6889047ADBA27767CA8F3E01</vt:lpwstr>
  </property>
  <property fmtid="{D5CDD505-2E9C-101B-9397-08002B2CF9AE}" pid="4" name="KSOReadingLayout">
    <vt:bool>false</vt:bool>
  </property>
</Properties>
</file>