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firstSheet="11" activeTab="11"/>
  </bookViews>
  <sheets>
    <sheet name="精神卫生-癫痫任务" sheetId="21" r:id="rId1"/>
    <sheet name="精神卫生-其余任务" sheetId="23" r:id="rId2"/>
    <sheet name="慢非-市县1" sheetId="25" r:id="rId3"/>
    <sheet name="慢非-市县2" sheetId="26" r:id="rId4"/>
    <sheet name="免疫规划" sheetId="27" r:id="rId5"/>
    <sheet name="艾滋病防治-监测随访干预" sheetId="30" r:id="rId6"/>
    <sheet name="艾滋病防治-抗病毒治疗" sheetId="29" r:id="rId7"/>
    <sheet name="艾滋病防治-中医药治疗" sheetId="28" r:id="rId8"/>
    <sheet name="艾滋病防治-母婴传播" sheetId="19" r:id="rId9"/>
    <sheet name="艾滋病防治-血液安全" sheetId="16" r:id="rId10"/>
    <sheet name="结核病防治" sheetId="31" r:id="rId11"/>
    <sheet name="资金分配总表" sheetId="37" r:id="rId12"/>
    <sheet name="成人烟草流行情况调查" sheetId="13" r:id="rId13"/>
    <sheet name="食品安全风险监测" sheetId="15" r:id="rId14"/>
    <sheet name="重点传染病监测" sheetId="32" r:id="rId15"/>
    <sheet name="麻风监测" sheetId="33" r:id="rId16"/>
    <sheet name="疟疾等寄生虫病监测" sheetId="34" r:id="rId17"/>
    <sheet name="水和环境监测" sheetId="36" r:id="rId18"/>
    <sheet name="学校卫生监测" sheetId="35" r:id="rId19"/>
  </sheets>
  <externalReferences>
    <externalReference r:id="rId20"/>
  </externalReferences>
  <calcPr calcId="144525"/>
</workbook>
</file>

<file path=xl/sharedStrings.xml><?xml version="1.0" encoding="utf-8"?>
<sst xmlns="http://schemas.openxmlformats.org/spreadsheetml/2006/main" count="723" uniqueCount="442">
  <si>
    <t>2024年中央财政补助重大传染病防治项目资金分配表</t>
  </si>
  <si>
    <t>单位：万元</t>
  </si>
  <si>
    <t>项目单位</t>
  </si>
  <si>
    <t>合计</t>
  </si>
  <si>
    <r>
      <rPr>
        <b/>
        <sz val="10"/>
        <color rgb="FF000000"/>
        <rFont val="宋体"/>
        <charset val="134"/>
        <scheme val="minor"/>
      </rPr>
      <t>病例筛查与诊断复核</t>
    </r>
    <r>
      <rPr>
        <sz val="10"/>
        <color rgb="FF000000"/>
        <rFont val="宋体"/>
        <charset val="134"/>
        <scheme val="minor"/>
      </rPr>
      <t>（每例30元，其中筛查15元/例，诊断复核15元/例）  ）</t>
    </r>
  </si>
  <si>
    <r>
      <rPr>
        <b/>
        <sz val="10"/>
        <rFont val="宋体"/>
        <charset val="134"/>
        <scheme val="minor"/>
      </rPr>
      <t>抗癫痫药物治疗</t>
    </r>
    <r>
      <rPr>
        <sz val="10"/>
        <rFont val="宋体"/>
        <charset val="134"/>
        <scheme val="minor"/>
      </rPr>
      <t>（315元/人（含药物治疗、化验补助））</t>
    </r>
  </si>
  <si>
    <r>
      <rPr>
        <b/>
        <sz val="10"/>
        <rFont val="宋体"/>
        <charset val="134"/>
        <scheme val="minor"/>
      </rPr>
      <t>病例随访</t>
    </r>
    <r>
      <rPr>
        <sz val="10"/>
        <rFont val="宋体"/>
        <charset val="134"/>
        <scheme val="minor"/>
      </rPr>
      <t>(每次5元，12次)</t>
    </r>
  </si>
  <si>
    <r>
      <rPr>
        <b/>
        <sz val="10"/>
        <rFont val="宋体"/>
        <charset val="134"/>
        <scheme val="minor"/>
      </rPr>
      <t>家属护理教育</t>
    </r>
    <r>
      <rPr>
        <sz val="10"/>
        <rFont val="宋体"/>
        <charset val="134"/>
      </rPr>
      <t xml:space="preserve">
(对病人家属提供护理教育，5元/人)</t>
    </r>
  </si>
  <si>
    <r>
      <rPr>
        <b/>
        <sz val="10"/>
        <rFont val="宋体"/>
        <charset val="134"/>
        <scheme val="minor"/>
      </rPr>
      <t>数据处理（0</t>
    </r>
    <r>
      <rPr>
        <b/>
        <sz val="10"/>
        <rFont val="宋体"/>
        <charset val="134"/>
        <scheme val="minor"/>
      </rPr>
      <t>.5万元/县）</t>
    </r>
  </si>
  <si>
    <r>
      <rPr>
        <b/>
        <sz val="10"/>
        <rFont val="宋体"/>
        <charset val="134"/>
        <scheme val="minor"/>
      </rPr>
      <t>项目指导培训</t>
    </r>
    <r>
      <rPr>
        <sz val="10"/>
        <rFont val="宋体"/>
        <charset val="134"/>
        <scheme val="minor"/>
      </rPr>
      <t>(220元/人天，每个区县20人，培训1天)</t>
    </r>
  </si>
  <si>
    <r>
      <rPr>
        <b/>
        <sz val="10"/>
        <rFont val="宋体"/>
        <charset val="134"/>
        <scheme val="minor"/>
      </rPr>
      <t>项目质控</t>
    </r>
    <r>
      <rPr>
        <sz val="10"/>
        <rFont val="宋体"/>
        <charset val="134"/>
        <scheme val="minor"/>
      </rPr>
      <t>（30元/人天次，每个区县66人天次）</t>
    </r>
  </si>
  <si>
    <t>备注</t>
  </si>
  <si>
    <t>金额</t>
  </si>
  <si>
    <t>任务数（例）</t>
  </si>
  <si>
    <t>任务数（个）</t>
  </si>
  <si>
    <t>任务数（人）</t>
  </si>
  <si>
    <t>任务数（人天次）</t>
  </si>
  <si>
    <t>江门</t>
  </si>
  <si>
    <t>小计</t>
  </si>
  <si>
    <t>新会区（新会区第三人民医院 ）</t>
  </si>
  <si>
    <t>2024年中央财政补助重大传染病防控精神卫生项目资金测算表（市县）</t>
  </si>
  <si>
    <t>金额：万元</t>
  </si>
  <si>
    <t>单位</t>
  </si>
  <si>
    <t>病例筛查与诊断 （60元/例）　</t>
  </si>
  <si>
    <t>2-5级危险行为病人应急处置和专科医生提供对社区医生的随访技术指导（500元/例）</t>
  </si>
  <si>
    <t>登记病人家属护理教育（40元/家属）</t>
  </si>
  <si>
    <t>项目管理技术指导 ，重点指导6类人员，包括项目管理、个案管理、医师、数据管理、民警、居委会人员等。（省级指导省、市6类人员311人，每人每天335元，共1天；每个地市培训县区6类人员17人，每人每天162元，共1天）</t>
  </si>
  <si>
    <t>项目质控、数据处理及评估表格印刷（每例患者40元）</t>
  </si>
  <si>
    <t>社会心理服务体系建设试点推广（每省补助300万元）</t>
  </si>
  <si>
    <t>常见精神障碍防治和儿童青少年心理健康促进（支持开展抑郁症、老年痴呆、儿童青少年心理疾病等常见精神障碍防治的社会动员、科普宣传、摸底调查等）</t>
  </si>
  <si>
    <t>任务数</t>
  </si>
  <si>
    <t>补助金额</t>
  </si>
  <si>
    <t>江门市</t>
  </si>
  <si>
    <t>市第三人民医院</t>
  </si>
  <si>
    <t>蓬江区</t>
  </si>
  <si>
    <t>江海区</t>
  </si>
  <si>
    <t>新会区</t>
  </si>
  <si>
    <t>2024年中央财政补助慢性非传染性疾病防治项目资金测算明细表1（市县）</t>
  </si>
  <si>
    <t>金额单位：万元</t>
  </si>
  <si>
    <r>
      <rPr>
        <b/>
        <sz val="8"/>
        <rFont val="宋体"/>
        <charset val="134"/>
      </rPr>
      <t>单位</t>
    </r>
  </si>
  <si>
    <t>补助资金
合计</t>
  </si>
  <si>
    <r>
      <rPr>
        <b/>
        <sz val="8"/>
        <rFont val="宋体"/>
        <charset val="134"/>
      </rPr>
      <t>慢性病防控能力建设</t>
    </r>
  </si>
  <si>
    <r>
      <rPr>
        <b/>
        <sz val="8"/>
        <rFont val="宋体"/>
        <charset val="134"/>
      </rPr>
      <t>慢性病和健康危害因素监测评估干预</t>
    </r>
  </si>
  <si>
    <r>
      <rPr>
        <sz val="8"/>
        <rFont val="宋体"/>
        <charset val="134"/>
      </rPr>
      <t>肿瘤随访登记</t>
    </r>
  </si>
  <si>
    <r>
      <rPr>
        <sz val="8"/>
        <rFont val="宋体"/>
        <charset val="134"/>
      </rPr>
      <t>死因监测</t>
    </r>
  </si>
  <si>
    <t>慢性病与营养监测</t>
  </si>
  <si>
    <r>
      <rPr>
        <sz val="8"/>
        <rFont val="宋体"/>
        <charset val="134"/>
      </rPr>
      <t>建设健康社区、单位、食堂等数</t>
    </r>
  </si>
  <si>
    <r>
      <rPr>
        <sz val="8"/>
        <rFont val="宋体"/>
        <charset val="134"/>
      </rPr>
      <t>补助资金</t>
    </r>
  </si>
  <si>
    <r>
      <rPr>
        <sz val="8"/>
        <rFont val="宋体"/>
        <charset val="134"/>
      </rPr>
      <t>肿瘤随访登记项目覆盖县区数</t>
    </r>
  </si>
  <si>
    <t>肿瘤随访登记例数（例）</t>
  </si>
  <si>
    <r>
      <rPr>
        <b/>
        <sz val="8"/>
        <rFont val="宋体"/>
        <charset val="134"/>
      </rPr>
      <t>补助资金</t>
    </r>
  </si>
  <si>
    <r>
      <rPr>
        <sz val="8"/>
        <rFont val="宋体"/>
        <charset val="134"/>
      </rPr>
      <t>开展死因监测县区数</t>
    </r>
  </si>
  <si>
    <r>
      <rPr>
        <sz val="8"/>
        <rFont val="宋体"/>
        <charset val="134"/>
      </rPr>
      <t>死亡登记人数（例）　</t>
    </r>
  </si>
  <si>
    <r>
      <rPr>
        <sz val="8"/>
        <rFont val="宋体"/>
        <charset val="134"/>
      </rPr>
      <t>开展中国居民心脑血管疾病发病登记的点数</t>
    </r>
  </si>
  <si>
    <t>补助资金</t>
  </si>
  <si>
    <t>中国居民慢性病及危险因素监测点数</t>
  </si>
  <si>
    <t>中国居民慢阻肺监测</t>
  </si>
  <si>
    <r>
      <rPr>
        <b/>
        <sz val="8"/>
        <rFont val="宋体"/>
        <charset val="134"/>
      </rPr>
      <t>小计</t>
    </r>
  </si>
  <si>
    <t>市中心医院</t>
  </si>
  <si>
    <t>市五邑中医院</t>
  </si>
  <si>
    <t>市人民医院</t>
  </si>
  <si>
    <t>市疾控中心</t>
  </si>
  <si>
    <t>市妇幼保健院</t>
  </si>
  <si>
    <t>鹤山市</t>
  </si>
  <si>
    <r>
      <rPr>
        <sz val="8"/>
        <rFont val="宋体"/>
        <charset val="134"/>
      </rPr>
      <t>备注：</t>
    </r>
    <r>
      <rPr>
        <sz val="8"/>
        <color rgb="FFFF0000"/>
        <rFont val="宋体"/>
        <charset val="134"/>
      </rPr>
      <t>1.慢病示范区：汕头市龙湖区、佛山市顺德区、韶关市乐昌市、梅州市（市自定）、阳江市阳东区、茂名市（茂南区）、肇庆市端州区和揭阳市普宁市，每点10万，用于国家级示范区建设。</t>
    </r>
    <r>
      <rPr>
        <sz val="8"/>
        <rFont val="宋体"/>
        <charset val="134"/>
      </rPr>
      <t xml:space="preserve">
</t>
    </r>
    <r>
      <rPr>
        <sz val="8"/>
        <color rgb="FFFF0000"/>
        <rFont val="宋体"/>
        <charset val="134"/>
      </rPr>
      <t>2.全民健康生活方式行动，健康支持性环境建设0.8万/套，5个“全民健康生活方式行动特色项目”项目点（广州、珠海、佛山、梅州和南雄）各分配1.48万。我省安排任务数为221个，其中216个为健康支持性环境（其中健康社区+健康单位+健康食堂为一套），5个特色项目。</t>
    </r>
    <r>
      <rPr>
        <sz val="8"/>
        <rFont val="宋体"/>
        <charset val="134"/>
      </rPr>
      <t xml:space="preserve">
</t>
    </r>
    <r>
      <rPr>
        <sz val="8"/>
        <color rgb="FFFF0000"/>
        <rFont val="宋体"/>
        <charset val="134"/>
      </rPr>
      <t>3.肿瘤登记经费用于登记卡片印刷、病例登记、审核、信息数据收集、编码、整理、分析及随访、现场督导、协调、宣传、年报出版及技术指导和培训等。除未设县区的东莞市和中山市外，其余按4万/县区/年标准拨付。</t>
    </r>
    <r>
      <rPr>
        <sz val="8"/>
        <rFont val="宋体"/>
        <charset val="134"/>
      </rPr>
      <t xml:space="preserve">
</t>
    </r>
    <r>
      <rPr>
        <sz val="8"/>
        <color rgb="FFFF0000"/>
        <rFont val="宋体"/>
        <charset val="134"/>
      </rPr>
      <t>4.死亡登记经费用于人口死亡信息登记、报告、审核、质量控制、漏报调查、入户调查、相关卡片印刷、发放、填写和保存、死因数据收集、整理、分析、部门间数据比对与校核、协调宣传，现场督导、技术指导、培训以及相关差旅、食宿等。由于各地政策与地域因素，人均成本不一，按照目前各地运作大致的成本给予补充。全年县区6500例及以下按4万/点，6500~10000例按6万/点，10000例以上按7万/点。市级指导、协调费1万/点/年标准拨付（2个点及以上按1.5万为限）。漏报调查，按2万元/地市测算，由地市统筹经费至县区。</t>
    </r>
    <r>
      <rPr>
        <sz val="8"/>
        <rFont val="宋体"/>
        <charset val="134"/>
      </rPr>
      <t xml:space="preserve">
</t>
    </r>
    <r>
      <rPr>
        <sz val="8"/>
        <color rgb="FFFF0000"/>
        <rFont val="宋体"/>
        <charset val="134"/>
      </rPr>
      <t>5.心脑血管监测经费：广州、珠海、佛山、东莞、江门、中山，每市1万元，其余地市除深圳外每市1.5万，用于市级培训、指导、督导及质控工作。每个监测点5万，用于发病信息登记、报告、审核、入户调查，相关卡片印刷、填写、保存、数据收集、整理、分析以及技术指导、部门间数据比对与校核、协调宣传，现场督导、技术指导和培训以及相关差旅、食宿等。</t>
    </r>
    <r>
      <rPr>
        <sz val="8"/>
        <rFont val="宋体"/>
        <charset val="134"/>
      </rPr>
      <t xml:space="preserve">
</t>
    </r>
    <r>
      <rPr>
        <sz val="8"/>
        <color rgb="FFFF0000"/>
        <rFont val="宋体"/>
        <charset val="134"/>
      </rPr>
      <t>6.脑卒中高危人群筛查与干预项目：根据国家最终下达的任务量，我省任务量调整为34656例，南方医科大学南方医院（省本级下达）和各其他7个地市基地医院各承担4332例，项目经费主要用于院内脑卒中患者综合干预和院外高危人群筛查干预工作。</t>
    </r>
    <r>
      <rPr>
        <sz val="8"/>
        <rFont val="宋体"/>
        <charset val="134"/>
      </rPr>
      <t xml:space="preserve">
</t>
    </r>
    <r>
      <rPr>
        <sz val="8"/>
        <color rgb="FFFF0000"/>
        <rFont val="宋体"/>
        <charset val="134"/>
      </rPr>
      <t>7.中国居民慢性病及危险因素监测：13个国家监测点2023年已完成现场调查，本年度工作经费留省本级，用于生物样本检测、运输、储存、资料反馈、数据分析与报告撰写等。8个省级监测点于2024年开展现场调查工作，其中珠海市金湾区、江门市江海区、东莞市、中山市按照10万元/监测点补助工作经费，用于开展培训，现场调查组织实施，督导和质量控制，交通、住宿、加班、误餐、误工，问卷调查和身体测量信息收集，生物样本采集、暂存等；汕头市龙湖区、河源市东源县、阳江市阳东区、潮州市湘桥区不安排经费。</t>
    </r>
    <r>
      <rPr>
        <sz val="8"/>
        <rFont val="宋体"/>
        <charset val="134"/>
      </rPr>
      <t xml:space="preserve">
</t>
    </r>
    <r>
      <rPr>
        <sz val="8"/>
        <color rgb="FFFF0000"/>
        <rFont val="宋体"/>
        <charset val="134"/>
      </rPr>
      <t>8.中国居民慢阻肺监测：7个调查点各分配21万，用于开展培训，现场调查组织实施，督导和质量控制，交通、住宿、加班、误餐、误工，问卷调查、身体测量和肺功能检测信息收集等。</t>
    </r>
    <r>
      <rPr>
        <sz val="8"/>
        <rFont val="宋体"/>
        <charset val="134"/>
      </rPr>
      <t xml:space="preserve">
</t>
    </r>
    <r>
      <rPr>
        <sz val="8"/>
        <color rgb="FFFF0000"/>
        <rFont val="宋体"/>
        <charset val="134"/>
      </rPr>
      <t>9.特定健康问题哨点监测：广州天河区，深圳宝安区、阳江阳西县、韶关乐昌市和中山市（古镇镇和民众街道）参与监测工作，每个监测点的工作经费为13.8万，主要用于现场调查工作，包括物质耗材采购、血红蛋白检测、24小时尿液检测、调查对象小礼品、早餐和误工补助以及相关差旅等。</t>
    </r>
    <r>
      <rPr>
        <sz val="8"/>
        <rFont val="宋体"/>
        <charset val="134"/>
      </rPr>
      <t xml:space="preserve">
</t>
    </r>
    <r>
      <rPr>
        <sz val="8"/>
        <color rgb="FFFF0000"/>
        <rFont val="宋体"/>
        <charset val="134"/>
      </rPr>
      <t>10.食物成分监测需补助42万/点，省本级42万,用于至少84种食物样品食物成分的监测工作，每个样本检测约需5000元（食物样品采集、检测、调查培训、数据统计与报告），84种×5000元/种=42万。
11.贫困学生营养状况干预：10万元经费用于连南县疾控中心开展至少1500名学生的营养干预工作，内容包括宣教、指导培训等。</t>
    </r>
  </si>
  <si>
    <t>2024年中央财政补助慢性非传染性疾病防治项目资金测算明细表2（市县）</t>
  </si>
  <si>
    <t>癌症早诊早治</t>
  </si>
  <si>
    <t>心血管疾病高危人群早期筛查和综合干预</t>
  </si>
  <si>
    <t>慢阻肺高危人群早期筛查与综合干预</t>
  </si>
  <si>
    <t>全国儿童口腔疾病综合干预</t>
  </si>
  <si>
    <t>农村癌症早诊早治</t>
  </si>
  <si>
    <t>新增心血管病高危人群早期筛查（复筛）人数</t>
  </si>
  <si>
    <t>既往高危对象持续随访人数</t>
  </si>
  <si>
    <t>任务数1(慢阻肺高危人群筛查人数)</t>
  </si>
  <si>
    <t>任务数2-1（既往慢阻肺高危人群和患者综合管理干预人数）</t>
  </si>
  <si>
    <t>任务数2-2（新筛查出慢阻肺高危人群和患者综合管理干预人数）</t>
  </si>
  <si>
    <t>大肠癌</t>
  </si>
  <si>
    <t>鼻咽癌</t>
  </si>
  <si>
    <t>窝沟封闭</t>
  </si>
  <si>
    <t>局部用氟</t>
  </si>
  <si>
    <t>筛查人数</t>
  </si>
  <si>
    <r>
      <rPr>
        <sz val="8"/>
        <color theme="1"/>
        <rFont val="宋体"/>
        <charset val="134"/>
      </rPr>
      <t>筛查经费（</t>
    </r>
    <r>
      <rPr>
        <sz val="8"/>
        <color theme="1"/>
        <rFont val="Times New Roman"/>
        <charset val="134"/>
      </rPr>
      <t>445</t>
    </r>
    <r>
      <rPr>
        <sz val="8"/>
        <color theme="1"/>
        <rFont val="宋体"/>
        <charset val="134"/>
      </rPr>
      <t>元</t>
    </r>
    <r>
      <rPr>
        <sz val="8"/>
        <color theme="1"/>
        <rFont val="Times New Roman"/>
        <charset val="134"/>
      </rPr>
      <t>/</t>
    </r>
    <r>
      <rPr>
        <sz val="8"/>
        <color theme="1"/>
        <rFont val="宋体"/>
        <charset val="134"/>
      </rPr>
      <t>例）</t>
    </r>
  </si>
  <si>
    <r>
      <rPr>
        <sz val="8"/>
        <color theme="1"/>
        <rFont val="宋体"/>
        <charset val="134"/>
      </rPr>
      <t>筛查经费（</t>
    </r>
    <r>
      <rPr>
        <sz val="8"/>
        <color theme="1"/>
        <rFont val="Times New Roman"/>
        <charset val="134"/>
      </rPr>
      <t>295</t>
    </r>
    <r>
      <rPr>
        <sz val="8"/>
        <color theme="1"/>
        <rFont val="宋体"/>
        <charset val="134"/>
      </rPr>
      <t>元</t>
    </r>
    <r>
      <rPr>
        <sz val="8"/>
        <color theme="1"/>
        <rFont val="Times New Roman"/>
        <charset val="134"/>
      </rPr>
      <t>/</t>
    </r>
    <r>
      <rPr>
        <sz val="8"/>
        <color theme="1"/>
        <rFont val="宋体"/>
        <charset val="134"/>
      </rPr>
      <t>例）</t>
    </r>
  </si>
  <si>
    <r>
      <rPr>
        <sz val="8"/>
        <rFont val="宋体"/>
        <charset val="134"/>
      </rPr>
      <t>补助</t>
    </r>
    <r>
      <rPr>
        <sz val="8"/>
        <rFont val="Times New Roman"/>
        <charset val="134"/>
      </rPr>
      <t xml:space="preserve">
</t>
    </r>
    <r>
      <rPr>
        <sz val="8"/>
        <rFont val="宋体"/>
        <charset val="134"/>
      </rPr>
      <t>金额</t>
    </r>
  </si>
  <si>
    <t>牙数（万颗）</t>
  </si>
  <si>
    <t>防龋人数（万人）</t>
  </si>
  <si>
    <t>市口腔医院</t>
  </si>
  <si>
    <t>开平市</t>
  </si>
  <si>
    <t xml:space="preserve">备注：
1.心脑血管高危人群筛查和干预项目：用于相关医疗卫生机构开展心血管病高危人群早期筛查干预和随访管理等工作经费。新增心血管病高危人群早期筛查分三部分：初筛是45元/例，高危调查是400元/例，短随是60元/例（高危调查和短随例数按初筛的1/4测算）；既往高危对象持续随访是308元/例。
2.慢阻肺项目经费：项目点在开平市，每市分配相关经费用于市级培训、指导、督导及质控工作。每个项目点分配相关经费用于现场筛查干预数据录入、上报、分析工作；健康宣教等活动；肺功能检查和血常规所需的耗材和费用等。
</t>
  </si>
  <si>
    <t>2024年中央财政补助扩大国家免疫规划项目资金测算表（市县）</t>
  </si>
  <si>
    <t>国家免疫规划常规免疫</t>
  </si>
  <si>
    <t>脊灰监测</t>
  </si>
  <si>
    <t>麻疹监测</t>
  </si>
  <si>
    <t>疫苗可预防细菌性疾病和乙脑监测</t>
  </si>
  <si>
    <t>疫苗供需和使用情况监测</t>
  </si>
  <si>
    <t>疑似预防接种异常反应监测</t>
  </si>
  <si>
    <t>IPV补种</t>
  </si>
  <si>
    <t>印刷预防接种证</t>
  </si>
  <si>
    <t>任务数
（万剂次）</t>
  </si>
  <si>
    <t>任务数
（人）</t>
  </si>
  <si>
    <t>任务数（万人）</t>
  </si>
  <si>
    <t>任务数（万本）</t>
  </si>
  <si>
    <t>备注：</t>
  </si>
  <si>
    <t>1.国家免疫规划常规免疫：按《中华人民共和国疫苗管理法》规定，国家免疫规划疫苗统一由省采购，免费逐级配送到各接种门诊，接种率达到90%。
2.脊灰监测：及早发现AFP病例，各项监测指标达到国家要求。
3.麻疹监测：完成麻疹监测工作任务，麻疹监测指标达到监测方案要求。
4.疫苗可预防细菌性疾病和乙脑监测：开展流脑、乙脑、百日咳等疫苗可预防细菌性疾病和乙脑监测，为完善防控措施提供依据，各项监测指标达到国家要求。疫苗可预防细菌性疾病和乙脑监测茂名市本级增加143人，3个县区各增加50人。
5.疫苗供需和使用情况监测：以地市为单位实施，是指为完成对应任务数的监测任务，所需进行的疫苗使用全过程中相关监测能力和保障，包括：接种单位冷藏设施、信息系统和数字化门诊等设备配置及质保维护；新生儿和适龄人群建档；接种提醒、接种预约和科普知识宣传等短信与验证码发送；信息系统本地相关需求和功能的开发；疫苗冷链设备温度监测信息采集、预警；以及负责上述监测工作的疾控机构和接种单位的能力建设等。
6.疑似预防接种异常反应监测：开展疑似预防接种异常反应监测工作，调查核实疑似预防接种异常反应发生情况和原因，为提高预防接种服务质量提供依据，达到国家AEFI监测方案要求。
7.IPV补种：全省有关人群第二剂次IPV补种任务数32.7万人，其中深圳7.9万人，其余20个地市24.8万人。
8.印刷预防接种证：以地市为单位实施。
9.由市疾控中心统一印刷预防接种证和统一采购免疫规划疫苗注射器，分配至三区使用。</t>
  </si>
  <si>
    <r>
      <rPr>
        <b/>
        <sz val="12"/>
        <rFont val="Times New Roman"/>
        <charset val="134"/>
      </rPr>
      <t>2024</t>
    </r>
    <r>
      <rPr>
        <b/>
        <sz val="12"/>
        <rFont val="宋体"/>
        <charset val="134"/>
      </rPr>
      <t>年中央补助艾滋病防治项目资金测算表</t>
    </r>
    <r>
      <rPr>
        <b/>
        <sz val="12"/>
        <rFont val="Times New Roman"/>
        <charset val="134"/>
      </rPr>
      <t>--</t>
    </r>
    <r>
      <rPr>
        <b/>
        <sz val="12"/>
        <rFont val="宋体"/>
        <charset val="134"/>
      </rPr>
      <t>监测检测随访干预（市县）</t>
    </r>
  </si>
  <si>
    <t>市县名称</t>
  </si>
  <si>
    <r>
      <rPr>
        <sz val="10"/>
        <rFont val="黑体"/>
        <charset val="134"/>
      </rPr>
      <t>内容</t>
    </r>
    <r>
      <rPr>
        <sz val="10"/>
        <rFont val="Times New Roman"/>
        <charset val="134"/>
      </rPr>
      <t>1.</t>
    </r>
    <r>
      <rPr>
        <sz val="10"/>
        <rFont val="黑体"/>
        <charset val="134"/>
      </rPr>
      <t>哨点监测</t>
    </r>
  </si>
  <si>
    <r>
      <rPr>
        <sz val="10"/>
        <rFont val="黑体"/>
        <charset val="134"/>
      </rPr>
      <t>内容</t>
    </r>
    <r>
      <rPr>
        <sz val="10"/>
        <rFont val="Times New Roman"/>
        <charset val="134"/>
      </rPr>
      <t>2.</t>
    </r>
    <r>
      <rPr>
        <sz val="10"/>
        <rFont val="黑体"/>
        <charset val="134"/>
      </rPr>
      <t>监管场所监测</t>
    </r>
  </si>
  <si>
    <t>内容3.咨询检测</t>
  </si>
  <si>
    <r>
      <rPr>
        <sz val="10"/>
        <rFont val="黑体"/>
        <charset val="134"/>
      </rPr>
      <t>内容</t>
    </r>
    <r>
      <rPr>
        <sz val="10"/>
        <rFont val="Times New Roman"/>
        <charset val="134"/>
      </rPr>
      <t>5.</t>
    </r>
    <r>
      <rPr>
        <sz val="10"/>
        <rFont val="黑体"/>
        <charset val="134"/>
      </rPr>
      <t>实验室质控</t>
    </r>
  </si>
  <si>
    <r>
      <rPr>
        <sz val="10"/>
        <rFont val="黑体"/>
        <charset val="134"/>
      </rPr>
      <t>内容</t>
    </r>
    <r>
      <rPr>
        <sz val="10"/>
        <rFont val="Times New Roman"/>
        <charset val="134"/>
      </rPr>
      <t>6.</t>
    </r>
    <r>
      <rPr>
        <sz val="10"/>
        <rFont val="黑体"/>
        <charset val="134"/>
      </rPr>
      <t>重点人群宣传教育干预</t>
    </r>
  </si>
  <si>
    <r>
      <rPr>
        <sz val="10"/>
        <rFont val="黑体"/>
        <charset val="134"/>
      </rPr>
      <t>内容</t>
    </r>
    <r>
      <rPr>
        <sz val="10"/>
        <rFont val="Times New Roman"/>
        <charset val="134"/>
      </rPr>
      <t>7.</t>
    </r>
    <r>
      <rPr>
        <sz val="10"/>
        <rFont val="黑体"/>
        <charset val="134"/>
      </rPr>
      <t>暗娼和</t>
    </r>
    <r>
      <rPr>
        <sz val="10"/>
        <rFont val="Times New Roman"/>
        <charset val="134"/>
      </rPr>
      <t>MSM</t>
    </r>
    <r>
      <rPr>
        <sz val="10"/>
        <rFont val="黑体"/>
        <charset val="134"/>
      </rPr>
      <t>干预</t>
    </r>
  </si>
  <si>
    <r>
      <rPr>
        <sz val="10"/>
        <rFont val="黑体"/>
        <charset val="134"/>
      </rPr>
      <t>内容</t>
    </r>
    <r>
      <rPr>
        <sz val="10"/>
        <rFont val="Times New Roman"/>
        <charset val="134"/>
      </rPr>
      <t>8.</t>
    </r>
    <r>
      <rPr>
        <sz val="10"/>
        <rFont val="黑体"/>
        <charset val="134"/>
      </rPr>
      <t>戒毒药物维持治疗和针具交换</t>
    </r>
  </si>
  <si>
    <r>
      <rPr>
        <sz val="10"/>
        <rFont val="黑体"/>
        <charset val="134"/>
      </rPr>
      <t>内容</t>
    </r>
    <r>
      <rPr>
        <sz val="10"/>
        <rFont val="Times New Roman"/>
        <charset val="134"/>
      </rPr>
      <t>9.</t>
    </r>
    <r>
      <rPr>
        <sz val="10"/>
        <rFont val="黑体"/>
        <charset val="134"/>
      </rPr>
      <t>性病综合防治</t>
    </r>
  </si>
  <si>
    <t>内容10.随访管理</t>
  </si>
  <si>
    <t>内容11.示范区</t>
  </si>
  <si>
    <t>内容12.消除丙肝危害</t>
  </si>
  <si>
    <t>艾滋病哨点数量（个）</t>
  </si>
  <si>
    <t>丙肝哨点数量（个）</t>
  </si>
  <si>
    <r>
      <rPr>
        <sz val="10"/>
        <rFont val="Times New Roman"/>
        <charset val="134"/>
      </rPr>
      <t>HIV</t>
    </r>
    <r>
      <rPr>
        <sz val="10"/>
        <rFont val="黑体"/>
        <charset val="134"/>
      </rPr>
      <t>新发感染检测（人）</t>
    </r>
  </si>
  <si>
    <t>监测人数（人）</t>
  </si>
  <si>
    <t>咨询检测人数（人次）</t>
  </si>
  <si>
    <t>公安临时抓获卖淫嫖娼人数
（人次）</t>
  </si>
  <si>
    <t>线上线下结合VCT服务</t>
  </si>
  <si>
    <t>艾滋病检测实验室质控（个）</t>
  </si>
  <si>
    <t>疗效评估检测项目质控（个）</t>
  </si>
  <si>
    <t>覆盖县区数（个）</t>
  </si>
  <si>
    <t>干预人数（人）</t>
  </si>
  <si>
    <t>美沙酮门诊数（个）</t>
  </si>
  <si>
    <t>性病门诊就诊人数（人）</t>
  </si>
  <si>
    <t>随访管理人数（人）</t>
  </si>
  <si>
    <t>首次随访感染者人数（人）</t>
  </si>
  <si>
    <t>精准随访人数（人）</t>
  </si>
  <si>
    <t>示范区（个）</t>
  </si>
  <si>
    <t>示范区专项工作数（个）</t>
  </si>
  <si>
    <t>HCV随访病例数</t>
  </si>
  <si>
    <t>市结核病防治所</t>
  </si>
  <si>
    <t>市皮肤医院</t>
  </si>
  <si>
    <r>
      <rPr>
        <b/>
        <sz val="16"/>
        <rFont val="宋体"/>
        <charset val="134"/>
      </rPr>
      <t>202</t>
    </r>
    <r>
      <rPr>
        <b/>
        <sz val="16"/>
        <rFont val="宋体"/>
        <charset val="134"/>
      </rPr>
      <t>4</t>
    </r>
    <r>
      <rPr>
        <b/>
        <sz val="16"/>
        <rFont val="宋体"/>
        <charset val="134"/>
      </rPr>
      <t>年中央财政补助艾滋病防治项目资金测算表--抗病毒治疗</t>
    </r>
  </si>
  <si>
    <t>.</t>
  </si>
  <si>
    <t>2024年工作任务数</t>
  </si>
  <si>
    <t>抗病毒治疗</t>
  </si>
  <si>
    <t>耐药检测</t>
  </si>
  <si>
    <t>检测</t>
  </si>
  <si>
    <t>治疗减免</t>
  </si>
  <si>
    <t>医务人员补助</t>
  </si>
  <si>
    <t>管理</t>
  </si>
  <si>
    <t>HIV基因型耐药检测服务（347元/人/年）</t>
  </si>
  <si>
    <t>2024年治疗病人任务数（人）</t>
  </si>
  <si>
    <t>2024年新增病人任务数（人）</t>
  </si>
  <si>
    <t>2024年拟培训医师人数（人）</t>
  </si>
  <si>
    <t>2024年耐药检测数（人）</t>
  </si>
  <si>
    <t>病毒载量试剂、耗材经费（高敏进口试剂383元/人份、国产试剂260元/人份）</t>
  </si>
  <si>
    <t>CD4检测200元/人/年（按2024年任务数的治疗人数计算）</t>
  </si>
  <si>
    <t>收治医院艾滋病免费治疗补助（每治疗1人补助300元/年）（按2024年任务量的治疗人数计算）</t>
  </si>
  <si>
    <t>收治医院一次性减免病人检测费用（100元/人，按2024年拟新增治疗人数计算）</t>
  </si>
  <si>
    <t>收治医院医务人员治疗管理补助（每负责1个病人补助200元/年，补助医务人员，管理病人要包括提供抗病毒治疗、预防教育、档案信息管理等，按2024年任务量的治疗人数计算）</t>
  </si>
  <si>
    <t>收治医院医务人员监督服药补助（每监督1个病人补助200元/年，补助监督服药人员，按2024年任务量的治疗人数计算）</t>
  </si>
  <si>
    <t>治疗管理、药品管理、信息管理、实验室检测等（人员支出、供应、仓储、水电、运输、调研、交通、督导、考察、会议、艾滋病健康扶贫工作经费、专家咨询等）（71.345元/人）</t>
  </si>
  <si>
    <t>江门市疾病预防控制中心</t>
  </si>
  <si>
    <t>江门市中心医院</t>
  </si>
  <si>
    <t>新会区疾病预防控制中心</t>
  </si>
  <si>
    <t>新会区人民医院</t>
  </si>
  <si>
    <t>2024年中央补助中医药治疗项目资金测算表</t>
  </si>
  <si>
    <t>项目名称</t>
  </si>
  <si>
    <t>项目内容（治疗病人例数）</t>
  </si>
  <si>
    <t>实施内容</t>
  </si>
  <si>
    <t>预算金额</t>
  </si>
  <si>
    <t>测算依据</t>
  </si>
  <si>
    <t>广东省中医药治疗艾滋病试点项目</t>
  </si>
  <si>
    <r>
      <rPr>
        <sz val="10"/>
        <rFont val="Times New Roman"/>
        <charset val="134"/>
      </rPr>
      <t>1</t>
    </r>
    <r>
      <rPr>
        <sz val="10"/>
        <rFont val="宋体"/>
        <charset val="134"/>
      </rPr>
      <t>、工作经费</t>
    </r>
    <r>
      <rPr>
        <sz val="10"/>
        <rFont val="Times New Roman"/>
        <charset val="134"/>
      </rPr>
      <t>2</t>
    </r>
    <r>
      <rPr>
        <sz val="10"/>
        <rFont val="宋体"/>
        <charset val="134"/>
      </rPr>
      <t>、病人检测</t>
    </r>
    <r>
      <rPr>
        <sz val="10"/>
        <rFont val="Times New Roman"/>
        <charset val="134"/>
      </rPr>
      <t>3</t>
    </r>
    <r>
      <rPr>
        <sz val="10"/>
        <rFont val="宋体"/>
        <charset val="134"/>
      </rPr>
      <t>、医务人员补助</t>
    </r>
  </si>
  <si>
    <t>1、工作经费：每个病例补助200元，计5.6万元；2、病人检测费：每个病例补助400元，计11.2万元；3、医务人员督导服务补助：500元/年/人，计14万元。</t>
  </si>
  <si>
    <t>江门市中心医院/市区</t>
  </si>
  <si>
    <t>新会区人民医院/新会区</t>
  </si>
  <si>
    <t>台山市人民医院/台山市</t>
  </si>
  <si>
    <t>开平市疾控中心/开平市</t>
  </si>
  <si>
    <t>鹤山市疾控中心/鹤山市</t>
  </si>
  <si>
    <t>恩平市疾控中心/恩平市</t>
  </si>
  <si>
    <r>
      <rPr>
        <sz val="9"/>
        <rFont val="宋体"/>
        <charset val="134"/>
      </rPr>
      <t>附件</t>
    </r>
    <r>
      <rPr>
        <sz val="9"/>
        <rFont val="Arial"/>
        <charset val="134"/>
      </rPr>
      <t>1-3-1</t>
    </r>
  </si>
  <si>
    <r>
      <rPr>
        <sz val="12"/>
        <rFont val="Times New Roman"/>
        <charset val="134"/>
      </rPr>
      <t>2024</t>
    </r>
    <r>
      <rPr>
        <sz val="12"/>
        <rFont val="方正小标宋简体"/>
        <charset val="134"/>
      </rPr>
      <t>年中央补助艾滋病防治项目专项资金分配表</t>
    </r>
    <r>
      <rPr>
        <sz val="12"/>
        <rFont val="Times New Roman"/>
        <charset val="134"/>
      </rPr>
      <t>——</t>
    </r>
    <r>
      <rPr>
        <sz val="12"/>
        <rFont val="方正小标宋简体"/>
        <charset val="134"/>
      </rPr>
      <t>预防艾滋病、梅毒和乙肝母婴传播（单位：万元）</t>
    </r>
  </si>
  <si>
    <r>
      <rPr>
        <b/>
        <sz val="8"/>
        <rFont val="宋体"/>
        <charset val="134"/>
      </rPr>
      <t>地区</t>
    </r>
  </si>
  <si>
    <t>基本情况和任务数（人）</t>
  </si>
  <si>
    <r>
      <rPr>
        <b/>
        <sz val="8"/>
        <color indexed="8"/>
        <rFont val="宋体"/>
        <charset val="134"/>
      </rPr>
      <t>艾滋病相关经费测算</t>
    </r>
  </si>
  <si>
    <r>
      <rPr>
        <b/>
        <sz val="8"/>
        <color indexed="8"/>
        <rFont val="宋体"/>
        <charset val="134"/>
      </rPr>
      <t>梅毒相关经费测算</t>
    </r>
  </si>
  <si>
    <r>
      <rPr>
        <b/>
        <sz val="8"/>
        <color indexed="8"/>
        <rFont val="宋体"/>
        <charset val="134"/>
      </rPr>
      <t>乙肝相关经费测算</t>
    </r>
  </si>
  <si>
    <t>项目工作经费（包括培训、督导等）</t>
  </si>
  <si>
    <r>
      <rPr>
        <b/>
        <sz val="8"/>
        <rFont val="宋体"/>
        <charset val="134"/>
      </rPr>
      <t>总计（万元）</t>
    </r>
  </si>
  <si>
    <r>
      <rPr>
        <b/>
        <sz val="8"/>
        <rFont val="Times New Roman"/>
        <charset val="134"/>
      </rPr>
      <t>2022</t>
    </r>
    <r>
      <rPr>
        <b/>
        <sz val="8"/>
        <rFont val="宋体"/>
        <charset val="134"/>
      </rPr>
      <t>年辖区活产儿数（自然年统计年报）</t>
    </r>
  </si>
  <si>
    <r>
      <rPr>
        <b/>
        <sz val="8"/>
        <rFont val="Times New Roman"/>
        <charset val="134"/>
      </rPr>
      <t>2022</t>
    </r>
    <r>
      <rPr>
        <b/>
        <sz val="8"/>
        <rFont val="宋体"/>
        <charset val="134"/>
      </rPr>
      <t>年直报系统艾滋病感染孕产妇数</t>
    </r>
  </si>
  <si>
    <r>
      <rPr>
        <b/>
        <sz val="8"/>
        <rFont val="Times New Roman"/>
        <charset val="134"/>
      </rPr>
      <t>2022</t>
    </r>
    <r>
      <rPr>
        <b/>
        <sz val="8"/>
        <rFont val="宋体"/>
        <charset val="134"/>
      </rPr>
      <t>年直报系统梅毒感染孕产妇及所生儿童母子对数</t>
    </r>
  </si>
  <si>
    <r>
      <rPr>
        <b/>
        <sz val="8"/>
        <rFont val="Times New Roman"/>
        <charset val="134"/>
      </rPr>
      <t>2022</t>
    </r>
    <r>
      <rPr>
        <b/>
        <sz val="8"/>
        <rFont val="宋体"/>
        <charset val="134"/>
      </rPr>
      <t>年乙肝表面抗原阳性孕产妇所生儿童数</t>
    </r>
  </si>
  <si>
    <r>
      <rPr>
        <b/>
        <sz val="8"/>
        <rFont val="Times New Roman"/>
        <charset val="134"/>
      </rPr>
      <t>202</t>
    </r>
    <r>
      <rPr>
        <b/>
        <sz val="8"/>
        <rFont val="Times New Roman"/>
        <charset val="134"/>
      </rPr>
      <t>4</t>
    </r>
    <r>
      <rPr>
        <b/>
        <sz val="8"/>
        <rFont val="宋体"/>
        <charset val="134"/>
      </rPr>
      <t>年预计孕产妇筛查人数（人）</t>
    </r>
  </si>
  <si>
    <r>
      <rPr>
        <b/>
        <sz val="8"/>
        <rFont val="Times New Roman"/>
        <charset val="134"/>
      </rPr>
      <t>202</t>
    </r>
    <r>
      <rPr>
        <b/>
        <sz val="8"/>
        <rFont val="Times New Roman"/>
        <charset val="134"/>
      </rPr>
      <t>4</t>
    </r>
    <r>
      <rPr>
        <b/>
        <sz val="8"/>
        <rFont val="宋体"/>
        <charset val="134"/>
      </rPr>
      <t>年预估艾滋病病毒感染孕产妇数</t>
    </r>
  </si>
  <si>
    <r>
      <rPr>
        <b/>
        <sz val="8"/>
        <rFont val="Times New Roman"/>
        <charset val="134"/>
      </rPr>
      <t>202</t>
    </r>
    <r>
      <rPr>
        <b/>
        <sz val="8"/>
        <rFont val="Times New Roman"/>
        <charset val="134"/>
      </rPr>
      <t>4</t>
    </r>
    <r>
      <rPr>
        <b/>
        <sz val="8"/>
        <rFont val="宋体"/>
        <charset val="134"/>
      </rPr>
      <t>年预估梅毒感染孕产妇数及所生儿童母子对数（对）</t>
    </r>
  </si>
  <si>
    <r>
      <rPr>
        <b/>
        <sz val="8"/>
        <rFont val="Times New Roman"/>
        <charset val="134"/>
      </rPr>
      <t>2024</t>
    </r>
    <r>
      <rPr>
        <b/>
        <sz val="8"/>
        <rFont val="宋体"/>
        <charset val="134"/>
      </rPr>
      <t>年预估乙肝表面抗原阳性的孕产妇所生新生儿数</t>
    </r>
  </si>
  <si>
    <r>
      <rPr>
        <b/>
        <sz val="8"/>
        <rFont val="宋体"/>
        <charset val="134"/>
      </rPr>
      <t>孕产妇艾滋病筛查</t>
    </r>
  </si>
  <si>
    <r>
      <rPr>
        <b/>
        <sz val="8"/>
        <rFont val="宋体"/>
        <charset val="134"/>
      </rPr>
      <t>孕产妇艾滋病确诊及用药辅助检测</t>
    </r>
  </si>
  <si>
    <r>
      <rPr>
        <b/>
        <sz val="8"/>
        <rFont val="Times New Roman"/>
        <charset val="134"/>
      </rPr>
      <t>HIV</t>
    </r>
    <r>
      <rPr>
        <b/>
        <sz val="8"/>
        <rFont val="宋体"/>
        <charset val="134"/>
      </rPr>
      <t>感染孕产妇及所生儿童抗病毒治疗</t>
    </r>
  </si>
  <si>
    <r>
      <rPr>
        <b/>
        <sz val="8"/>
        <rFont val="宋体"/>
        <charset val="134"/>
      </rPr>
      <t>儿童检测</t>
    </r>
  </si>
  <si>
    <r>
      <rPr>
        <b/>
        <sz val="8"/>
        <rFont val="宋体"/>
        <charset val="134"/>
      </rPr>
      <t>婴儿早期诊断</t>
    </r>
  </si>
  <si>
    <r>
      <rPr>
        <b/>
        <sz val="8"/>
        <rFont val="Times New Roman"/>
        <charset val="134"/>
      </rPr>
      <t>HIV</t>
    </r>
    <r>
      <rPr>
        <b/>
        <sz val="8"/>
        <rFont val="宋体"/>
        <charset val="134"/>
      </rPr>
      <t>感染孕产妇孕产期保健及所生儿童保健</t>
    </r>
  </si>
  <si>
    <r>
      <rPr>
        <b/>
        <sz val="8"/>
        <rFont val="宋体"/>
        <charset val="134"/>
      </rPr>
      <t>孕产妇梅毒筛查</t>
    </r>
  </si>
  <si>
    <r>
      <rPr>
        <b/>
        <sz val="8"/>
        <rFont val="宋体"/>
        <charset val="134"/>
      </rPr>
      <t>孕产妇梅毒确诊及感染孕产妇非梅定量检测</t>
    </r>
  </si>
  <si>
    <r>
      <rPr>
        <b/>
        <sz val="8"/>
        <rFont val="宋体"/>
        <charset val="134"/>
      </rPr>
      <t>梅毒感染孕产妇及所生儿童治疗</t>
    </r>
  </si>
  <si>
    <r>
      <rPr>
        <b/>
        <sz val="8"/>
        <rFont val="宋体"/>
        <charset val="134"/>
      </rPr>
      <t>梅毒感染产妇所生儿童梅毒检测</t>
    </r>
  </si>
  <si>
    <r>
      <rPr>
        <b/>
        <sz val="8"/>
        <rFont val="宋体"/>
        <charset val="134"/>
      </rPr>
      <t>梅毒感染孕产妇孕产期保健及所生儿童保健</t>
    </r>
  </si>
  <si>
    <r>
      <rPr>
        <b/>
        <sz val="8"/>
        <rFont val="宋体"/>
        <charset val="134"/>
      </rPr>
      <t>孕产妇乙肝检测</t>
    </r>
  </si>
  <si>
    <r>
      <rPr>
        <b/>
        <sz val="8"/>
        <rFont val="宋体"/>
        <charset val="134"/>
      </rPr>
      <t>新生儿免疫球蛋白注射（含试剂、储存、运送等费用）</t>
    </r>
  </si>
  <si>
    <r>
      <rPr>
        <b/>
        <sz val="8"/>
        <rFont val="宋体"/>
        <charset val="134"/>
      </rPr>
      <t>感染孕产妇及所生儿童随访与检测</t>
    </r>
  </si>
  <si>
    <r>
      <rPr>
        <sz val="8"/>
        <rFont val="Times New Roman"/>
        <charset val="134"/>
      </rPr>
      <t>a1</t>
    </r>
    <r>
      <rPr>
        <sz val="8"/>
        <rFont val="宋体"/>
        <charset val="134"/>
      </rPr>
      <t>源自</t>
    </r>
    <r>
      <rPr>
        <sz val="8"/>
        <rFont val="Times New Roman"/>
        <charset val="134"/>
      </rPr>
      <t>2022</t>
    </r>
    <r>
      <rPr>
        <sz val="8"/>
        <rFont val="宋体"/>
        <charset val="134"/>
      </rPr>
      <t>年年报（户籍</t>
    </r>
    <r>
      <rPr>
        <sz val="8"/>
        <rFont val="Times New Roman"/>
        <charset val="134"/>
      </rPr>
      <t>+</t>
    </r>
    <r>
      <rPr>
        <sz val="8"/>
        <rFont val="宋体"/>
        <charset val="134"/>
      </rPr>
      <t>非户籍）</t>
    </r>
  </si>
  <si>
    <t>a2</t>
  </si>
  <si>
    <t>a3</t>
  </si>
  <si>
    <t>a4</t>
  </si>
  <si>
    <r>
      <rPr>
        <sz val="8"/>
        <rFont val="Times New Roman"/>
        <charset val="134"/>
      </rPr>
      <t>a6=</t>
    </r>
    <r>
      <rPr>
        <sz val="8"/>
        <rFont val="宋体"/>
        <charset val="134"/>
      </rPr>
      <t>国家补助总数</t>
    </r>
    <r>
      <rPr>
        <sz val="8"/>
        <rFont val="Times New Roman"/>
        <charset val="134"/>
      </rPr>
      <t>×a1</t>
    </r>
    <r>
      <rPr>
        <sz val="8"/>
        <rFont val="宋体"/>
        <charset val="134"/>
      </rPr>
      <t>构成比</t>
    </r>
  </si>
  <si>
    <r>
      <rPr>
        <sz val="8"/>
        <rFont val="Times New Roman"/>
        <charset val="134"/>
      </rPr>
      <t>a7=</t>
    </r>
    <r>
      <rPr>
        <sz val="8"/>
        <rFont val="宋体"/>
        <charset val="134"/>
      </rPr>
      <t>国家补助总数</t>
    </r>
    <r>
      <rPr>
        <sz val="8"/>
        <rFont val="Times New Roman"/>
        <charset val="134"/>
      </rPr>
      <t>×a2</t>
    </r>
    <r>
      <rPr>
        <sz val="8"/>
        <rFont val="宋体"/>
        <charset val="134"/>
      </rPr>
      <t>构成比，根据已有报告、艾滋病疫情和工作开展情况估计</t>
    </r>
    <r>
      <rPr>
        <sz val="8"/>
        <rFont val="Times New Roman"/>
        <charset val="134"/>
      </rPr>
      <t>,</t>
    </r>
    <r>
      <rPr>
        <sz val="8"/>
        <rFont val="宋体"/>
        <charset val="134"/>
      </rPr>
      <t>按其中预期有</t>
    </r>
    <r>
      <rPr>
        <sz val="8"/>
        <rFont val="Times New Roman"/>
        <charset val="134"/>
      </rPr>
      <t>70%</t>
    </r>
    <r>
      <rPr>
        <sz val="8"/>
        <rFont val="宋体"/>
        <charset val="134"/>
      </rPr>
      <t>分娩，每一名产妇分娩</t>
    </r>
    <r>
      <rPr>
        <sz val="8"/>
        <rFont val="Times New Roman"/>
        <charset val="134"/>
      </rPr>
      <t>1</t>
    </r>
    <r>
      <rPr>
        <sz val="8"/>
        <rFont val="宋体"/>
        <charset val="134"/>
      </rPr>
      <t>名婴儿计算</t>
    </r>
  </si>
  <si>
    <r>
      <rPr>
        <sz val="8"/>
        <rFont val="Times New Roman"/>
        <charset val="134"/>
      </rPr>
      <t>a8=</t>
    </r>
    <r>
      <rPr>
        <sz val="8"/>
        <rFont val="宋体"/>
        <charset val="134"/>
      </rPr>
      <t>国家补助总数</t>
    </r>
    <r>
      <rPr>
        <sz val="8"/>
        <rFont val="Times New Roman"/>
        <charset val="134"/>
      </rPr>
      <t>×a3</t>
    </r>
    <r>
      <rPr>
        <sz val="8"/>
        <rFont val="宋体"/>
        <charset val="134"/>
      </rPr>
      <t>构成比，根据已有报告、梅毒孕产妇疫情和工作开展情况测算，每名孕产妇分娩</t>
    </r>
    <r>
      <rPr>
        <sz val="8"/>
        <rFont val="Times New Roman"/>
        <charset val="134"/>
      </rPr>
      <t>1</t>
    </r>
    <r>
      <rPr>
        <sz val="8"/>
        <rFont val="宋体"/>
        <charset val="134"/>
      </rPr>
      <t>个婴儿</t>
    </r>
  </si>
  <si>
    <r>
      <rPr>
        <sz val="8"/>
        <rFont val="Times New Roman"/>
        <charset val="134"/>
      </rPr>
      <t>a9=</t>
    </r>
    <r>
      <rPr>
        <sz val="8"/>
        <rFont val="宋体"/>
        <charset val="134"/>
      </rPr>
      <t>国家补助总数</t>
    </r>
    <r>
      <rPr>
        <sz val="8"/>
        <rFont val="Times New Roman"/>
        <charset val="134"/>
      </rPr>
      <t>×a4</t>
    </r>
    <r>
      <rPr>
        <sz val="8"/>
        <rFont val="宋体"/>
        <charset val="134"/>
      </rPr>
      <t>构成比，每名表面抗原阳性孕产妇分娩</t>
    </r>
    <r>
      <rPr>
        <sz val="8"/>
        <rFont val="Times New Roman"/>
        <charset val="134"/>
      </rPr>
      <t>1</t>
    </r>
    <r>
      <rPr>
        <sz val="8"/>
        <rFont val="宋体"/>
        <charset val="134"/>
      </rPr>
      <t>名新生儿</t>
    </r>
  </si>
  <si>
    <r>
      <rPr>
        <sz val="8"/>
        <color rgb="FF000000"/>
        <rFont val="Times New Roman"/>
        <charset val="134"/>
      </rPr>
      <t>1</t>
    </r>
    <r>
      <rPr>
        <sz val="8"/>
        <color indexed="8"/>
        <rFont val="宋体"/>
        <charset val="134"/>
      </rPr>
      <t>、两种检测试剂（</t>
    </r>
    <r>
      <rPr>
        <sz val="8"/>
        <color indexed="8"/>
        <rFont val="Times New Roman"/>
        <charset val="134"/>
      </rPr>
      <t>100%</t>
    </r>
    <r>
      <rPr>
        <sz val="8"/>
        <color indexed="8"/>
        <rFont val="宋体"/>
        <charset val="134"/>
      </rPr>
      <t>覆盖）：</t>
    </r>
    <r>
      <rPr>
        <sz val="8"/>
        <color indexed="8"/>
        <rFont val="Times New Roman"/>
        <charset val="134"/>
      </rPr>
      <t>6</t>
    </r>
    <r>
      <rPr>
        <sz val="8"/>
        <color indexed="8"/>
        <rFont val="宋体"/>
        <charset val="134"/>
      </rPr>
      <t>元</t>
    </r>
    <r>
      <rPr>
        <sz val="8"/>
        <color indexed="8"/>
        <rFont val="Times New Roman"/>
        <charset val="134"/>
      </rPr>
      <t>/</t>
    </r>
    <r>
      <rPr>
        <sz val="8"/>
        <color indexed="8"/>
        <rFont val="宋体"/>
        <charset val="134"/>
      </rPr>
      <t>人</t>
    </r>
    <r>
      <rPr>
        <sz val="8"/>
        <color indexed="8"/>
        <rFont val="Times New Roman"/>
        <charset val="134"/>
      </rPr>
      <t xml:space="preserve">
</t>
    </r>
    <r>
      <rPr>
        <sz val="8"/>
        <color indexed="8"/>
        <rFont val="Times New Roman"/>
        <charset val="134"/>
      </rPr>
      <t>2</t>
    </r>
    <r>
      <rPr>
        <sz val="8"/>
        <color indexed="8"/>
        <rFont val="宋体"/>
        <charset val="134"/>
      </rPr>
      <t>、复测（</t>
    </r>
    <r>
      <rPr>
        <sz val="8"/>
        <color indexed="8"/>
        <rFont val="Times New Roman"/>
        <charset val="134"/>
      </rPr>
      <t>30%</t>
    </r>
    <r>
      <rPr>
        <sz val="8"/>
        <color indexed="8"/>
        <rFont val="宋体"/>
        <charset val="134"/>
      </rPr>
      <t>覆盖）：</t>
    </r>
    <r>
      <rPr>
        <sz val="8"/>
        <color indexed="8"/>
        <rFont val="Times New Roman"/>
        <charset val="134"/>
      </rPr>
      <t>15</t>
    </r>
    <r>
      <rPr>
        <sz val="8"/>
        <color indexed="8"/>
        <rFont val="宋体"/>
        <charset val="134"/>
      </rPr>
      <t>元</t>
    </r>
    <r>
      <rPr>
        <sz val="8"/>
        <color indexed="8"/>
        <rFont val="Times New Roman"/>
        <charset val="134"/>
      </rPr>
      <t>/</t>
    </r>
    <r>
      <rPr>
        <sz val="8"/>
        <color indexed="8"/>
        <rFont val="宋体"/>
        <charset val="134"/>
      </rPr>
      <t>人</t>
    </r>
    <r>
      <rPr>
        <sz val="8"/>
        <color indexed="8"/>
        <rFont val="Times New Roman"/>
        <charset val="134"/>
      </rPr>
      <t xml:space="preserve">
</t>
    </r>
    <r>
      <rPr>
        <sz val="8"/>
        <color indexed="8"/>
        <rFont val="Times New Roman"/>
        <charset val="134"/>
      </rPr>
      <t>3</t>
    </r>
    <r>
      <rPr>
        <sz val="8"/>
        <color indexed="8"/>
        <rFont val="宋体"/>
        <charset val="134"/>
      </rPr>
      <t>、咨询、检测孕产妇补助：</t>
    </r>
    <r>
      <rPr>
        <sz val="8"/>
        <color indexed="8"/>
        <rFont val="Times New Roman"/>
        <charset val="134"/>
      </rPr>
      <t>6</t>
    </r>
    <r>
      <rPr>
        <sz val="8"/>
        <color indexed="8"/>
        <rFont val="宋体"/>
        <charset val="134"/>
      </rPr>
      <t>元</t>
    </r>
    <r>
      <rPr>
        <sz val="8"/>
        <color indexed="8"/>
        <rFont val="Times New Roman"/>
        <charset val="134"/>
      </rPr>
      <t>/</t>
    </r>
    <r>
      <rPr>
        <sz val="8"/>
        <color indexed="8"/>
        <rFont val="宋体"/>
        <charset val="134"/>
      </rPr>
      <t>人</t>
    </r>
  </si>
  <si>
    <r>
      <rPr>
        <sz val="8"/>
        <rFont val="Times New Roman"/>
        <charset val="134"/>
      </rPr>
      <t>1</t>
    </r>
    <r>
      <rPr>
        <sz val="8"/>
        <rFont val="宋体"/>
        <charset val="134"/>
      </rPr>
      <t>、确认试剂：</t>
    </r>
    <r>
      <rPr>
        <sz val="8"/>
        <rFont val="Times New Roman"/>
        <charset val="134"/>
      </rPr>
      <t>180</t>
    </r>
    <r>
      <rPr>
        <sz val="8"/>
        <rFont val="宋体"/>
        <charset val="134"/>
      </rPr>
      <t>元</t>
    </r>
    <r>
      <rPr>
        <sz val="8"/>
        <rFont val="Times New Roman"/>
        <charset val="134"/>
      </rPr>
      <t>/</t>
    </r>
    <r>
      <rPr>
        <sz val="8"/>
        <rFont val="宋体"/>
        <charset val="134"/>
      </rPr>
      <t>人</t>
    </r>
    <r>
      <rPr>
        <sz val="8"/>
        <rFont val="Times New Roman"/>
        <charset val="134"/>
      </rPr>
      <t>(</t>
    </r>
    <r>
      <rPr>
        <sz val="8"/>
        <rFont val="宋体"/>
        <charset val="134"/>
      </rPr>
      <t>覆盖</t>
    </r>
    <r>
      <rPr>
        <sz val="8"/>
        <rFont val="Times New Roman"/>
        <charset val="134"/>
      </rPr>
      <t>100%</t>
    </r>
    <r>
      <rPr>
        <sz val="8"/>
        <rFont val="宋体"/>
        <charset val="134"/>
      </rPr>
      <t>感染者</t>
    </r>
    <r>
      <rPr>
        <sz val="8"/>
        <rFont val="Times New Roman"/>
        <charset val="134"/>
      </rPr>
      <t>)
2</t>
    </r>
    <r>
      <rPr>
        <sz val="8"/>
        <rFont val="宋体"/>
        <charset val="134"/>
      </rPr>
      <t>、</t>
    </r>
    <r>
      <rPr>
        <sz val="8"/>
        <rFont val="Times New Roman"/>
        <charset val="134"/>
      </rPr>
      <t>CD4</t>
    </r>
    <r>
      <rPr>
        <sz val="8"/>
        <rFont val="宋体"/>
        <charset val="134"/>
      </rPr>
      <t>检测：</t>
    </r>
    <r>
      <rPr>
        <sz val="8"/>
        <rFont val="Times New Roman"/>
        <charset val="134"/>
      </rPr>
      <t>60</t>
    </r>
    <r>
      <rPr>
        <sz val="8"/>
        <rFont val="宋体"/>
        <charset val="134"/>
      </rPr>
      <t>元</t>
    </r>
    <r>
      <rPr>
        <sz val="8"/>
        <rFont val="Times New Roman"/>
        <charset val="134"/>
      </rPr>
      <t>/</t>
    </r>
    <r>
      <rPr>
        <sz val="8"/>
        <rFont val="宋体"/>
        <charset val="134"/>
      </rPr>
      <t>次</t>
    </r>
    <r>
      <rPr>
        <sz val="8"/>
        <rFont val="Times New Roman"/>
        <charset val="134"/>
      </rPr>
      <t>×3</t>
    </r>
    <r>
      <rPr>
        <sz val="8"/>
        <rFont val="宋体"/>
        <charset val="134"/>
      </rPr>
      <t>次</t>
    </r>
    <r>
      <rPr>
        <sz val="8"/>
        <rFont val="Times New Roman"/>
        <charset val="134"/>
      </rPr>
      <t>/</t>
    </r>
    <r>
      <rPr>
        <sz val="8"/>
        <rFont val="宋体"/>
        <charset val="134"/>
      </rPr>
      <t>人（</t>
    </r>
    <r>
      <rPr>
        <sz val="8"/>
        <rFont val="Times New Roman"/>
        <charset val="134"/>
      </rPr>
      <t>70%</t>
    </r>
    <r>
      <rPr>
        <sz val="8"/>
        <rFont val="宋体"/>
        <charset val="134"/>
      </rPr>
      <t>覆盖）</t>
    </r>
    <r>
      <rPr>
        <sz val="8"/>
        <rFont val="Times New Roman"/>
        <charset val="134"/>
      </rPr>
      <t xml:space="preserve">
3</t>
    </r>
    <r>
      <rPr>
        <sz val="8"/>
        <rFont val="宋体"/>
        <charset val="134"/>
      </rPr>
      <t>、病毒载量检测：</t>
    </r>
    <r>
      <rPr>
        <sz val="8"/>
        <rFont val="Times New Roman"/>
        <charset val="134"/>
      </rPr>
      <t>430</t>
    </r>
    <r>
      <rPr>
        <sz val="8"/>
        <rFont val="宋体"/>
        <charset val="134"/>
      </rPr>
      <t>元</t>
    </r>
    <r>
      <rPr>
        <sz val="8"/>
        <rFont val="Times New Roman"/>
        <charset val="134"/>
      </rPr>
      <t>/</t>
    </r>
    <r>
      <rPr>
        <sz val="8"/>
        <rFont val="宋体"/>
        <charset val="134"/>
      </rPr>
      <t>次</t>
    </r>
    <r>
      <rPr>
        <sz val="8"/>
        <rFont val="Times New Roman"/>
        <charset val="134"/>
      </rPr>
      <t>×2</t>
    </r>
    <r>
      <rPr>
        <sz val="8"/>
        <rFont val="宋体"/>
        <charset val="134"/>
      </rPr>
      <t>次</t>
    </r>
    <r>
      <rPr>
        <sz val="8"/>
        <rFont val="Times New Roman"/>
        <charset val="134"/>
      </rPr>
      <t>/</t>
    </r>
    <r>
      <rPr>
        <sz val="8"/>
        <rFont val="宋体"/>
        <charset val="134"/>
      </rPr>
      <t>人（</t>
    </r>
    <r>
      <rPr>
        <sz val="8"/>
        <rFont val="Times New Roman"/>
        <charset val="134"/>
      </rPr>
      <t>70%</t>
    </r>
    <r>
      <rPr>
        <sz val="8"/>
        <rFont val="宋体"/>
        <charset val="134"/>
      </rPr>
      <t>覆盖）</t>
    </r>
    <r>
      <rPr>
        <sz val="8"/>
        <rFont val="Times New Roman"/>
        <charset val="134"/>
      </rPr>
      <t xml:space="preserve">
4</t>
    </r>
    <r>
      <rPr>
        <sz val="8"/>
        <rFont val="宋体"/>
        <charset val="134"/>
      </rPr>
      <t>、用药期间生化检测：</t>
    </r>
    <r>
      <rPr>
        <sz val="8"/>
        <rFont val="Times New Roman"/>
        <charset val="134"/>
      </rPr>
      <t>60</t>
    </r>
    <r>
      <rPr>
        <sz val="8"/>
        <rFont val="宋体"/>
        <charset val="134"/>
      </rPr>
      <t>元</t>
    </r>
    <r>
      <rPr>
        <sz val="8"/>
        <rFont val="Times New Roman"/>
        <charset val="134"/>
      </rPr>
      <t>/</t>
    </r>
    <r>
      <rPr>
        <sz val="8"/>
        <rFont val="宋体"/>
        <charset val="134"/>
      </rPr>
      <t>人</t>
    </r>
    <r>
      <rPr>
        <sz val="8"/>
        <rFont val="Times New Roman"/>
        <charset val="134"/>
      </rPr>
      <t>*4</t>
    </r>
    <r>
      <rPr>
        <sz val="8"/>
        <rFont val="宋体"/>
        <charset val="134"/>
      </rPr>
      <t>次（</t>
    </r>
    <r>
      <rPr>
        <sz val="8"/>
        <rFont val="Times New Roman"/>
        <charset val="134"/>
      </rPr>
      <t>70%</t>
    </r>
    <r>
      <rPr>
        <sz val="8"/>
        <rFont val="宋体"/>
        <charset val="134"/>
      </rPr>
      <t>覆盖）</t>
    </r>
    <r>
      <rPr>
        <sz val="8"/>
        <rFont val="Times New Roman"/>
        <charset val="134"/>
      </rPr>
      <t xml:space="preserve">
5</t>
    </r>
    <r>
      <rPr>
        <sz val="8"/>
        <rFont val="宋体"/>
        <charset val="134"/>
      </rPr>
      <t>、</t>
    </r>
    <r>
      <rPr>
        <sz val="8"/>
        <rFont val="Times New Roman"/>
        <charset val="134"/>
      </rPr>
      <t>CD4</t>
    </r>
    <r>
      <rPr>
        <sz val="8"/>
        <rFont val="宋体"/>
        <charset val="134"/>
      </rPr>
      <t>检测和病毒载量检测除广州、深圳、佛山和阳江外，其余地市由省妇幼统一招标</t>
    </r>
  </si>
  <si>
    <r>
      <rPr>
        <sz val="8"/>
        <rFont val="宋体"/>
        <charset val="134"/>
      </rPr>
      <t>根据药品库存情况测算，以实际采购金额为准</t>
    </r>
  </si>
  <si>
    <r>
      <rPr>
        <sz val="8"/>
        <rFont val="Times New Roman"/>
        <charset val="134"/>
      </rPr>
      <t>1</t>
    </r>
    <r>
      <rPr>
        <sz val="8"/>
        <rFont val="宋体"/>
        <charset val="134"/>
      </rPr>
      <t>、快速检测：</t>
    </r>
    <r>
      <rPr>
        <sz val="8"/>
        <rFont val="Times New Roman"/>
        <charset val="134"/>
      </rPr>
      <t>15</t>
    </r>
    <r>
      <rPr>
        <sz val="8"/>
        <rFont val="宋体"/>
        <charset val="134"/>
      </rPr>
      <t>元</t>
    </r>
    <r>
      <rPr>
        <sz val="8"/>
        <rFont val="Times New Roman"/>
        <charset val="134"/>
      </rPr>
      <t>/</t>
    </r>
    <r>
      <rPr>
        <sz val="8"/>
        <rFont val="宋体"/>
        <charset val="134"/>
      </rPr>
      <t>人</t>
    </r>
    <r>
      <rPr>
        <sz val="8"/>
        <rFont val="Times New Roman"/>
        <charset val="134"/>
      </rPr>
      <t>/</t>
    </r>
    <r>
      <rPr>
        <sz val="8"/>
        <rFont val="宋体"/>
        <charset val="134"/>
      </rPr>
      <t>次</t>
    </r>
    <r>
      <rPr>
        <sz val="8"/>
        <rFont val="Times New Roman"/>
        <charset val="134"/>
      </rPr>
      <t>*2</t>
    </r>
    <r>
      <rPr>
        <sz val="8"/>
        <rFont val="宋体"/>
        <charset val="134"/>
      </rPr>
      <t>种</t>
    </r>
    <r>
      <rPr>
        <sz val="8"/>
        <rFont val="Times New Roman"/>
        <charset val="134"/>
      </rPr>
      <t>*2</t>
    </r>
    <r>
      <rPr>
        <sz val="8"/>
        <rFont val="宋体"/>
        <charset val="134"/>
      </rPr>
      <t>次</t>
    </r>
    <r>
      <rPr>
        <sz val="8"/>
        <rFont val="Times New Roman"/>
        <charset val="134"/>
      </rPr>
      <t xml:space="preserve">
2</t>
    </r>
    <r>
      <rPr>
        <sz val="8"/>
        <rFont val="宋体"/>
        <charset val="134"/>
      </rPr>
      <t>、确认试剂：</t>
    </r>
    <r>
      <rPr>
        <sz val="8"/>
        <rFont val="Times New Roman"/>
        <charset val="134"/>
      </rPr>
      <t>180</t>
    </r>
    <r>
      <rPr>
        <sz val="8"/>
        <rFont val="宋体"/>
        <charset val="134"/>
      </rPr>
      <t>元</t>
    </r>
    <r>
      <rPr>
        <sz val="8"/>
        <rFont val="Times New Roman"/>
        <charset val="134"/>
      </rPr>
      <t>/</t>
    </r>
    <r>
      <rPr>
        <sz val="8"/>
        <rFont val="宋体"/>
        <charset val="134"/>
      </rPr>
      <t>人</t>
    </r>
  </si>
  <si>
    <r>
      <rPr>
        <b/>
        <sz val="8"/>
        <rFont val="Times New Roman"/>
        <charset val="134"/>
      </rPr>
      <t>1</t>
    </r>
    <r>
      <rPr>
        <sz val="8"/>
        <rFont val="宋体"/>
        <charset val="134"/>
      </rPr>
      <t>、分娩的</t>
    </r>
    <r>
      <rPr>
        <sz val="8"/>
        <rFont val="Times New Roman"/>
        <charset val="134"/>
      </rPr>
      <t>HIV</t>
    </r>
    <r>
      <rPr>
        <sz val="8"/>
        <rFont val="宋体"/>
        <charset val="134"/>
      </rPr>
      <t>感染产妇：</t>
    </r>
    <r>
      <rPr>
        <sz val="8"/>
        <rFont val="Times New Roman"/>
        <charset val="134"/>
      </rPr>
      <t>1000</t>
    </r>
    <r>
      <rPr>
        <sz val="8"/>
        <rFont val="宋体"/>
        <charset val="134"/>
      </rPr>
      <t>元</t>
    </r>
    <r>
      <rPr>
        <sz val="8"/>
        <rFont val="Times New Roman"/>
        <charset val="134"/>
      </rPr>
      <t>/</t>
    </r>
    <r>
      <rPr>
        <sz val="8"/>
        <rFont val="宋体"/>
        <charset val="134"/>
      </rPr>
      <t>人</t>
    </r>
    <r>
      <rPr>
        <sz val="8"/>
        <rFont val="Times New Roman"/>
        <charset val="134"/>
      </rPr>
      <t xml:space="preserve">
2</t>
    </r>
    <r>
      <rPr>
        <sz val="8"/>
        <rFont val="宋体"/>
        <charset val="134"/>
      </rPr>
      <t>、终止妊娠补助：</t>
    </r>
    <r>
      <rPr>
        <sz val="8"/>
        <rFont val="Times New Roman"/>
        <charset val="134"/>
      </rPr>
      <t>300</t>
    </r>
    <r>
      <rPr>
        <sz val="8"/>
        <rFont val="宋体"/>
        <charset val="134"/>
      </rPr>
      <t>元</t>
    </r>
    <r>
      <rPr>
        <sz val="8"/>
        <rFont val="Times New Roman"/>
        <charset val="134"/>
      </rPr>
      <t>/</t>
    </r>
    <r>
      <rPr>
        <sz val="8"/>
        <rFont val="宋体"/>
        <charset val="134"/>
      </rPr>
      <t>人</t>
    </r>
    <r>
      <rPr>
        <sz val="8"/>
        <rFont val="Times New Roman"/>
        <charset val="134"/>
      </rPr>
      <t xml:space="preserve">
3</t>
    </r>
    <r>
      <rPr>
        <sz val="8"/>
        <rFont val="宋体"/>
        <charset val="134"/>
      </rPr>
      <t>、</t>
    </r>
    <r>
      <rPr>
        <sz val="8"/>
        <rFont val="Times New Roman"/>
        <charset val="134"/>
      </rPr>
      <t>HIV</t>
    </r>
    <r>
      <rPr>
        <sz val="8"/>
        <rFont val="宋体"/>
        <charset val="134"/>
      </rPr>
      <t>感染产妇所生婴儿的奶粉补助：</t>
    </r>
    <r>
      <rPr>
        <sz val="8"/>
        <rFont val="Times New Roman"/>
        <charset val="134"/>
      </rPr>
      <t>3600/</t>
    </r>
    <r>
      <rPr>
        <sz val="8"/>
        <rFont val="宋体"/>
        <charset val="134"/>
      </rPr>
      <t>人（产妇）</t>
    </r>
    <r>
      <rPr>
        <sz val="8"/>
        <rFont val="Times New Roman"/>
        <charset val="134"/>
      </rPr>
      <t xml:space="preserve">
4.</t>
    </r>
    <r>
      <rPr>
        <sz val="8"/>
        <rFont val="宋体"/>
        <charset val="134"/>
      </rPr>
      <t>广州、深圳HIV感染孕产妇及婴儿采血、血样储存、运送及随访1200元/对；剩余19地市</t>
    </r>
    <r>
      <rPr>
        <sz val="8"/>
        <rFont val="Times New Roman"/>
        <charset val="134"/>
      </rPr>
      <t>HIV</t>
    </r>
    <r>
      <rPr>
        <sz val="8"/>
        <rFont val="宋体"/>
        <charset val="134"/>
      </rPr>
      <t>感染孕产妇及婴儿采血、血样储存、运送</t>
    </r>
    <r>
      <rPr>
        <sz val="8"/>
        <rFont val="Times New Roman"/>
        <charset val="134"/>
      </rPr>
      <t>400</t>
    </r>
    <r>
      <rPr>
        <sz val="8"/>
        <rFont val="宋体"/>
        <charset val="134"/>
      </rPr>
      <t>元</t>
    </r>
    <r>
      <rPr>
        <sz val="8"/>
        <rFont val="Times New Roman"/>
        <charset val="134"/>
      </rPr>
      <t>/</t>
    </r>
    <r>
      <rPr>
        <sz val="8"/>
        <rFont val="宋体"/>
        <charset val="134"/>
      </rPr>
      <t>对，其中</t>
    </r>
    <r>
      <rPr>
        <sz val="8"/>
        <rFont val="Times New Roman"/>
        <charset val="134"/>
      </rPr>
      <t xml:space="preserve"> </t>
    </r>
    <r>
      <rPr>
        <sz val="8"/>
        <rFont val="宋体"/>
        <charset val="134"/>
      </rPr>
      <t>随访由省级统筹。</t>
    </r>
  </si>
  <si>
    <r>
      <rPr>
        <sz val="8"/>
        <rFont val="宋体"/>
        <charset val="134"/>
      </rPr>
      <t>初检：</t>
    </r>
    <r>
      <rPr>
        <sz val="8"/>
        <rFont val="Times New Roman"/>
        <charset val="134"/>
      </rPr>
      <t>7.5</t>
    </r>
    <r>
      <rPr>
        <sz val="8"/>
        <rFont val="宋体"/>
        <charset val="134"/>
      </rPr>
      <t>元</t>
    </r>
    <r>
      <rPr>
        <sz val="8"/>
        <rFont val="Times New Roman"/>
        <charset val="134"/>
      </rPr>
      <t>/</t>
    </r>
    <r>
      <rPr>
        <sz val="8"/>
        <rFont val="宋体"/>
        <charset val="134"/>
      </rPr>
      <t>人</t>
    </r>
  </si>
  <si>
    <r>
      <rPr>
        <sz val="8"/>
        <rFont val="Times New Roman"/>
        <charset val="134"/>
      </rPr>
      <t>1</t>
    </r>
    <r>
      <rPr>
        <sz val="8"/>
        <rFont val="宋体"/>
        <charset val="134"/>
      </rPr>
      <t>、复检（复检率按</t>
    </r>
    <r>
      <rPr>
        <sz val="8"/>
        <rFont val="Times New Roman"/>
        <charset val="134"/>
      </rPr>
      <t>1.25*</t>
    </r>
    <r>
      <rPr>
        <sz val="8"/>
        <rFont val="宋体"/>
        <charset val="134"/>
      </rPr>
      <t>梅毒感染孕产妇数）：</t>
    </r>
    <r>
      <rPr>
        <sz val="8"/>
        <rFont val="Times New Roman"/>
        <charset val="134"/>
      </rPr>
      <t>12</t>
    </r>
    <r>
      <rPr>
        <sz val="8"/>
        <rFont val="宋体"/>
        <charset val="134"/>
      </rPr>
      <t>元</t>
    </r>
    <r>
      <rPr>
        <sz val="8"/>
        <rFont val="Times New Roman"/>
        <charset val="134"/>
      </rPr>
      <t>/</t>
    </r>
    <r>
      <rPr>
        <sz val="8"/>
        <rFont val="宋体"/>
        <charset val="134"/>
      </rPr>
      <t>人</t>
    </r>
    <r>
      <rPr>
        <sz val="8"/>
        <rFont val="Times New Roman"/>
        <charset val="134"/>
      </rPr>
      <t xml:space="preserve">
2.</t>
    </r>
    <r>
      <rPr>
        <sz val="8"/>
        <rFont val="宋体"/>
        <charset val="134"/>
      </rPr>
      <t>感染孕产妇非梅定量检测：</t>
    </r>
    <r>
      <rPr>
        <sz val="8"/>
        <rFont val="Times New Roman"/>
        <charset val="134"/>
      </rPr>
      <t>10</t>
    </r>
    <r>
      <rPr>
        <sz val="8"/>
        <rFont val="宋体"/>
        <charset val="134"/>
      </rPr>
      <t>元</t>
    </r>
    <r>
      <rPr>
        <sz val="8"/>
        <rFont val="Times New Roman"/>
        <charset val="134"/>
      </rPr>
      <t>/</t>
    </r>
    <r>
      <rPr>
        <sz val="8"/>
        <rFont val="宋体"/>
        <charset val="134"/>
      </rPr>
      <t>次，平均</t>
    </r>
    <r>
      <rPr>
        <sz val="8"/>
        <rFont val="Times New Roman"/>
        <charset val="134"/>
      </rPr>
      <t>4</t>
    </r>
    <r>
      <rPr>
        <sz val="8"/>
        <rFont val="宋体"/>
        <charset val="134"/>
      </rPr>
      <t>次</t>
    </r>
    <r>
      <rPr>
        <sz val="8"/>
        <rFont val="Times New Roman"/>
        <charset val="134"/>
      </rPr>
      <t>/</t>
    </r>
    <r>
      <rPr>
        <sz val="8"/>
        <rFont val="宋体"/>
        <charset val="134"/>
      </rPr>
      <t>人</t>
    </r>
  </si>
  <si>
    <r>
      <rPr>
        <sz val="8"/>
        <rFont val="Times New Roman"/>
        <charset val="134"/>
      </rPr>
      <t>1</t>
    </r>
    <r>
      <rPr>
        <sz val="8"/>
        <rFont val="宋体"/>
        <charset val="134"/>
      </rPr>
      <t>、</t>
    </r>
    <r>
      <rPr>
        <sz val="8"/>
        <rFont val="Times New Roman"/>
        <charset val="134"/>
      </rPr>
      <t>240</t>
    </r>
    <r>
      <rPr>
        <sz val="8"/>
        <rFont val="宋体"/>
        <charset val="134"/>
      </rPr>
      <t>元</t>
    </r>
    <r>
      <rPr>
        <sz val="8"/>
        <rFont val="Times New Roman"/>
        <charset val="134"/>
      </rPr>
      <t>/</t>
    </r>
    <r>
      <rPr>
        <sz val="8"/>
        <rFont val="宋体"/>
        <charset val="134"/>
      </rPr>
      <t>梅毒感染孕产妇</t>
    </r>
    <r>
      <rPr>
        <sz val="8"/>
        <rFont val="Times New Roman"/>
        <charset val="134"/>
      </rPr>
      <t xml:space="preserve">
2</t>
    </r>
    <r>
      <rPr>
        <sz val="8"/>
        <rFont val="宋体"/>
        <charset val="134"/>
      </rPr>
      <t>、</t>
    </r>
    <r>
      <rPr>
        <sz val="8"/>
        <rFont val="Times New Roman"/>
        <charset val="134"/>
      </rPr>
      <t>30</t>
    </r>
    <r>
      <rPr>
        <sz val="8"/>
        <rFont val="宋体"/>
        <charset val="134"/>
      </rPr>
      <t>元</t>
    </r>
    <r>
      <rPr>
        <sz val="8"/>
        <rFont val="Times New Roman"/>
        <charset val="134"/>
      </rPr>
      <t>*100%</t>
    </r>
    <r>
      <rPr>
        <sz val="8"/>
        <rFont val="宋体"/>
        <charset val="134"/>
      </rPr>
      <t>所生婴儿</t>
    </r>
    <r>
      <rPr>
        <sz val="8"/>
        <rFont val="Times New Roman"/>
        <charset val="134"/>
      </rPr>
      <t xml:space="preserve">
3</t>
    </r>
    <r>
      <rPr>
        <sz val="8"/>
        <rFont val="宋体"/>
        <charset val="134"/>
      </rPr>
      <t>、</t>
    </r>
    <r>
      <rPr>
        <sz val="8"/>
        <rFont val="Times New Roman"/>
        <charset val="134"/>
      </rPr>
      <t>150</t>
    </r>
    <r>
      <rPr>
        <sz val="8"/>
        <rFont val="宋体"/>
        <charset val="134"/>
      </rPr>
      <t>元</t>
    </r>
    <r>
      <rPr>
        <sz val="8"/>
        <rFont val="Times New Roman"/>
        <charset val="134"/>
      </rPr>
      <t>*10%</t>
    </r>
    <r>
      <rPr>
        <sz val="8"/>
        <rFont val="宋体"/>
        <charset val="134"/>
      </rPr>
      <t>所生婴儿（先天梅毒儿）</t>
    </r>
  </si>
  <si>
    <r>
      <rPr>
        <sz val="8"/>
        <rFont val="Times New Roman"/>
        <charset val="134"/>
      </rPr>
      <t>30</t>
    </r>
    <r>
      <rPr>
        <sz val="8"/>
        <rFont val="宋体"/>
        <charset val="134"/>
      </rPr>
      <t>元</t>
    </r>
    <r>
      <rPr>
        <sz val="8"/>
        <rFont val="Times New Roman"/>
        <charset val="134"/>
      </rPr>
      <t>/</t>
    </r>
    <r>
      <rPr>
        <sz val="8"/>
        <rFont val="宋体"/>
        <charset val="134"/>
      </rPr>
      <t>次，平均</t>
    </r>
    <r>
      <rPr>
        <sz val="8"/>
        <rFont val="Times New Roman"/>
        <charset val="134"/>
      </rPr>
      <t>6</t>
    </r>
    <r>
      <rPr>
        <sz val="8"/>
        <rFont val="宋体"/>
        <charset val="134"/>
      </rPr>
      <t>次</t>
    </r>
    <r>
      <rPr>
        <sz val="8"/>
        <rFont val="Times New Roman"/>
        <charset val="134"/>
      </rPr>
      <t>/</t>
    </r>
    <r>
      <rPr>
        <sz val="8"/>
        <rFont val="宋体"/>
        <charset val="134"/>
      </rPr>
      <t>人</t>
    </r>
  </si>
  <si>
    <r>
      <rPr>
        <sz val="8"/>
        <rFont val="宋体"/>
        <charset val="134"/>
      </rPr>
      <t>广州、深圳梅毒感染孕产妇及所生儿童保健</t>
    </r>
    <r>
      <rPr>
        <sz val="8"/>
        <rFont val="Times New Roman"/>
        <charset val="134"/>
      </rPr>
      <t>1200</t>
    </r>
    <r>
      <rPr>
        <sz val="8"/>
        <rFont val="宋体"/>
        <charset val="134"/>
      </rPr>
      <t>元</t>
    </r>
    <r>
      <rPr>
        <sz val="8"/>
        <rFont val="Times New Roman"/>
        <charset val="134"/>
      </rPr>
      <t>/</t>
    </r>
    <r>
      <rPr>
        <sz val="8"/>
        <rFont val="宋体"/>
        <charset val="134"/>
      </rPr>
      <t>对；剩余</t>
    </r>
    <r>
      <rPr>
        <sz val="8"/>
        <rFont val="Times New Roman"/>
        <charset val="134"/>
      </rPr>
      <t>19</t>
    </r>
    <r>
      <rPr>
        <sz val="8"/>
        <rFont val="宋体"/>
        <charset val="134"/>
      </rPr>
      <t>地市梅毒感染孕产妇保健</t>
    </r>
    <r>
      <rPr>
        <sz val="8"/>
        <rFont val="Times New Roman"/>
        <charset val="134"/>
      </rPr>
      <t>400</t>
    </r>
    <r>
      <rPr>
        <sz val="8"/>
        <rFont val="宋体"/>
        <charset val="134"/>
      </rPr>
      <t>元</t>
    </r>
    <r>
      <rPr>
        <sz val="8"/>
        <rFont val="Times New Roman"/>
        <charset val="134"/>
      </rPr>
      <t>/</t>
    </r>
    <r>
      <rPr>
        <sz val="8"/>
        <rFont val="宋体"/>
        <charset val="134"/>
      </rPr>
      <t>对，其中儿童保健随访由省级统筹。</t>
    </r>
  </si>
  <si>
    <r>
      <rPr>
        <sz val="8"/>
        <rFont val="Times New Roman"/>
        <charset val="134"/>
      </rPr>
      <t>35</t>
    </r>
    <r>
      <rPr>
        <sz val="8"/>
        <rFont val="宋体"/>
        <charset val="134"/>
      </rPr>
      <t>元</t>
    </r>
    <r>
      <rPr>
        <sz val="8"/>
        <rFont val="Times New Roman"/>
        <charset val="134"/>
      </rPr>
      <t>/</t>
    </r>
    <r>
      <rPr>
        <sz val="8"/>
        <rFont val="宋体"/>
        <charset val="134"/>
      </rPr>
      <t>人</t>
    </r>
  </si>
  <si>
    <r>
      <rPr>
        <sz val="8"/>
        <rFont val="宋体"/>
        <charset val="134"/>
      </rPr>
      <t>90元</t>
    </r>
    <r>
      <rPr>
        <sz val="8"/>
        <rFont val="Times New Roman"/>
        <charset val="134"/>
      </rPr>
      <t>/</t>
    </r>
    <r>
      <rPr>
        <sz val="8"/>
        <rFont val="宋体"/>
        <charset val="134"/>
      </rPr>
      <t>人</t>
    </r>
  </si>
  <si>
    <r>
      <rPr>
        <sz val="8"/>
        <rFont val="Times New Roman"/>
        <charset val="134"/>
      </rPr>
      <t>1.</t>
    </r>
    <r>
      <rPr>
        <sz val="8"/>
        <rFont val="宋体"/>
        <charset val="134"/>
      </rPr>
      <t>乙肝感染孕产妇所生儿童检测经费</t>
    </r>
    <r>
      <rPr>
        <sz val="8"/>
        <rFont val="Times New Roman"/>
        <charset val="134"/>
      </rPr>
      <t>100</t>
    </r>
    <r>
      <rPr>
        <sz val="8"/>
        <rFont val="宋体"/>
        <charset val="134"/>
      </rPr>
      <t>元</t>
    </r>
    <r>
      <rPr>
        <sz val="8"/>
        <rFont val="Times New Roman"/>
        <charset val="134"/>
      </rPr>
      <t>/</t>
    </r>
    <r>
      <rPr>
        <sz val="8"/>
        <rFont val="宋体"/>
        <charset val="134"/>
      </rPr>
      <t>人。</t>
    </r>
    <r>
      <rPr>
        <sz val="8"/>
        <rFont val="Times New Roman"/>
        <charset val="134"/>
      </rPr>
      <t xml:space="preserve">                                       2.</t>
    </r>
    <r>
      <rPr>
        <sz val="8"/>
        <rFont val="宋体"/>
        <charset val="134"/>
      </rPr>
      <t>广州、深圳乙肝暴露儿童随访管理费用</t>
    </r>
    <r>
      <rPr>
        <sz val="8"/>
        <rFont val="Times New Roman"/>
        <charset val="134"/>
      </rPr>
      <t>60</t>
    </r>
    <r>
      <rPr>
        <sz val="8"/>
        <rFont val="宋体"/>
        <charset val="134"/>
      </rPr>
      <t>元</t>
    </r>
    <r>
      <rPr>
        <sz val="8"/>
        <rFont val="Times New Roman"/>
        <charset val="134"/>
      </rPr>
      <t>/</t>
    </r>
    <r>
      <rPr>
        <sz val="8"/>
        <rFont val="宋体"/>
        <charset val="134"/>
      </rPr>
      <t>人，剩余</t>
    </r>
    <r>
      <rPr>
        <sz val="8"/>
        <rFont val="Times New Roman"/>
        <charset val="134"/>
      </rPr>
      <t>19</t>
    </r>
    <r>
      <rPr>
        <sz val="8"/>
        <rFont val="宋体"/>
        <charset val="134"/>
      </rPr>
      <t>地市由省级统筹。</t>
    </r>
  </si>
  <si>
    <r>
      <rPr>
        <sz val="8"/>
        <rFont val="Times New Roman"/>
        <charset val="134"/>
      </rPr>
      <t>9</t>
    </r>
    <r>
      <rPr>
        <sz val="8"/>
        <rFont val="宋体"/>
        <charset val="134"/>
      </rPr>
      <t>万</t>
    </r>
    <r>
      <rPr>
        <sz val="8"/>
        <rFont val="Times New Roman"/>
        <charset val="134"/>
      </rPr>
      <t>/</t>
    </r>
    <r>
      <rPr>
        <sz val="8"/>
        <rFont val="宋体"/>
        <charset val="134"/>
      </rPr>
      <t>地市，</t>
    </r>
    <r>
      <rPr>
        <sz val="8"/>
        <rFont val="Times New Roman"/>
        <charset val="134"/>
      </rPr>
      <t>8</t>
    </r>
    <r>
      <rPr>
        <sz val="8"/>
        <rFont val="宋体"/>
        <charset val="134"/>
      </rPr>
      <t>万</t>
    </r>
    <r>
      <rPr>
        <sz val="8"/>
        <rFont val="Times New Roman"/>
        <charset val="134"/>
      </rPr>
      <t>/</t>
    </r>
    <r>
      <rPr>
        <sz val="8"/>
        <rFont val="宋体"/>
        <charset val="134"/>
      </rPr>
      <t>区县，（包括：培训，技术指导，督导，预防母婴传播信息系统管理、项目管理，安全认证相关经费、医务人员隔离防护设备及用品等）</t>
    </r>
  </si>
  <si>
    <t>江门市合计</t>
  </si>
  <si>
    <t>2024年下达中央财政补助重大传染病防治项目工作资金测算表（市县）（血液安全）</t>
  </si>
  <si>
    <t>2023年采集血液(人次)</t>
  </si>
  <si>
    <t>按国家下达任务量人均分配次数</t>
  </si>
  <si>
    <t>按国家下达任务量2024年各地血液核酸检测（人次）</t>
  </si>
  <si>
    <t>人类嗜T淋巴细胞病毒检测（人次）</t>
  </si>
  <si>
    <t>血液筛查核酸检测试剂费用、人类嗜T淋巴细胞病毒检测费用（万元）</t>
  </si>
  <si>
    <t>无偿献血宣传、招募；储血点（库）设备、采血屋（车）、仪器设备更新维护（覆盖血站任务数）</t>
  </si>
  <si>
    <t>无偿献血宣传（含6.14世界献血者日宣传活动）、招募；全省采供血机构从业人员培训、工作会议、督导；信息化平台建设维护及稀有血型库建立、实验室室间质量评价；仪器设备更新维护等。（万元）</t>
  </si>
  <si>
    <t>预算合计（万元）</t>
  </si>
  <si>
    <t>江门市中心血站</t>
  </si>
  <si>
    <t>备注：
1.以2023年血液采集人次作为核酸基数测算各血站2024年工作任务。血液筛查核酸检测试剂费用，核酸检测30元/人，人类嗜T淋巴细胞病毒检测8元/人，根据《国家卫生健康委办公厅关于印发“十四五”血站血液安全监测和风险预警工作方案的通知》要求，我市检测人次为采集人数的10%，各血液中心和中心血站可统筹使用。
2、无偿献血宣传（含6.14世界献血者日宣传）、招募；血液质量管理；特殊血型筛查、献血屋建设、储血点（库）设备、采血车、仪器设备更新维护、血液制品抽检等经费按每个中心血站4万、血站分支机构和中心血库5万元安排。</t>
  </si>
  <si>
    <t>2024年中央补助结核病防治项目资金分配明细表</t>
  </si>
  <si>
    <t>地区</t>
  </si>
  <si>
    <t>可疑患者检查</t>
  </si>
  <si>
    <t>患者治疗及随访管理</t>
  </si>
  <si>
    <t>病原学阳性肺结核密切接触者筛查</t>
  </si>
  <si>
    <t>耐药监测和耐药可疑者筛查</t>
  </si>
  <si>
    <t>菌株运输</t>
  </si>
  <si>
    <t>能力建设（实验室能力）</t>
  </si>
  <si>
    <t>结核病防控管理</t>
  </si>
  <si>
    <t>结核病防治创新策略项目</t>
  </si>
  <si>
    <t>补助费用（115元/例）</t>
  </si>
  <si>
    <t>患者随访管理</t>
  </si>
  <si>
    <t>耐药可疑者筛查</t>
  </si>
  <si>
    <t>开展工作县区数</t>
  </si>
  <si>
    <t>补助费用（1.3万元/县区）</t>
  </si>
  <si>
    <t>县区级实验室能力</t>
  </si>
  <si>
    <t>开展工作的地市数和县区数</t>
  </si>
  <si>
    <t>结核病疫情应急处置补助费用（1万元/地市或县区）</t>
  </si>
  <si>
    <t>网络专报监测补助费用（1万元/市，0.5万元/县）</t>
  </si>
  <si>
    <t>质量控制补助费用（5万元/市,2万元/100万以上人口县区，1万元/其他县区）</t>
  </si>
  <si>
    <t>补助费用（35万元/点）</t>
  </si>
  <si>
    <t>治疗期间随访检查补助（150元/例）</t>
  </si>
  <si>
    <t>补助费用（60元/人）</t>
  </si>
  <si>
    <t>培养例数</t>
  </si>
  <si>
    <t>培养工作经费（105元/例）</t>
  </si>
  <si>
    <t>药敏例数</t>
  </si>
  <si>
    <t>药敏工作经费（210元/例）</t>
  </si>
  <si>
    <t>任务数（实验室数）</t>
  </si>
  <si>
    <t>补助费用（20万元/实验室）</t>
  </si>
  <si>
    <t>附件2-1</t>
  </si>
  <si>
    <t>2024年重大公共卫生服务补助资金分配总表</t>
  </si>
  <si>
    <t>精神卫生和慢性非传染性疾病防治</t>
  </si>
  <si>
    <t>扩大国家免疫规划</t>
  </si>
  <si>
    <t>艾滋病防治</t>
  </si>
  <si>
    <t>结核病防治</t>
  </si>
  <si>
    <t>重点传染病及健康危害因素监测</t>
  </si>
  <si>
    <t>支出划转基数</t>
  </si>
  <si>
    <t>总计</t>
  </si>
  <si>
    <t>提前下达</t>
  </si>
  <si>
    <t>本次下达</t>
  </si>
  <si>
    <t>成人烟草流行监测项目</t>
  </si>
  <si>
    <t>食品安全风险监测评估</t>
  </si>
  <si>
    <t>重点传染病监测:含新冠、流感、SARS人禽流感、手足口病、病毒性腹泻、登革热、布病、狂犬病、致病菌、病媒生物等</t>
  </si>
  <si>
    <t>麻风病监测</t>
  </si>
  <si>
    <t>疟疾等其他寄生虫病监测</t>
  </si>
  <si>
    <t>饮用水和环境卫生</t>
  </si>
  <si>
    <t>学生常见病监测</t>
  </si>
  <si>
    <t>市卫生健康局</t>
  </si>
  <si>
    <t>市中心血站</t>
  </si>
  <si>
    <t>台山市</t>
  </si>
  <si>
    <t>恩平市</t>
  </si>
  <si>
    <t>附件2-2</t>
  </si>
  <si>
    <r>
      <rPr>
        <sz val="16"/>
        <color theme="1"/>
        <rFont val="黑体"/>
        <charset val="134"/>
      </rPr>
      <t>第二批重大公共卫生补助资金资金分配和绩效目标表</t>
    </r>
    <r>
      <rPr>
        <sz val="16"/>
        <color theme="1"/>
        <rFont val="宋体"/>
        <charset val="134"/>
        <scheme val="minor"/>
      </rPr>
      <t xml:space="preserve">
</t>
    </r>
    <r>
      <rPr>
        <sz val="16"/>
        <color theme="1"/>
        <rFont val="黑体"/>
        <charset val="134"/>
      </rPr>
      <t>（成人烟草流行情况调查）</t>
    </r>
  </si>
  <si>
    <t>序号</t>
  </si>
  <si>
    <t>地市</t>
  </si>
  <si>
    <t>监测点</t>
  </si>
  <si>
    <t>资金分配（万元）</t>
  </si>
  <si>
    <t>绩效目标</t>
  </si>
  <si>
    <t>全国成人烟草流行调查应答率(实际完成调查人数占应调查人数的比例)≥75%</t>
  </si>
  <si>
    <t>附件2-3</t>
  </si>
  <si>
    <t>2024年中央补助重点传染病和健康危害因素监测项目食品安全风险监测评估专项资金分配汇总表</t>
  </si>
  <si>
    <t>开展食源性疾病主动监测任务数（单位：例）</t>
  </si>
  <si>
    <t>2024年下达总预算</t>
  </si>
  <si>
    <t>附件2-4</t>
  </si>
  <si>
    <r>
      <rPr>
        <b/>
        <sz val="14"/>
        <rFont val="Times New Roman"/>
        <charset val="134"/>
      </rPr>
      <t>2024</t>
    </r>
    <r>
      <rPr>
        <b/>
        <sz val="14"/>
        <rFont val="黑体"/>
        <charset val="134"/>
      </rPr>
      <t>年中央财政补助新冠肺炎等重点传染病项目资金测算表</t>
    </r>
  </si>
  <si>
    <t>呼吸道传染病综合监测</t>
  </si>
  <si>
    <t>病毒性腹泻</t>
  </si>
  <si>
    <t>致病菌</t>
  </si>
  <si>
    <t>病媒生物</t>
  </si>
  <si>
    <t>重点传染病监测</t>
  </si>
  <si>
    <r>
      <rPr>
        <b/>
        <sz val="8"/>
        <rFont val="黑体"/>
        <charset val="134"/>
      </rPr>
      <t>人禽流感、</t>
    </r>
    <r>
      <rPr>
        <b/>
        <sz val="8"/>
        <rFont val="Times New Roman"/>
        <charset val="134"/>
      </rPr>
      <t>SARS</t>
    </r>
    <r>
      <rPr>
        <b/>
        <sz val="8"/>
        <rFont val="黑体"/>
        <charset val="134"/>
      </rPr>
      <t>、不明原因肺炎等突发急性传染病监测</t>
    </r>
  </si>
  <si>
    <t>本土新冠病毒变异监测</t>
  </si>
  <si>
    <t>哨点监测</t>
  </si>
  <si>
    <t>实验室病原监测检测</t>
  </si>
  <si>
    <r>
      <rPr>
        <sz val="8"/>
        <rFont val="黑体"/>
        <charset val="134"/>
      </rPr>
      <t>门诊</t>
    </r>
    <r>
      <rPr>
        <sz val="8"/>
        <rFont val="Times New Roman"/>
        <charset val="134"/>
      </rPr>
      <t>ILI</t>
    </r>
    <r>
      <rPr>
        <sz val="8"/>
        <rFont val="黑体"/>
        <charset val="134"/>
      </rPr>
      <t>样本采集与病例报告</t>
    </r>
  </si>
  <si>
    <t>门诊流感样病例监测</t>
  </si>
  <si>
    <t>质控与考核</t>
  </si>
  <si>
    <t>呼吸道传染病综合监测分配资金</t>
  </si>
  <si>
    <t>资金测算</t>
  </si>
  <si>
    <t>病毒性腹泻分配资金</t>
  </si>
  <si>
    <t>样本采集分离</t>
  </si>
  <si>
    <t>样本检测</t>
  </si>
  <si>
    <t>致病菌监测网分配资金（定额）</t>
  </si>
  <si>
    <t>生态学监测</t>
  </si>
  <si>
    <t>抗药性分析</t>
  </si>
  <si>
    <t>病媒生物监测分配资金</t>
  </si>
  <si>
    <t>布病</t>
  </si>
  <si>
    <t>狂犬病</t>
  </si>
  <si>
    <t>登革热</t>
  </si>
  <si>
    <t>手足口病</t>
  </si>
  <si>
    <t>重点传染病监测补助</t>
  </si>
  <si>
    <t>人禽流感监测预警</t>
  </si>
  <si>
    <t>检测结果报告</t>
  </si>
  <si>
    <t>运输</t>
  </si>
  <si>
    <t>测序样本核酸检测复核</t>
  </si>
  <si>
    <t>测序</t>
  </si>
  <si>
    <t>本土新冠病毒变异监测分配资金</t>
  </si>
  <si>
    <t>网络实验室数量（个）</t>
  </si>
  <si>
    <t>哨点医院数量（个）</t>
  </si>
  <si>
    <r>
      <rPr>
        <sz val="8"/>
        <rFont val="黑体"/>
        <charset val="134"/>
      </rPr>
      <t>哨点医院</t>
    </r>
    <r>
      <rPr>
        <sz val="8"/>
        <rFont val="Times New Roman"/>
        <charset val="134"/>
      </rPr>
      <t>ILI</t>
    </r>
    <r>
      <rPr>
        <sz val="8"/>
        <rFont val="黑体"/>
        <charset val="134"/>
      </rPr>
      <t>标本采集数（份）</t>
    </r>
  </si>
  <si>
    <t>补助</t>
  </si>
  <si>
    <t>核酸检测数（份）</t>
  </si>
  <si>
    <t>暴发疫情数</t>
  </si>
  <si>
    <r>
      <rPr>
        <sz val="8"/>
        <rFont val="黑体"/>
        <charset val="134"/>
      </rPr>
      <t>暴发疫情补助（按近</t>
    </r>
    <r>
      <rPr>
        <sz val="8"/>
        <rFont val="Times New Roman"/>
        <charset val="134"/>
      </rPr>
      <t>4</t>
    </r>
    <r>
      <rPr>
        <sz val="8"/>
        <rFont val="黑体"/>
        <charset val="134"/>
      </rPr>
      <t>年暴发疫情报告数分档）</t>
    </r>
  </si>
  <si>
    <t>样本采集任务数</t>
  </si>
  <si>
    <t>菌株分离数</t>
  </si>
  <si>
    <t>多病原核酸筛查</t>
  </si>
  <si>
    <t>细菌抗生素耐药分析</t>
  </si>
  <si>
    <t>细菌分离培养鉴定任务数</t>
  </si>
  <si>
    <r>
      <rPr>
        <sz val="8"/>
        <rFont val="黑体"/>
        <charset val="134"/>
      </rPr>
      <t>细菌</t>
    </r>
    <r>
      <rPr>
        <sz val="8"/>
        <rFont val="Times New Roman"/>
        <charset val="134"/>
      </rPr>
      <t>PFGE</t>
    </r>
    <r>
      <rPr>
        <sz val="8"/>
        <rFont val="黑体"/>
        <charset val="134"/>
      </rPr>
      <t>分子分型</t>
    </r>
    <r>
      <rPr>
        <sz val="8"/>
        <rFont val="Times New Roman"/>
        <charset val="134"/>
      </rPr>
      <t>/</t>
    </r>
    <r>
      <rPr>
        <sz val="8"/>
        <rFont val="黑体"/>
        <charset val="134"/>
      </rPr>
      <t>全基因组测序</t>
    </r>
  </si>
  <si>
    <t>样本宏基因组测序</t>
  </si>
  <si>
    <t>质控考核</t>
  </si>
  <si>
    <t>蜱生态学（份）</t>
  </si>
  <si>
    <t>病媒生物抗药性（只）</t>
  </si>
  <si>
    <t>常规监测补助</t>
  </si>
  <si>
    <t>职业人群防治干预补助</t>
  </si>
  <si>
    <t>病例治疗督导和随访补助</t>
  </si>
  <si>
    <t>布病监测分配资金</t>
  </si>
  <si>
    <t>暴露后处置监测补助</t>
  </si>
  <si>
    <t>疫情处理补助</t>
  </si>
  <si>
    <t>狂犬病监测分配资金</t>
  </si>
  <si>
    <t>蚊媒监测补助</t>
  </si>
  <si>
    <t>估计疫情起数</t>
  </si>
  <si>
    <t>疫情处置补助</t>
  </si>
  <si>
    <t>应急灭蚊效果评估补助</t>
  </si>
  <si>
    <t>登革热监测资金分配</t>
  </si>
  <si>
    <t>检测标本数</t>
  </si>
  <si>
    <t>病原学监测补助（采样、检测）</t>
  </si>
  <si>
    <t>重症死亡病例调查检测数</t>
  </si>
  <si>
    <t>重症死亡病例流行病学调查补助</t>
  </si>
  <si>
    <t>暴发疫情调查数</t>
  </si>
  <si>
    <t>暴发疫情调查处理补助</t>
  </si>
  <si>
    <t>防控效果评估和趋势研判补助</t>
  </si>
  <si>
    <t>手足口病资金分配</t>
  </si>
  <si>
    <t>风险排查和评估数</t>
  </si>
  <si>
    <t>提交序列数（条）</t>
  </si>
  <si>
    <t>采样医院数（个）</t>
  </si>
  <si>
    <t>采样补贴</t>
  </si>
  <si>
    <r>
      <rPr>
        <sz val="8"/>
        <rFont val="黑体"/>
        <charset val="134"/>
      </rPr>
      <t>运输次数（</t>
    </r>
    <r>
      <rPr>
        <sz val="8"/>
        <rFont val="Times New Roman"/>
        <charset val="134"/>
      </rPr>
      <t>2</t>
    </r>
    <r>
      <rPr>
        <sz val="8"/>
        <rFont val="黑体"/>
        <charset val="134"/>
      </rPr>
      <t>次</t>
    </r>
    <r>
      <rPr>
        <sz val="8"/>
        <rFont val="Times New Roman"/>
        <charset val="134"/>
      </rPr>
      <t>/</t>
    </r>
    <r>
      <rPr>
        <sz val="8"/>
        <rFont val="黑体"/>
        <charset val="134"/>
      </rPr>
      <t>周</t>
    </r>
    <r>
      <rPr>
        <sz val="8"/>
        <rFont val="Times New Roman"/>
        <charset val="134"/>
      </rPr>
      <t>/</t>
    </r>
    <r>
      <rPr>
        <sz val="8"/>
        <rFont val="黑体"/>
        <charset val="134"/>
      </rPr>
      <t>医院）</t>
    </r>
  </si>
  <si>
    <t>运输补助</t>
  </si>
  <si>
    <t>疾控核酸检测样本量（份）</t>
  </si>
  <si>
    <t>核酸检测补助</t>
  </si>
  <si>
    <t>测序样本数（份）</t>
  </si>
  <si>
    <t>测序补助</t>
  </si>
  <si>
    <t>监测项目开展数（项）</t>
  </si>
  <si>
    <t>监测哨点数（个）</t>
  </si>
  <si>
    <t>哨点监测常规任务数汇总</t>
  </si>
  <si>
    <t>检测任务数汇总</t>
  </si>
  <si>
    <r>
      <rPr>
        <sz val="8"/>
        <rFont val="黑体"/>
        <charset val="134"/>
      </rPr>
      <t>荧光</t>
    </r>
    <r>
      <rPr>
        <sz val="8"/>
        <rFont val="Times New Roman"/>
        <charset val="134"/>
      </rPr>
      <t>PCR</t>
    </r>
    <r>
      <rPr>
        <sz val="8"/>
        <rFont val="黑体"/>
        <charset val="134"/>
      </rPr>
      <t>检测任务数</t>
    </r>
  </si>
  <si>
    <t>病毒分离鉴定检测任务数</t>
  </si>
  <si>
    <t>基因测序任务数</t>
  </si>
  <si>
    <t>抗体检测任务数</t>
  </si>
  <si>
    <t>耐药性任务数</t>
  </si>
  <si>
    <r>
      <rPr>
        <sz val="8"/>
        <rFont val="黑体"/>
        <charset val="134"/>
      </rPr>
      <t>细菌</t>
    </r>
    <r>
      <rPr>
        <sz val="8"/>
        <rFont val="Times New Roman"/>
        <charset val="134"/>
      </rPr>
      <t>PFGE</t>
    </r>
    <r>
      <rPr>
        <sz val="8"/>
        <rFont val="黑体"/>
        <charset val="134"/>
      </rPr>
      <t>或基因测序分子分型任务数</t>
    </r>
  </si>
  <si>
    <t>多病原检测</t>
  </si>
  <si>
    <t>实际发生数</t>
  </si>
  <si>
    <t>按实际情况</t>
  </si>
  <si>
    <r>
      <rPr>
        <sz val="8"/>
        <rFont val="黑体"/>
        <charset val="134"/>
      </rPr>
      <t>注：</t>
    </r>
    <r>
      <rPr>
        <sz val="8"/>
        <rFont val="Times New Roman"/>
        <charset val="134"/>
      </rPr>
      <t xml:space="preserve">
1.</t>
    </r>
    <r>
      <rPr>
        <sz val="8"/>
        <rFont val="黑体"/>
        <charset val="134"/>
      </rPr>
      <t>按照《广东省人民政府办公厅关于印发广东省医疗卫生领域省级和市县财政事权和支出责任划分改革实施方案的通知》（粤府办〔</t>
    </r>
    <r>
      <rPr>
        <sz val="8"/>
        <rFont val="Times New Roman"/>
        <charset val="134"/>
      </rPr>
      <t>2019</t>
    </r>
    <r>
      <rPr>
        <sz val="8"/>
        <rFont val="黑体"/>
        <charset val="134"/>
      </rPr>
      <t>〕</t>
    </r>
    <r>
      <rPr>
        <sz val="8"/>
        <rFont val="Times New Roman"/>
        <charset val="134"/>
      </rPr>
      <t>5</t>
    </r>
    <r>
      <rPr>
        <sz val="8"/>
        <rFont val="黑体"/>
        <charset val="134"/>
      </rPr>
      <t>号）文件要求，重点急性传染病监测项目为省、市、县（区）共同事权，各地可统筹上级财政资金并争取落实本级资金，共同支持做好项目管理、疫情和哨点监测、检测、流调设备运维保障等有关工作。</t>
    </r>
    <r>
      <rPr>
        <sz val="8"/>
        <rFont val="Times New Roman"/>
        <charset val="134"/>
      </rPr>
      <t xml:space="preserve">
2.2024</t>
    </r>
    <r>
      <rPr>
        <sz val="8"/>
        <rFont val="黑体"/>
        <charset val="134"/>
      </rPr>
      <t>年中央财政补助重大传染病防治</t>
    </r>
    <r>
      <rPr>
        <sz val="8"/>
        <rFont val="Times New Roman"/>
        <charset val="134"/>
      </rPr>
      <t>-</t>
    </r>
    <r>
      <rPr>
        <sz val="8"/>
        <rFont val="黑体"/>
        <charset val="134"/>
      </rPr>
      <t>新冠肺炎等重点传染病项目在全省开展的任务有登革热、布病、狂犬病、鼠疫、流感、呼吸道多病原、</t>
    </r>
    <r>
      <rPr>
        <sz val="8"/>
        <rFont val="Times New Roman"/>
        <charset val="134"/>
      </rPr>
      <t>SARS</t>
    </r>
    <r>
      <rPr>
        <sz val="8"/>
        <rFont val="黑体"/>
        <charset val="134"/>
      </rPr>
      <t>人禽、新冠、手足口病、病毒性腹泻、致病菌、病媒生物等项目，各病种或项目工作根据国家发布现行的监测方案部署，结合年度任务表要求，开展传染病现场处置、哨点监测、实验室检测等工作。</t>
    </r>
    <r>
      <rPr>
        <sz val="8"/>
        <rFont val="Times New Roman"/>
        <charset val="134"/>
      </rPr>
      <t xml:space="preserve">
</t>
    </r>
  </si>
  <si>
    <t>附件2-5</t>
  </si>
  <si>
    <t>2024年中央财政补助重大传染病防控—麻风监测</t>
  </si>
  <si>
    <t>麻风病症状监测</t>
  </si>
  <si>
    <t>高危人群监测</t>
  </si>
  <si>
    <t>疫点监测</t>
  </si>
  <si>
    <t>质量控制</t>
  </si>
  <si>
    <t>任务数1：麻风病症状监测（50元/条）</t>
  </si>
  <si>
    <t>任务数2：信息处理（20元/条）</t>
  </si>
  <si>
    <t>任务数3：宣传和培训补助（50元/条）</t>
  </si>
  <si>
    <t>任务数4：麻风可疑者筛查（200元/例）</t>
  </si>
  <si>
    <t>任务数5：密切接触者检查（200元/例）</t>
  </si>
  <si>
    <t>任务数6：愈后监测（160元/例）</t>
  </si>
  <si>
    <t>任务数10：治完现症病例监测（600元/例）</t>
  </si>
  <si>
    <t>任务数11：医生管理病人补助（1200元/例）</t>
  </si>
  <si>
    <t>任务数16：疫点调查（5000/疫点）</t>
  </si>
  <si>
    <t xml:space="preserve">质量控制(市级0.7万元）  </t>
  </si>
  <si>
    <t xml:space="preserve">信息处理(市级：0.45万元）  </t>
  </si>
  <si>
    <t xml:space="preserve">现场疫情资料收集（市级：0.45万元） </t>
  </si>
  <si>
    <t>附件2-6</t>
  </si>
  <si>
    <t>2024年中央补助疟疾等其他寄生虫病监测项目资金测算表</t>
  </si>
  <si>
    <t>单位金额:万元</t>
  </si>
  <si>
    <t>发热病人血检（例）</t>
  </si>
  <si>
    <t>食源性寄生虫病防治疫点干预（点）</t>
  </si>
  <si>
    <t>备注：
1、发热病人血检:按负责任务数给予补助，江门市CDC负责江海、蓬江区2个点。</t>
  </si>
  <si>
    <t>附件2-7</t>
  </si>
  <si>
    <t>2024中央财政补助饮用水和环境卫生、城市污水监测项目资金测算表</t>
  </si>
  <si>
    <t>水和环境卫生项目</t>
  </si>
  <si>
    <t>饮用水水质卫生监测</t>
  </si>
  <si>
    <t>环境卫生监测</t>
  </si>
  <si>
    <t>农村水</t>
  </si>
  <si>
    <t>城市水</t>
  </si>
  <si>
    <t>公共场所健康危害因素监测</t>
  </si>
  <si>
    <r>
      <rPr>
        <b/>
        <sz val="9"/>
        <rFont val="宋体"/>
        <charset val="134"/>
      </rPr>
      <t>监测</t>
    </r>
    <r>
      <rPr>
        <b/>
        <sz val="9"/>
        <rFont val="Times New Roman"/>
        <charset val="134"/>
      </rPr>
      <t xml:space="preserve">
</t>
    </r>
    <r>
      <rPr>
        <b/>
        <sz val="9"/>
        <rFont val="宋体"/>
        <charset val="134"/>
      </rPr>
      <t>点数</t>
    </r>
  </si>
  <si>
    <r>
      <rPr>
        <b/>
        <sz val="9"/>
        <rFont val="宋体"/>
        <charset val="134"/>
      </rPr>
      <t>补助</t>
    </r>
    <r>
      <rPr>
        <b/>
        <sz val="9"/>
        <rFont val="Times New Roman"/>
        <charset val="134"/>
      </rPr>
      <t xml:space="preserve">
</t>
    </r>
    <r>
      <rPr>
        <b/>
        <sz val="9"/>
        <rFont val="宋体"/>
        <charset val="134"/>
      </rPr>
      <t>金额</t>
    </r>
  </si>
  <si>
    <t>备注：
一、水和环境卫生等监测项目：
1、饮用水水质卫生监测：监测经费原则上根据水样份数分配。每份水样差额补助1000.2元。用于补助水样采集、调查、参加有关培训、实验室分析（含检验试剂耗材费及仪器维护检定费）、误餐费、差旅费、采样燃油费、科普宣传等。可根据各区城市水监测任务分配情况，调配监测经费。
2、公共场所健康危害因素监测：用于辖区内技术培训、现场调查、采样耗材、设备购置、检测样品购买、实验室检测及耗材、误餐费、差旅费、采样燃油费、数据录入、会议等工作。</t>
  </si>
  <si>
    <t>附件2-8</t>
  </si>
  <si>
    <r>
      <rPr>
        <b/>
        <sz val="16"/>
        <rFont val="Times New Roman"/>
        <charset val="134"/>
      </rPr>
      <t>2024</t>
    </r>
    <r>
      <rPr>
        <b/>
        <sz val="16"/>
        <rFont val="宋体"/>
        <charset val="134"/>
      </rPr>
      <t>中央财政补助学生常见病监测项目资金测算表</t>
    </r>
    <r>
      <rPr>
        <b/>
        <sz val="16"/>
        <rFont val="Times New Roman"/>
        <charset val="134"/>
      </rPr>
      <t xml:space="preserve">                                           </t>
    </r>
  </si>
  <si>
    <r>
      <rPr>
        <b/>
        <sz val="9"/>
        <rFont val="宋体"/>
        <charset val="134"/>
      </rPr>
      <t>项目单位</t>
    </r>
  </si>
  <si>
    <t>全国学生常见病和健康影响因素监测及干预</t>
  </si>
  <si>
    <r>
      <rPr>
        <b/>
        <sz val="9"/>
        <rFont val="宋体"/>
        <charset val="134"/>
      </rPr>
      <t>学生常见疾病防控及健康危险因素监测</t>
    </r>
  </si>
  <si>
    <t>学生常见病和健康影响因素监测及干预：（1）监测和干预任务市本级补助4.5万元，县区级监测点补助11.6万元；（2）干预试点工作：江门市开展“智饮慧动”“守护明眸”主题干预，每个地市补助2.0万元（3）工作经费用于问卷资料印刷、技术培训、教学环境检测、现场调查、宣教物资、数据录入分析、报告撰写、设备耗材、劳务费、误餐费、差旅费、燃油费等。</t>
  </si>
</sst>
</file>

<file path=xl/styles.xml><?xml version="1.0" encoding="utf-8"?>
<styleSheet xmlns="http://schemas.openxmlformats.org/spreadsheetml/2006/main">
  <numFmts count="13">
    <numFmt numFmtId="176" formatCode="0_);[Red]\(0\)"/>
    <numFmt numFmtId="177" formatCode="0.0_ "/>
    <numFmt numFmtId="43" formatCode="_ * #,##0.00_ ;_ * \-#,##0.00_ ;_ * &quot;-&quot;??_ ;_ @_ "/>
    <numFmt numFmtId="44" formatCode="_ &quot;￥&quot;* #,##0.00_ ;_ &quot;￥&quot;* \-#,##0.00_ ;_ &quot;￥&quot;* &quot;-&quot;??_ ;_ @_ "/>
    <numFmt numFmtId="42" formatCode="_ &quot;￥&quot;* #,##0_ ;_ &quot;￥&quot;* \-#,##0_ ;_ &quot;￥&quot;* &quot;-&quot;_ ;_ @_ "/>
    <numFmt numFmtId="178" formatCode="0.00_ "/>
    <numFmt numFmtId="179" formatCode="?????0"/>
    <numFmt numFmtId="41" formatCode="_ * #,##0_ ;_ * \-#,##0_ ;_ * &quot;-&quot;_ ;_ @_ "/>
    <numFmt numFmtId="180" formatCode="0.00_);[Red]\(0.00\)"/>
    <numFmt numFmtId="181" formatCode="????0"/>
    <numFmt numFmtId="182" formatCode="0_ "/>
    <numFmt numFmtId="183" formatCode="0.000_);[Red]\(0.000\)"/>
    <numFmt numFmtId="184" formatCode="???0"/>
  </numFmts>
  <fonts count="111">
    <font>
      <sz val="12"/>
      <name val="宋体"/>
      <charset val="134"/>
    </font>
    <font>
      <sz val="11"/>
      <name val="Times New Roman"/>
      <charset val="134"/>
    </font>
    <font>
      <sz val="11"/>
      <color indexed="10"/>
      <name val="Times New Roman"/>
      <charset val="134"/>
    </font>
    <font>
      <b/>
      <sz val="11"/>
      <name val="Times New Roman"/>
      <charset val="134"/>
    </font>
    <font>
      <sz val="11"/>
      <color indexed="8"/>
      <name val="Times New Roman"/>
      <charset val="134"/>
    </font>
    <font>
      <sz val="12"/>
      <name val="Times New Roman"/>
      <charset val="134"/>
    </font>
    <font>
      <sz val="12"/>
      <name val="黑体"/>
      <charset val="134"/>
    </font>
    <font>
      <b/>
      <sz val="16"/>
      <name val="Times New Roman"/>
      <charset val="134"/>
    </font>
    <font>
      <sz val="10"/>
      <name val="宋体"/>
      <charset val="134"/>
    </font>
    <font>
      <sz val="10"/>
      <name val="Times New Roman"/>
      <charset val="134"/>
    </font>
    <font>
      <b/>
      <sz val="9"/>
      <name val="Times New Roman"/>
      <charset val="134"/>
    </font>
    <font>
      <b/>
      <sz val="12"/>
      <name val="宋体"/>
      <charset val="134"/>
    </font>
    <font>
      <sz val="9"/>
      <name val="Times New Roman"/>
      <charset val="134"/>
    </font>
    <font>
      <sz val="8"/>
      <name val="宋体"/>
      <charset val="134"/>
      <scheme val="minor"/>
    </font>
    <font>
      <b/>
      <sz val="9"/>
      <name val="方正书宋_GBK"/>
      <charset val="134"/>
    </font>
    <font>
      <sz val="11"/>
      <name val="宋体"/>
      <charset val="134"/>
      <scheme val="minor"/>
    </font>
    <font>
      <b/>
      <sz val="14"/>
      <name val="宋体"/>
      <charset val="134"/>
    </font>
    <font>
      <b/>
      <sz val="9"/>
      <name val="宋体"/>
      <charset val="134"/>
    </font>
    <font>
      <b/>
      <sz val="11"/>
      <name val="宋体"/>
      <charset val="134"/>
    </font>
    <font>
      <b/>
      <sz val="12"/>
      <name val="宋体"/>
      <charset val="134"/>
      <scheme val="minor"/>
    </font>
    <font>
      <b/>
      <sz val="8"/>
      <name val="宋体"/>
      <charset val="134"/>
      <scheme val="minor"/>
    </font>
    <font>
      <b/>
      <sz val="8"/>
      <name val="宋体"/>
      <charset val="134"/>
    </font>
    <font>
      <sz val="9"/>
      <name val="宋体"/>
      <charset val="134"/>
    </font>
    <font>
      <b/>
      <sz val="16"/>
      <color indexed="8"/>
      <name val="宋体"/>
      <charset val="134"/>
    </font>
    <font>
      <b/>
      <sz val="12"/>
      <color rgb="FFFF0000"/>
      <name val="宋体"/>
      <charset val="134"/>
    </font>
    <font>
      <b/>
      <sz val="12"/>
      <color indexed="8"/>
      <name val="宋体"/>
      <charset val="134"/>
    </font>
    <font>
      <b/>
      <sz val="9"/>
      <color indexed="8"/>
      <name val="宋体"/>
      <charset val="134"/>
    </font>
    <font>
      <sz val="9"/>
      <color indexed="8"/>
      <name val="宋体"/>
      <charset val="134"/>
    </font>
    <font>
      <sz val="11"/>
      <name val="宋体"/>
      <charset val="134"/>
    </font>
    <font>
      <b/>
      <sz val="20"/>
      <name val="宋体"/>
      <charset val="134"/>
      <scheme val="minor"/>
    </font>
    <font>
      <b/>
      <sz val="10"/>
      <name val="宋体"/>
      <charset val="134"/>
      <scheme val="minor"/>
    </font>
    <font>
      <sz val="10"/>
      <name val="宋体"/>
      <charset val="134"/>
      <scheme val="minor"/>
    </font>
    <font>
      <sz val="10"/>
      <name val="Arial"/>
      <charset val="134"/>
    </font>
    <font>
      <b/>
      <sz val="10"/>
      <name val="宋体"/>
      <charset val="134"/>
    </font>
    <font>
      <sz val="8"/>
      <name val="Times New Roman"/>
      <charset val="134"/>
    </font>
    <font>
      <b/>
      <sz val="8"/>
      <name val="Times New Roman"/>
      <charset val="134"/>
    </font>
    <font>
      <b/>
      <sz val="14"/>
      <name val="Times New Roman"/>
      <charset val="134"/>
    </font>
    <font>
      <sz val="8"/>
      <name val="黑体"/>
      <charset val="134"/>
    </font>
    <font>
      <b/>
      <sz val="8"/>
      <name val="黑体"/>
      <charset val="134"/>
    </font>
    <font>
      <b/>
      <sz val="10"/>
      <color theme="1"/>
      <name val="宋体"/>
      <charset val="134"/>
      <scheme val="minor"/>
    </font>
    <font>
      <sz val="10"/>
      <color theme="1"/>
      <name val="宋体"/>
      <charset val="134"/>
      <scheme val="minor"/>
    </font>
    <font>
      <sz val="11"/>
      <color theme="1"/>
      <name val="宋体"/>
      <charset val="134"/>
      <scheme val="minor"/>
    </font>
    <font>
      <b/>
      <sz val="14"/>
      <color theme="1"/>
      <name val="宋体"/>
      <charset val="134"/>
      <scheme val="minor"/>
    </font>
    <font>
      <b/>
      <sz val="12"/>
      <color theme="1"/>
      <name val="宋体"/>
      <charset val="134"/>
      <scheme val="minor"/>
    </font>
    <font>
      <sz val="12"/>
      <name val="宋体"/>
      <charset val="134"/>
      <scheme val="minor"/>
    </font>
    <font>
      <sz val="14"/>
      <color theme="1"/>
      <name val="宋体"/>
      <charset val="134"/>
      <scheme val="minor"/>
    </font>
    <font>
      <sz val="16"/>
      <color theme="1"/>
      <name val="黑体"/>
      <charset val="134"/>
    </font>
    <font>
      <sz val="11"/>
      <color theme="1"/>
      <name val="黑体"/>
      <charset val="134"/>
    </font>
    <font>
      <sz val="20"/>
      <name val="方正小标宋简体"/>
      <charset val="134"/>
    </font>
    <font>
      <sz val="12"/>
      <color rgb="FFFF0000"/>
      <name val="宋体"/>
      <charset val="134"/>
    </font>
    <font>
      <sz val="8"/>
      <name val="宋体"/>
      <charset val="134"/>
    </font>
    <font>
      <sz val="14"/>
      <name val="方正小标宋简体"/>
      <charset val="134"/>
    </font>
    <font>
      <b/>
      <sz val="10"/>
      <name val="Times New Roman"/>
      <charset val="134"/>
    </font>
    <font>
      <sz val="12"/>
      <name val="方正小标宋简体"/>
      <charset val="134"/>
    </font>
    <font>
      <sz val="8"/>
      <name val="Arial"/>
      <charset val="134"/>
    </font>
    <font>
      <sz val="12"/>
      <name val="Arial"/>
      <charset val="134"/>
    </font>
    <font>
      <b/>
      <sz val="8"/>
      <color rgb="FF000000"/>
      <name val="Times New Roman"/>
      <charset val="134"/>
    </font>
    <font>
      <sz val="8"/>
      <color rgb="FF000000"/>
      <name val="Times New Roman"/>
      <charset val="134"/>
    </font>
    <font>
      <sz val="10"/>
      <color rgb="FF000000"/>
      <name val="Times New Roman"/>
      <charset val="134"/>
    </font>
    <font>
      <b/>
      <sz val="16"/>
      <name val="宋体"/>
      <charset val="134"/>
    </font>
    <font>
      <sz val="22"/>
      <name val="宋体"/>
      <charset val="134"/>
    </font>
    <font>
      <b/>
      <sz val="12"/>
      <name val="Times New Roman"/>
      <charset val="134"/>
    </font>
    <font>
      <sz val="10"/>
      <name val="黑体"/>
      <charset val="134"/>
    </font>
    <font>
      <sz val="10"/>
      <color theme="1"/>
      <name val="宋体"/>
      <charset val="134"/>
    </font>
    <font>
      <sz val="14"/>
      <color theme="1"/>
      <name val="方正小标宋简体"/>
      <charset val="134"/>
    </font>
    <font>
      <b/>
      <sz val="10"/>
      <color theme="1"/>
      <name val="宋体"/>
      <charset val="134"/>
    </font>
    <font>
      <sz val="8"/>
      <name val="方正小标宋简体"/>
      <charset val="134"/>
    </font>
    <font>
      <sz val="8"/>
      <color theme="1"/>
      <name val="宋体"/>
      <charset val="134"/>
    </font>
    <font>
      <sz val="8"/>
      <color theme="1"/>
      <name val="Times New Roman"/>
      <charset val="134"/>
    </font>
    <font>
      <sz val="11"/>
      <color rgb="FFFF0000"/>
      <name val="Times New Roman"/>
      <charset val="134"/>
    </font>
    <font>
      <sz val="8"/>
      <color theme="1"/>
      <name val="方正书宋_GBK"/>
      <charset val="134"/>
    </font>
    <font>
      <sz val="14"/>
      <color rgb="FFFF0000"/>
      <name val="方正小标宋简体"/>
      <charset val="134"/>
    </font>
    <font>
      <b/>
      <sz val="8"/>
      <color rgb="FFFF0000"/>
      <name val="Times New Roman"/>
      <charset val="134"/>
    </font>
    <font>
      <sz val="8"/>
      <color rgb="FFFF0000"/>
      <name val="Times New Roman"/>
      <charset val="134"/>
    </font>
    <font>
      <sz val="14"/>
      <name val="Times New Roman"/>
      <charset val="134"/>
    </font>
    <font>
      <sz val="14"/>
      <color rgb="FFFF0000"/>
      <name val="Times New Roman"/>
      <charset val="134"/>
    </font>
    <font>
      <sz val="10"/>
      <color rgb="FF000000"/>
      <name val="宋体"/>
      <charset val="134"/>
    </font>
    <font>
      <sz val="6"/>
      <name val="宋体"/>
      <charset val="134"/>
    </font>
    <font>
      <b/>
      <sz val="14"/>
      <name val="方正小标宋简体"/>
      <charset val="134"/>
    </font>
    <font>
      <b/>
      <sz val="6"/>
      <name val="宋体"/>
      <charset val="134"/>
    </font>
    <font>
      <b/>
      <sz val="10"/>
      <color rgb="FF000000"/>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indexed="8"/>
      <name val="宋体"/>
      <charset val="134"/>
    </font>
    <font>
      <sz val="11"/>
      <color rgb="FFFA7D0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sz val="11"/>
      <color rgb="FF000000"/>
      <name val="宋体"/>
      <charset val="134"/>
    </font>
    <font>
      <sz val="11"/>
      <color indexed="20"/>
      <name val="宋体"/>
      <charset val="134"/>
    </font>
    <font>
      <sz val="11"/>
      <color rgb="FF9C6500"/>
      <name val="宋体"/>
      <charset val="0"/>
      <scheme val="minor"/>
    </font>
    <font>
      <u/>
      <sz val="11"/>
      <color rgb="FF800080"/>
      <name val="宋体"/>
      <charset val="0"/>
      <scheme val="minor"/>
    </font>
    <font>
      <sz val="11"/>
      <color rgb="FF9C0006"/>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1"/>
      <color theme="1"/>
      <name val="宋体"/>
      <charset val="0"/>
      <scheme val="minor"/>
    </font>
    <font>
      <b/>
      <sz val="11"/>
      <color rgb="FF3F3F3F"/>
      <name val="宋体"/>
      <charset val="0"/>
      <scheme val="minor"/>
    </font>
    <font>
      <sz val="11"/>
      <color rgb="FFFF0000"/>
      <name val="宋体"/>
      <charset val="0"/>
      <scheme val="minor"/>
    </font>
    <font>
      <b/>
      <sz val="15"/>
      <color theme="3"/>
      <name val="宋体"/>
      <charset val="134"/>
      <scheme val="minor"/>
    </font>
    <font>
      <b/>
      <sz val="14"/>
      <name val="黑体"/>
      <charset val="134"/>
    </font>
    <font>
      <sz val="16"/>
      <color theme="1"/>
      <name val="宋体"/>
      <charset val="134"/>
      <scheme val="minor"/>
    </font>
    <font>
      <sz val="9"/>
      <name val="Arial"/>
      <charset val="134"/>
    </font>
    <font>
      <b/>
      <sz val="8"/>
      <color indexed="8"/>
      <name val="宋体"/>
      <charset val="134"/>
    </font>
    <font>
      <sz val="8"/>
      <color indexed="8"/>
      <name val="宋体"/>
      <charset val="134"/>
    </font>
    <font>
      <sz val="8"/>
      <color indexed="8"/>
      <name val="Times New Roman"/>
      <charset val="134"/>
    </font>
    <font>
      <sz val="8"/>
      <color rgb="FFFF0000"/>
      <name val="宋体"/>
      <charset val="134"/>
    </font>
    <font>
      <sz val="10"/>
      <color rgb="FF000000"/>
      <name val="宋体"/>
      <charset val="134"/>
      <scheme val="minor"/>
    </font>
  </fonts>
  <fills count="3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rgb="FFC6EFCE"/>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rgb="FFFFFFCC"/>
        <bgColor indexed="64"/>
      </patternFill>
    </fill>
    <fill>
      <patternFill patternType="solid">
        <fgColor theme="9"/>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indexed="45"/>
        <bgColor indexed="64"/>
      </patternFill>
    </fill>
    <fill>
      <patternFill patternType="solid">
        <fgColor theme="8" tint="0.599993896298105"/>
        <bgColor indexed="64"/>
      </patternFill>
    </fill>
    <fill>
      <patternFill patternType="solid">
        <fgColor rgb="FFFFEB9C"/>
        <bgColor indexed="64"/>
      </patternFill>
    </fill>
    <fill>
      <patternFill patternType="solid">
        <fgColor theme="8"/>
        <bgColor indexed="64"/>
      </patternFill>
    </fill>
    <fill>
      <patternFill patternType="solid">
        <fgColor theme="7"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7"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medium">
        <color auto="1"/>
      </right>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71">
    <xf numFmtId="0" fontId="0" fillId="0" borderId="0">
      <alignment vertical="center"/>
    </xf>
    <xf numFmtId="0" fontId="0" fillId="0" borderId="0" applyProtection="0"/>
    <xf numFmtId="0" fontId="0" fillId="0" borderId="0" applyProtection="0">
      <alignment vertical="center"/>
    </xf>
    <xf numFmtId="0" fontId="0" fillId="0" borderId="0" applyProtection="0">
      <alignment vertical="center"/>
    </xf>
    <xf numFmtId="0" fontId="0" fillId="0" borderId="0"/>
    <xf numFmtId="0" fontId="41" fillId="0" borderId="0">
      <alignment vertical="center"/>
    </xf>
    <xf numFmtId="0" fontId="28" fillId="0" borderId="0">
      <alignment vertical="center"/>
    </xf>
    <xf numFmtId="0" fontId="0" fillId="0" borderId="0" applyProtection="0"/>
    <xf numFmtId="0" fontId="84" fillId="0" borderId="0">
      <alignment vertical="center"/>
    </xf>
    <xf numFmtId="0" fontId="91" fillId="0" borderId="0">
      <protection locked="0"/>
    </xf>
    <xf numFmtId="0" fontId="92" fillId="29" borderId="0" applyNumberFormat="0" applyBorder="0" applyAlignment="0" applyProtection="0">
      <alignment vertical="center"/>
    </xf>
    <xf numFmtId="0" fontId="82" fillId="24" borderId="0" applyNumberFormat="0" applyBorder="0" applyAlignment="0" applyProtection="0">
      <alignment vertical="center"/>
    </xf>
    <xf numFmtId="0" fontId="82" fillId="21" borderId="0" applyNumberFormat="0" applyBorder="0" applyAlignment="0" applyProtection="0">
      <alignment vertical="center"/>
    </xf>
    <xf numFmtId="0" fontId="81" fillId="23" borderId="0" applyNumberFormat="0" applyBorder="0" applyAlignment="0" applyProtection="0">
      <alignment vertical="center"/>
    </xf>
    <xf numFmtId="0" fontId="82" fillId="30" borderId="0" applyNumberFormat="0" applyBorder="0" applyAlignment="0" applyProtection="0">
      <alignment vertical="center"/>
    </xf>
    <xf numFmtId="0" fontId="82" fillId="36" borderId="0" applyNumberFormat="0" applyBorder="0" applyAlignment="0" applyProtection="0">
      <alignment vertical="center"/>
    </xf>
    <xf numFmtId="0" fontId="81" fillId="32" borderId="0" applyNumberFormat="0" applyBorder="0" applyAlignment="0" applyProtection="0">
      <alignment vertical="center"/>
    </xf>
    <xf numFmtId="0" fontId="82" fillId="33" borderId="0" applyNumberFormat="0" applyBorder="0" applyAlignment="0" applyProtection="0">
      <alignment vertical="center"/>
    </xf>
    <xf numFmtId="0" fontId="83" fillId="0" borderId="21" applyNumberFormat="0" applyFill="0" applyAlignment="0" applyProtection="0">
      <alignment vertical="center"/>
    </xf>
    <xf numFmtId="0" fontId="0" fillId="0" borderId="0" applyProtection="0">
      <alignment vertical="center"/>
    </xf>
    <xf numFmtId="0" fontId="98" fillId="0" borderId="0" applyNumberFormat="0" applyFill="0" applyBorder="0" applyAlignment="0" applyProtection="0">
      <alignment vertical="center"/>
    </xf>
    <xf numFmtId="0" fontId="84" fillId="0" borderId="0" applyProtection="0">
      <alignment vertical="center"/>
    </xf>
    <xf numFmtId="0" fontId="99" fillId="0" borderId="23" applyNumberFormat="0" applyFill="0" applyAlignment="0" applyProtection="0">
      <alignment vertical="center"/>
    </xf>
    <xf numFmtId="9" fontId="41" fillId="0" borderId="0" applyFont="0" applyFill="0" applyBorder="0" applyAlignment="0" applyProtection="0">
      <alignment vertical="center"/>
    </xf>
    <xf numFmtId="43" fontId="0" fillId="0" borderId="0" applyFont="0" applyFill="0" applyBorder="0" applyAlignment="0" applyProtection="0">
      <alignment vertical="center"/>
    </xf>
    <xf numFmtId="0" fontId="41" fillId="0" borderId="0"/>
    <xf numFmtId="0" fontId="97" fillId="0" borderId="22" applyNumberFormat="0" applyFill="0" applyAlignment="0" applyProtection="0">
      <alignment vertical="center"/>
    </xf>
    <xf numFmtId="42" fontId="41" fillId="0" borderId="0" applyFont="0" applyFill="0" applyBorder="0" applyAlignment="0" applyProtection="0">
      <alignment vertical="center"/>
    </xf>
    <xf numFmtId="0" fontId="0" fillId="0" borderId="0"/>
    <xf numFmtId="0" fontId="81" fillId="37" borderId="0" applyNumberFormat="0" applyBorder="0" applyAlignment="0" applyProtection="0">
      <alignment vertical="center"/>
    </xf>
    <xf numFmtId="0" fontId="101" fillId="0" borderId="0" applyNumberFormat="0" applyFill="0" applyBorder="0" applyAlignment="0" applyProtection="0">
      <alignment vertical="center"/>
    </xf>
    <xf numFmtId="0" fontId="82" fillId="28" borderId="0" applyNumberFormat="0" applyBorder="0" applyAlignment="0" applyProtection="0">
      <alignment vertical="center"/>
    </xf>
    <xf numFmtId="0" fontId="84" fillId="0" borderId="0"/>
    <xf numFmtId="0" fontId="81" fillId="26" borderId="0" applyNumberFormat="0" applyBorder="0" applyAlignment="0" applyProtection="0">
      <alignment vertical="center"/>
    </xf>
    <xf numFmtId="0" fontId="41" fillId="0" borderId="0"/>
    <xf numFmtId="0" fontId="102" fillId="0" borderId="22" applyNumberFormat="0" applyFill="0" applyAlignment="0" applyProtection="0">
      <alignment vertical="center"/>
    </xf>
    <xf numFmtId="0" fontId="89" fillId="0" borderId="0" applyNumberFormat="0" applyFill="0" applyBorder="0" applyAlignment="0" applyProtection="0">
      <alignment vertical="center"/>
    </xf>
    <xf numFmtId="0" fontId="82" fillId="19" borderId="0" applyNumberFormat="0" applyBorder="0" applyAlignment="0" applyProtection="0">
      <alignment vertical="center"/>
    </xf>
    <xf numFmtId="44" fontId="41" fillId="0" borderId="0" applyFont="0" applyFill="0" applyBorder="0" applyAlignment="0" applyProtection="0">
      <alignment vertical="center"/>
    </xf>
    <xf numFmtId="0" fontId="82" fillId="35" borderId="0" applyNumberFormat="0" applyBorder="0" applyAlignment="0" applyProtection="0">
      <alignment vertical="center"/>
    </xf>
    <xf numFmtId="0" fontId="88" fillId="18" borderId="18" applyNumberFormat="0" applyAlignment="0" applyProtection="0">
      <alignment vertical="center"/>
    </xf>
    <xf numFmtId="0" fontId="22" fillId="0" borderId="0">
      <alignment vertical="center"/>
    </xf>
    <xf numFmtId="0" fontId="94" fillId="0" borderId="0" applyNumberFormat="0" applyFill="0" applyBorder="0" applyAlignment="0" applyProtection="0">
      <alignment vertical="center"/>
    </xf>
    <xf numFmtId="41" fontId="41" fillId="0" borderId="0" applyFont="0" applyFill="0" applyBorder="0" applyAlignment="0" applyProtection="0">
      <alignment vertical="center"/>
    </xf>
    <xf numFmtId="0" fontId="81" fillId="27" borderId="0" applyNumberFormat="0" applyBorder="0" applyAlignment="0" applyProtection="0">
      <alignment vertical="center"/>
    </xf>
    <xf numFmtId="0" fontId="82" fillId="17" borderId="0" applyNumberFormat="0" applyBorder="0" applyAlignment="0" applyProtection="0">
      <alignment vertical="center"/>
    </xf>
    <xf numFmtId="0" fontId="0" fillId="0" borderId="0" applyProtection="0"/>
    <xf numFmtId="0" fontId="81" fillId="15" borderId="0" applyNumberFormat="0" applyBorder="0" applyAlignment="0" applyProtection="0">
      <alignment vertical="center"/>
    </xf>
    <xf numFmtId="0" fontId="86" fillId="14" borderId="18" applyNumberFormat="0" applyAlignment="0" applyProtection="0">
      <alignment vertical="center"/>
    </xf>
    <xf numFmtId="0" fontId="100" fillId="18" borderId="24" applyNumberFormat="0" applyAlignment="0" applyProtection="0">
      <alignment vertical="center"/>
    </xf>
    <xf numFmtId="0" fontId="90" fillId="25" borderId="20" applyNumberFormat="0" applyAlignment="0" applyProtection="0">
      <alignment vertical="center"/>
    </xf>
    <xf numFmtId="0" fontId="85" fillId="0" borderId="17" applyNumberFormat="0" applyFill="0" applyAlignment="0" applyProtection="0">
      <alignment vertical="center"/>
    </xf>
    <xf numFmtId="0" fontId="81" fillId="13" borderId="0" applyNumberFormat="0" applyBorder="0" applyAlignment="0" applyProtection="0">
      <alignment vertical="center"/>
    </xf>
    <xf numFmtId="0" fontId="0" fillId="0" borderId="0"/>
    <xf numFmtId="0" fontId="84" fillId="0" borderId="0">
      <alignment vertical="center"/>
    </xf>
    <xf numFmtId="0" fontId="81" fillId="12" borderId="0" applyNumberFormat="0" applyBorder="0" applyAlignment="0" applyProtection="0">
      <alignment vertical="center"/>
    </xf>
    <xf numFmtId="0" fontId="41" fillId="22" borderId="19" applyNumberFormat="0" applyFont="0" applyAlignment="0" applyProtection="0">
      <alignment vertical="center"/>
    </xf>
    <xf numFmtId="0" fontId="96" fillId="0" borderId="0" applyNumberFormat="0" applyFill="0" applyBorder="0" applyAlignment="0" applyProtection="0">
      <alignment vertical="center"/>
    </xf>
    <xf numFmtId="0" fontId="87" fillId="16" borderId="0" applyNumberFormat="0" applyBorder="0" applyAlignment="0" applyProtection="0">
      <alignment vertical="center"/>
    </xf>
    <xf numFmtId="0" fontId="83" fillId="0" borderId="0" applyNumberFormat="0" applyFill="0" applyBorder="0" applyAlignment="0" applyProtection="0">
      <alignment vertical="center"/>
    </xf>
    <xf numFmtId="0" fontId="81" fillId="20" borderId="0" applyNumberFormat="0" applyBorder="0" applyAlignment="0" applyProtection="0">
      <alignment vertical="center"/>
    </xf>
    <xf numFmtId="0" fontId="0" fillId="0" borderId="0" applyProtection="0">
      <alignment vertical="center"/>
    </xf>
    <xf numFmtId="0" fontId="93" fillId="31" borderId="0" applyNumberFormat="0" applyBorder="0" applyAlignment="0" applyProtection="0">
      <alignment vertical="center"/>
    </xf>
    <xf numFmtId="0" fontId="82" fillId="11" borderId="0" applyNumberFormat="0" applyBorder="0" applyAlignment="0" applyProtection="0">
      <alignment vertical="center"/>
    </xf>
    <xf numFmtId="0" fontId="95" fillId="34" borderId="0" applyNumberFormat="0" applyBorder="0" applyAlignment="0" applyProtection="0">
      <alignment vertical="center"/>
    </xf>
    <xf numFmtId="0" fontId="81" fillId="10" borderId="0" applyNumberFormat="0" applyBorder="0" applyAlignment="0" applyProtection="0">
      <alignment vertical="center"/>
    </xf>
    <xf numFmtId="0" fontId="82" fillId="9" borderId="0" applyNumberFormat="0" applyBorder="0" applyAlignment="0" applyProtection="0">
      <alignment vertical="center"/>
    </xf>
    <xf numFmtId="0" fontId="0" fillId="0" borderId="0" applyProtection="0"/>
    <xf numFmtId="0" fontId="81" fillId="8" borderId="0" applyNumberFormat="0" applyBorder="0" applyAlignment="0" applyProtection="0">
      <alignment vertical="center"/>
    </xf>
    <xf numFmtId="0" fontId="82" fillId="7" borderId="0" applyNumberFormat="0" applyBorder="0" applyAlignment="0" applyProtection="0">
      <alignment vertical="center"/>
    </xf>
    <xf numFmtId="0" fontId="81" fillId="6" borderId="0" applyNumberFormat="0" applyBorder="0" applyAlignment="0" applyProtection="0">
      <alignment vertical="center"/>
    </xf>
  </cellStyleXfs>
  <cellXfs count="56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1" fillId="0" borderId="0" xfId="0" applyFont="1" applyAlignment="1">
      <alignment vertical="center" wrapText="1"/>
    </xf>
    <xf numFmtId="0" fontId="1" fillId="0" borderId="0" xfId="0" applyFont="1" applyAlignment="1">
      <alignment horizontal="center"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wrapText="1"/>
    </xf>
    <xf numFmtId="0" fontId="7" fillId="0" borderId="0" xfId="0" applyFont="1" applyAlignment="1" applyProtection="1">
      <alignment horizontal="center" vertical="center" wrapText="1"/>
      <protection locked="0"/>
    </xf>
    <xf numFmtId="0" fontId="8" fillId="0" borderId="0" xfId="0" applyFont="1" applyAlignment="1" applyProtection="1">
      <alignment horizontal="right" vertical="center" wrapText="1"/>
      <protection locked="0"/>
    </xf>
    <xf numFmtId="0" fontId="9" fillId="0" borderId="0" xfId="0" applyFont="1" applyAlignment="1" applyProtection="1">
      <alignment horizontal="right" vertical="center"/>
      <protection locked="0"/>
    </xf>
    <xf numFmtId="0" fontId="10"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0" fillId="0" borderId="1" xfId="25" applyFont="1" applyBorder="1" applyAlignment="1">
      <alignment horizontal="center" vertical="center" wrapText="1"/>
    </xf>
    <xf numFmtId="0" fontId="12" fillId="0" borderId="1" xfId="25" applyFont="1" applyBorder="1" applyAlignment="1">
      <alignment horizontal="center" vertical="center"/>
    </xf>
    <xf numFmtId="0" fontId="13" fillId="0" borderId="1" xfId="25" applyFont="1" applyBorder="1" applyAlignment="1">
      <alignment horizontal="center" vertical="center"/>
    </xf>
    <xf numFmtId="0" fontId="14" fillId="0" borderId="1" xfId="25" applyFont="1" applyBorder="1" applyAlignment="1">
      <alignment horizontal="center" vertical="center" wrapText="1"/>
    </xf>
    <xf numFmtId="0" fontId="9" fillId="0" borderId="1" xfId="25" applyFont="1" applyBorder="1" applyAlignment="1">
      <alignment vertical="top" wrapText="1"/>
    </xf>
    <xf numFmtId="0" fontId="8" fillId="0" borderId="1" xfId="25" applyFont="1" applyBorder="1" applyAlignment="1">
      <alignment vertical="top" wrapText="1"/>
    </xf>
    <xf numFmtId="0" fontId="3" fillId="0" borderId="0" xfId="0" applyFont="1" applyAlignment="1">
      <alignment horizontal="center" vertical="center"/>
    </xf>
    <xf numFmtId="0" fontId="15" fillId="0" borderId="0" xfId="0" applyFont="1">
      <alignment vertical="center"/>
    </xf>
    <xf numFmtId="178" fontId="15" fillId="0" borderId="0" xfId="0" applyNumberFormat="1" applyFont="1">
      <alignment vertical="center"/>
    </xf>
    <xf numFmtId="49" fontId="16" fillId="0" borderId="0" xfId="0" applyNumberFormat="1" applyFont="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178" fontId="16" fillId="0" borderId="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178" fontId="18" fillId="0" borderId="1" xfId="0" applyNumberFormat="1"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178" fontId="19" fillId="0" borderId="1" xfId="0" applyNumberFormat="1" applyFont="1" applyBorder="1" applyAlignment="1" applyProtection="1">
      <alignment horizontal="center" vertical="center" wrapText="1"/>
      <protection locked="0"/>
    </xf>
    <xf numFmtId="178" fontId="3" fillId="0" borderId="1" xfId="0" applyNumberFormat="1" applyFont="1" applyBorder="1" applyAlignment="1" applyProtection="1">
      <alignment horizontal="center" vertical="center" wrapText="1"/>
      <protection locked="0"/>
    </xf>
    <xf numFmtId="178" fontId="10" fillId="0" borderId="1" xfId="0" applyNumberFormat="1" applyFont="1" applyBorder="1" applyAlignment="1" applyProtection="1">
      <alignment horizontal="center" vertical="center" wrapText="1"/>
      <protection locked="0"/>
    </xf>
    <xf numFmtId="178" fontId="17" fillId="0" borderId="1" xfId="0" applyNumberFormat="1" applyFont="1" applyBorder="1" applyAlignment="1" applyProtection="1">
      <alignment horizontal="center" vertical="center" wrapText="1"/>
      <protection locked="0"/>
    </xf>
    <xf numFmtId="178" fontId="0" fillId="0" borderId="1" xfId="0" applyNumberFormat="1" applyFont="1" applyBorder="1" applyAlignment="1">
      <alignment horizontal="center" vertical="center" wrapText="1"/>
    </xf>
    <xf numFmtId="178" fontId="20" fillId="0" borderId="1" xfId="25" applyNumberFormat="1" applyFont="1" applyBorder="1" applyAlignment="1">
      <alignment horizontal="center" vertical="center" wrapText="1"/>
    </xf>
    <xf numFmtId="0" fontId="21" fillId="0" borderId="1" xfId="0" applyFont="1" applyBorder="1" applyAlignment="1">
      <alignment horizontal="center" vertical="center"/>
    </xf>
    <xf numFmtId="178" fontId="20" fillId="0" borderId="1" xfId="25" applyNumberFormat="1" applyFont="1" applyBorder="1" applyAlignment="1">
      <alignment horizontal="center" vertical="center"/>
    </xf>
    <xf numFmtId="0" fontId="20" fillId="0" borderId="1" xfId="25" applyFont="1" applyBorder="1" applyAlignment="1">
      <alignment horizontal="center" vertical="center" wrapText="1"/>
    </xf>
    <xf numFmtId="0" fontId="8" fillId="0" borderId="0" xfId="25" applyFont="1" applyAlignment="1">
      <alignment horizontal="left" vertical="top" wrapText="1"/>
    </xf>
    <xf numFmtId="0" fontId="19" fillId="0" borderId="8" xfId="0" applyFont="1" applyBorder="1" applyAlignment="1" applyProtection="1">
      <alignment horizontal="center" vertical="center"/>
      <protection locked="0"/>
    </xf>
    <xf numFmtId="0" fontId="19" fillId="0" borderId="9" xfId="0" applyFont="1" applyBorder="1" applyAlignment="1" applyProtection="1">
      <alignment horizontal="center" vertical="center"/>
      <protection locked="0"/>
    </xf>
    <xf numFmtId="0" fontId="0" fillId="0" borderId="0" xfId="25" applyFont="1" applyAlignment="1">
      <alignment horizontal="center" vertical="center"/>
    </xf>
    <xf numFmtId="0" fontId="17" fillId="0" borderId="0" xfId="25" applyFont="1" applyAlignment="1">
      <alignment horizontal="center" vertical="center"/>
    </xf>
    <xf numFmtId="0" fontId="22" fillId="0" borderId="0" xfId="25" applyFont="1" applyAlignment="1">
      <alignment horizontal="center" vertical="center"/>
    </xf>
    <xf numFmtId="178" fontId="22" fillId="0" borderId="0" xfId="25" applyNumberFormat="1" applyFont="1" applyAlignment="1">
      <alignment horizontal="center" vertical="center"/>
    </xf>
    <xf numFmtId="180" fontId="22" fillId="0" borderId="0" xfId="25" applyNumberFormat="1" applyFont="1" applyAlignment="1">
      <alignment horizontal="center" vertical="center"/>
    </xf>
    <xf numFmtId="0" fontId="22" fillId="0" borderId="0" xfId="25" applyFont="1" applyAlignment="1">
      <alignment horizontal="center" vertical="center" wrapText="1"/>
    </xf>
    <xf numFmtId="178" fontId="22" fillId="0" borderId="0" xfId="25" applyNumberFormat="1" applyFont="1" applyAlignment="1">
      <alignment horizontal="center" vertical="center" wrapText="1"/>
    </xf>
    <xf numFmtId="0" fontId="0" fillId="0" borderId="0" xfId="0" applyFont="1">
      <alignment vertical="center"/>
    </xf>
    <xf numFmtId="0" fontId="23" fillId="0" borderId="0" xfId="21" applyFont="1" applyAlignment="1">
      <alignment horizontal="center" vertical="center" wrapText="1"/>
    </xf>
    <xf numFmtId="178" fontId="23" fillId="0" borderId="0" xfId="21" applyNumberFormat="1" applyFont="1" applyAlignment="1">
      <alignment horizontal="center" vertical="center" wrapText="1"/>
    </xf>
    <xf numFmtId="0" fontId="24" fillId="0" borderId="10" xfId="21" applyFont="1" applyBorder="1" applyAlignment="1">
      <alignment horizontal="left" vertical="center"/>
    </xf>
    <xf numFmtId="178" fontId="25" fillId="0" borderId="10" xfId="21" applyNumberFormat="1" applyFont="1" applyBorder="1" applyAlignment="1">
      <alignment horizontal="center" vertical="center" wrapText="1"/>
    </xf>
    <xf numFmtId="0" fontId="25" fillId="0" borderId="10" xfId="21" applyFont="1" applyBorder="1" applyAlignment="1">
      <alignment horizontal="center" vertical="center" wrapText="1"/>
    </xf>
    <xf numFmtId="0" fontId="26" fillId="0" borderId="1" xfId="21" applyFont="1" applyBorder="1" applyAlignment="1">
      <alignment horizontal="center" vertical="center"/>
    </xf>
    <xf numFmtId="178" fontId="26" fillId="0" borderId="1" xfId="21" applyNumberFormat="1" applyFont="1" applyBorder="1" applyAlignment="1">
      <alignment horizontal="center" vertical="center"/>
    </xf>
    <xf numFmtId="0" fontId="17" fillId="0" borderId="1" xfId="21" applyFont="1" applyBorder="1" applyAlignment="1">
      <alignment horizontal="center" vertical="center" wrapText="1"/>
    </xf>
    <xf numFmtId="180" fontId="17" fillId="0" borderId="1" xfId="21" applyNumberFormat="1" applyFont="1" applyBorder="1" applyAlignment="1">
      <alignment horizontal="center" vertical="center" wrapText="1"/>
    </xf>
    <xf numFmtId="0" fontId="26" fillId="0" borderId="1" xfId="21" applyFont="1" applyBorder="1" applyAlignment="1">
      <alignment horizontal="center" vertical="center" wrapText="1"/>
    </xf>
    <xf numFmtId="178" fontId="26" fillId="0" borderId="1" xfId="21" applyNumberFormat="1" applyFont="1" applyBorder="1" applyAlignment="1">
      <alignment horizontal="center" vertical="center" wrapText="1"/>
    </xf>
    <xf numFmtId="0" fontId="26" fillId="0" borderId="1" xfId="21" applyFont="1" applyBorder="1" applyAlignment="1" applyProtection="1">
      <alignment horizontal="center" vertical="center" wrapText="1"/>
      <protection locked="0"/>
    </xf>
    <xf numFmtId="180" fontId="26" fillId="0" borderId="1" xfId="21" applyNumberFormat="1" applyFont="1" applyBorder="1" applyAlignment="1" applyProtection="1">
      <alignment horizontal="center" vertical="center" wrapText="1"/>
      <protection locked="0"/>
    </xf>
    <xf numFmtId="0" fontId="27" fillId="0" borderId="1" xfId="21" applyFont="1" applyBorder="1" applyAlignment="1">
      <alignment horizontal="center" vertical="center" wrapText="1"/>
    </xf>
    <xf numFmtId="180" fontId="27" fillId="0" borderId="1" xfId="21" applyNumberFormat="1" applyFont="1" applyBorder="1" applyAlignment="1">
      <alignment horizontal="center" vertical="center" wrapText="1"/>
    </xf>
    <xf numFmtId="0" fontId="28" fillId="0" borderId="0" xfId="25" applyFont="1" applyAlignment="1" applyProtection="1">
      <alignment horizontal="left" vertical="top" wrapText="1"/>
      <protection locked="0"/>
    </xf>
    <xf numFmtId="178" fontId="28" fillId="0" borderId="0" xfId="25" applyNumberFormat="1" applyFont="1" applyAlignment="1" applyProtection="1">
      <alignment horizontal="left" vertical="top" wrapText="1"/>
      <protection locked="0"/>
    </xf>
    <xf numFmtId="0" fontId="0" fillId="0" borderId="0" xfId="25" applyFont="1" applyAlignment="1">
      <alignment horizontal="center" vertical="center" wrapText="1"/>
    </xf>
    <xf numFmtId="0" fontId="27" fillId="0" borderId="10" xfId="21" applyFont="1" applyBorder="1" applyAlignment="1">
      <alignment horizontal="right" vertical="center" wrapText="1"/>
    </xf>
    <xf numFmtId="0" fontId="17" fillId="0" borderId="1" xfId="25" applyFont="1" applyBorder="1" applyAlignment="1">
      <alignment horizontal="center" vertical="center" wrapText="1"/>
    </xf>
    <xf numFmtId="178" fontId="17" fillId="0" borderId="1" xfId="21" applyNumberFormat="1" applyFont="1" applyBorder="1" applyAlignment="1">
      <alignment horizontal="center" vertical="center" wrapText="1"/>
    </xf>
    <xf numFmtId="178" fontId="17" fillId="0" borderId="1" xfId="25" applyNumberFormat="1" applyFont="1" applyBorder="1" applyAlignment="1">
      <alignment horizontal="center" vertical="center" wrapText="1"/>
    </xf>
    <xf numFmtId="0" fontId="17" fillId="0" borderId="0" xfId="25" applyFont="1" applyAlignment="1">
      <alignment horizontal="center" vertical="center" wrapText="1"/>
    </xf>
    <xf numFmtId="0" fontId="22" fillId="0" borderId="1" xfId="25" applyFont="1" applyBorder="1" applyAlignment="1">
      <alignment horizontal="center" vertical="center" wrapText="1"/>
    </xf>
    <xf numFmtId="178" fontId="22" fillId="0" borderId="1" xfId="25" applyNumberFormat="1" applyFont="1" applyBorder="1" applyAlignment="1">
      <alignment horizontal="center" vertical="center" wrapText="1"/>
    </xf>
    <xf numFmtId="0" fontId="29" fillId="0" borderId="0" xfId="0" applyFont="1" applyAlignment="1">
      <alignment horizontal="center" vertical="center"/>
    </xf>
    <xf numFmtId="0" fontId="30" fillId="0" borderId="1" xfId="0" applyFont="1" applyBorder="1" applyAlignment="1">
      <alignment horizontal="center" vertical="center" wrapText="1"/>
    </xf>
    <xf numFmtId="0" fontId="30" fillId="0" borderId="1" xfId="0" applyFont="1" applyBorder="1" applyAlignment="1">
      <alignment horizontal="center" vertical="center"/>
    </xf>
    <xf numFmtId="0" fontId="28"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1" fillId="2" borderId="1" xfId="0" applyFont="1" applyFill="1" applyBorder="1" applyAlignment="1">
      <alignment horizontal="center" vertical="center" wrapText="1"/>
    </xf>
    <xf numFmtId="0" fontId="30" fillId="0" borderId="11"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2" fillId="0" borderId="1" xfId="0" applyFont="1" applyBorder="1" applyAlignment="1">
      <alignment horizontal="center"/>
    </xf>
    <xf numFmtId="0" fontId="33" fillId="0" borderId="1" xfId="67" applyFont="1" applyBorder="1" applyAlignment="1" applyProtection="1">
      <alignment horizontal="center" vertical="center" wrapText="1"/>
    </xf>
    <xf numFmtId="0" fontId="1" fillId="0" borderId="0" xfId="0" applyFont="1" applyAlignment="1"/>
    <xf numFmtId="0" fontId="34" fillId="0" borderId="0" xfId="0" applyFont="1" applyAlignment="1">
      <alignment horizontal="center"/>
    </xf>
    <xf numFmtId="0" fontId="34" fillId="0" borderId="0" xfId="0" applyFont="1">
      <alignment vertical="center"/>
    </xf>
    <xf numFmtId="178" fontId="34" fillId="0" borderId="0" xfId="0" applyNumberFormat="1" applyFont="1">
      <alignment vertical="center"/>
    </xf>
    <xf numFmtId="182" fontId="34" fillId="0" borderId="0" xfId="0" applyNumberFormat="1" applyFont="1">
      <alignment vertical="center"/>
    </xf>
    <xf numFmtId="178" fontId="34" fillId="0" borderId="0" xfId="0" applyNumberFormat="1" applyFont="1" applyAlignment="1">
      <alignment horizontal="center" vertical="center"/>
    </xf>
    <xf numFmtId="182" fontId="35" fillId="0" borderId="0" xfId="0" applyNumberFormat="1" applyFont="1">
      <alignment vertical="center"/>
    </xf>
    <xf numFmtId="178" fontId="35" fillId="0" borderId="0" xfId="0" applyNumberFormat="1" applyFont="1" applyAlignment="1">
      <alignment horizontal="center" vertical="center"/>
    </xf>
    <xf numFmtId="178" fontId="34" fillId="3" borderId="0" xfId="0" applyNumberFormat="1" applyFont="1" applyFill="1">
      <alignment vertical="center"/>
    </xf>
    <xf numFmtId="0" fontId="34" fillId="0" borderId="0" xfId="0" applyFont="1" applyAlignment="1"/>
    <xf numFmtId="182" fontId="34" fillId="0" borderId="0" xfId="0" applyNumberFormat="1" applyFont="1" applyAlignment="1"/>
    <xf numFmtId="0" fontId="36" fillId="0" borderId="0" xfId="0" applyFont="1" applyAlignment="1">
      <alignment horizontal="center" vertical="center"/>
    </xf>
    <xf numFmtId="178" fontId="36" fillId="0" borderId="0" xfId="0" applyNumberFormat="1" applyFont="1" applyAlignment="1">
      <alignment horizontal="center" vertical="center"/>
    </xf>
    <xf numFmtId="182" fontId="36" fillId="0" borderId="0" xfId="0" applyNumberFormat="1" applyFont="1" applyAlignment="1">
      <alignment horizontal="center" vertical="center"/>
    </xf>
    <xf numFmtId="0" fontId="37" fillId="0" borderId="12" xfId="0" applyFont="1" applyBorder="1" applyAlignment="1">
      <alignment horizontal="center" vertical="center" wrapText="1"/>
    </xf>
    <xf numFmtId="178" fontId="37" fillId="0" borderId="12" xfId="0" applyNumberFormat="1" applyFont="1" applyBorder="1" applyAlignment="1">
      <alignment horizontal="center" vertical="center" wrapText="1"/>
    </xf>
    <xf numFmtId="182" fontId="38" fillId="0" borderId="2" xfId="0" applyNumberFormat="1" applyFont="1" applyBorder="1" applyAlignment="1">
      <alignment horizontal="center" vertical="center" wrapText="1"/>
    </xf>
    <xf numFmtId="182" fontId="35" fillId="0" borderId="13" xfId="0" applyNumberFormat="1" applyFont="1" applyBorder="1" applyAlignment="1">
      <alignment horizontal="center" vertical="center" wrapText="1"/>
    </xf>
    <xf numFmtId="0" fontId="34" fillId="0" borderId="14" xfId="0" applyFont="1" applyBorder="1" applyAlignment="1">
      <alignment horizontal="center" vertical="center" wrapText="1"/>
    </xf>
    <xf numFmtId="178" fontId="34" fillId="0" borderId="14" xfId="0" applyNumberFormat="1" applyFont="1" applyBorder="1" applyAlignment="1">
      <alignment horizontal="center" vertical="center" wrapText="1"/>
    </xf>
    <xf numFmtId="182" fontId="37" fillId="0" borderId="1" xfId="0" applyNumberFormat="1" applyFont="1" applyBorder="1" applyAlignment="1">
      <alignment horizontal="center" vertical="center" wrapText="1"/>
    </xf>
    <xf numFmtId="182" fontId="34" fillId="0" borderId="1" xfId="0" applyNumberFormat="1" applyFont="1" applyBorder="1" applyAlignment="1">
      <alignment horizontal="center" vertical="center" wrapText="1"/>
    </xf>
    <xf numFmtId="182" fontId="37" fillId="0" borderId="1" xfId="0" applyNumberFormat="1" applyFont="1" applyBorder="1" applyAlignment="1">
      <alignment vertical="center" wrapText="1"/>
    </xf>
    <xf numFmtId="0" fontId="37" fillId="0" borderId="1" xfId="0" applyFont="1" applyBorder="1" applyAlignment="1">
      <alignment horizontal="center" vertical="center" wrapText="1"/>
    </xf>
    <xf numFmtId="178" fontId="34" fillId="0" borderId="1" xfId="0" applyNumberFormat="1" applyFont="1" applyBorder="1" applyAlignment="1">
      <alignment horizontal="center" vertical="center" wrapText="1"/>
    </xf>
    <xf numFmtId="0" fontId="37" fillId="0" borderId="0" xfId="0" applyFont="1" applyAlignment="1">
      <alignment horizontal="left" vertical="top" wrapText="1"/>
    </xf>
    <xf numFmtId="178" fontId="34" fillId="0" borderId="0" xfId="0" applyNumberFormat="1" applyFont="1" applyAlignment="1">
      <alignment horizontal="left" vertical="top" wrapText="1"/>
    </xf>
    <xf numFmtId="182" fontId="34" fillId="0" borderId="0" xfId="0" applyNumberFormat="1" applyFont="1" applyAlignment="1">
      <alignment horizontal="left" vertical="top" wrapText="1"/>
    </xf>
    <xf numFmtId="178" fontId="35" fillId="0" borderId="13" xfId="0" applyNumberFormat="1" applyFont="1" applyBorder="1" applyAlignment="1">
      <alignment horizontal="center" vertical="center" wrapText="1"/>
    </xf>
    <xf numFmtId="178" fontId="37" fillId="0" borderId="1" xfId="0" applyNumberFormat="1" applyFont="1" applyBorder="1" applyAlignment="1">
      <alignment horizontal="center" vertical="center" wrapText="1"/>
    </xf>
    <xf numFmtId="178" fontId="35" fillId="0" borderId="3" xfId="0" applyNumberFormat="1" applyFont="1" applyBorder="1" applyAlignment="1">
      <alignment horizontal="center" vertical="center" wrapText="1"/>
    </xf>
    <xf numFmtId="182" fontId="38" fillId="0" borderId="11" xfId="0" applyNumberFormat="1" applyFont="1" applyBorder="1" applyAlignment="1">
      <alignment horizontal="center" vertical="center" wrapText="1"/>
    </xf>
    <xf numFmtId="178" fontId="38" fillId="0" borderId="1" xfId="0" applyNumberFormat="1" applyFont="1" applyBorder="1" applyAlignment="1">
      <alignment horizontal="center" vertical="center" wrapText="1"/>
    </xf>
    <xf numFmtId="178" fontId="37" fillId="0" borderId="8" xfId="0" applyNumberFormat="1" applyFont="1" applyBorder="1" applyAlignment="1">
      <alignment vertical="center" wrapText="1"/>
    </xf>
    <xf numFmtId="178" fontId="35" fillId="0" borderId="1" xfId="0" applyNumberFormat="1" applyFont="1" applyBorder="1" applyAlignment="1">
      <alignment horizontal="center" vertical="center" wrapText="1"/>
    </xf>
    <xf numFmtId="178" fontId="37" fillId="0" borderId="8" xfId="0" applyNumberFormat="1" applyFont="1" applyBorder="1" applyAlignment="1">
      <alignment horizontal="center" vertical="center" wrapText="1"/>
    </xf>
    <xf numFmtId="178" fontId="34" fillId="0" borderId="0" xfId="0" applyNumberFormat="1" applyFont="1" applyAlignment="1">
      <alignment horizontal="center" vertical="top" wrapText="1"/>
    </xf>
    <xf numFmtId="182" fontId="38" fillId="0" borderId="3" xfId="0" applyNumberFormat="1" applyFont="1" applyBorder="1" applyAlignment="1">
      <alignment horizontal="center" vertical="center" wrapText="1"/>
    </xf>
    <xf numFmtId="182" fontId="35" fillId="0" borderId="3" xfId="0" applyNumberFormat="1" applyFont="1" applyBorder="1" applyAlignment="1">
      <alignment horizontal="center" vertical="center" wrapText="1"/>
    </xf>
    <xf numFmtId="182" fontId="35" fillId="0" borderId="12" xfId="0" applyNumberFormat="1" applyFont="1" applyBorder="1" applyAlignment="1">
      <alignment horizontal="center" vertical="center" wrapText="1"/>
    </xf>
    <xf numFmtId="182" fontId="37" fillId="0" borderId="11" xfId="0" applyNumberFormat="1" applyFont="1" applyBorder="1" applyAlignment="1">
      <alignment horizontal="center" vertical="center" wrapText="1"/>
    </xf>
    <xf numFmtId="182" fontId="37" fillId="0" borderId="9" xfId="0" applyNumberFormat="1" applyFont="1" applyBorder="1" applyAlignment="1">
      <alignment horizontal="center" vertical="center" wrapText="1"/>
    </xf>
    <xf numFmtId="182" fontId="37" fillId="0" borderId="8" xfId="0" applyNumberFormat="1" applyFont="1" applyBorder="1" applyAlignment="1">
      <alignment horizontal="center" vertical="center" wrapText="1"/>
    </xf>
    <xf numFmtId="178" fontId="36" fillId="3" borderId="0" xfId="0" applyNumberFormat="1" applyFont="1" applyFill="1" applyAlignment="1">
      <alignment horizontal="center" vertical="center"/>
    </xf>
    <xf numFmtId="178" fontId="35" fillId="0" borderId="12" xfId="0" applyNumberFormat="1" applyFont="1" applyBorder="1" applyAlignment="1">
      <alignment horizontal="center" vertical="center" wrapText="1"/>
    </xf>
    <xf numFmtId="182" fontId="35" fillId="0" borderId="1" xfId="0" applyNumberFormat="1" applyFont="1" applyBorder="1" applyAlignment="1">
      <alignment horizontal="center" vertical="center" wrapText="1"/>
    </xf>
    <xf numFmtId="178" fontId="38" fillId="0" borderId="12" xfId="0" applyNumberFormat="1" applyFont="1" applyBorder="1" applyAlignment="1">
      <alignment horizontal="center" vertical="center" wrapText="1"/>
    </xf>
    <xf numFmtId="178" fontId="37" fillId="0" borderId="2" xfId="0" applyNumberFormat="1" applyFont="1" applyBorder="1" applyAlignment="1">
      <alignment horizontal="center" vertical="center" wrapText="1"/>
    </xf>
    <xf numFmtId="182" fontId="34" fillId="0" borderId="13" xfId="0" applyNumberFormat="1" applyFont="1" applyBorder="1" applyAlignment="1">
      <alignment horizontal="center" vertical="center" wrapText="1"/>
    </xf>
    <xf numFmtId="178" fontId="35" fillId="0" borderId="15" xfId="0" applyNumberFormat="1" applyFont="1" applyBorder="1" applyAlignment="1">
      <alignment horizontal="center" vertical="center" wrapText="1"/>
    </xf>
    <xf numFmtId="178" fontId="34" fillId="3" borderId="0" xfId="0" applyNumberFormat="1" applyFont="1" applyFill="1" applyAlignment="1">
      <alignment horizontal="left" vertical="top" wrapText="1"/>
    </xf>
    <xf numFmtId="178" fontId="38" fillId="0" borderId="2" xfId="0" applyNumberFormat="1" applyFont="1" applyBorder="1" applyAlignment="1">
      <alignment horizontal="center" vertical="center" wrapText="1"/>
    </xf>
    <xf numFmtId="182" fontId="34" fillId="0" borderId="11" xfId="0" applyNumberFormat="1" applyFont="1" applyBorder="1" applyAlignment="1">
      <alignment horizontal="center" vertical="center" wrapText="1"/>
    </xf>
    <xf numFmtId="178" fontId="34" fillId="0" borderId="1" xfId="0" applyNumberFormat="1" applyFont="1" applyBorder="1" applyAlignment="1">
      <alignment horizontal="center"/>
    </xf>
    <xf numFmtId="182" fontId="34" fillId="0" borderId="1" xfId="0" applyNumberFormat="1" applyFont="1" applyBorder="1" applyAlignment="1">
      <alignment horizontal="center" vertical="center"/>
    </xf>
    <xf numFmtId="178" fontId="34" fillId="0" borderId="1" xfId="0" applyNumberFormat="1" applyFont="1" applyBorder="1" applyAlignment="1">
      <alignment horizontal="center" vertical="center"/>
    </xf>
    <xf numFmtId="0" fontId="34" fillId="0" borderId="1" xfId="0" applyFont="1" applyBorder="1" applyAlignment="1">
      <alignment horizontal="center" vertical="center"/>
    </xf>
    <xf numFmtId="178" fontId="37" fillId="0" borderId="15" xfId="0" applyNumberFormat="1" applyFont="1" applyBorder="1" applyAlignment="1">
      <alignment horizontal="center" vertical="center" wrapText="1"/>
    </xf>
    <xf numFmtId="182" fontId="37" fillId="0" borderId="15" xfId="0" applyNumberFormat="1" applyFont="1" applyBorder="1" applyAlignment="1">
      <alignment horizontal="center" vertical="center" wrapText="1"/>
    </xf>
    <xf numFmtId="178" fontId="37" fillId="0" borderId="14" xfId="0" applyNumberFormat="1" applyFont="1" applyBorder="1" applyAlignment="1">
      <alignment horizontal="center" vertical="center" wrapText="1"/>
    </xf>
    <xf numFmtId="178" fontId="35" fillId="0" borderId="1" xfId="0" applyNumberFormat="1" applyFont="1" applyBorder="1" applyAlignment="1">
      <alignment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9" fillId="0" borderId="0" xfId="0" applyFont="1" applyAlignment="1">
      <alignment vertical="center" wrapText="1"/>
    </xf>
    <xf numFmtId="0" fontId="40" fillId="0" borderId="0" xfId="0" applyFont="1" applyAlignment="1">
      <alignment vertical="center" wrapText="1"/>
    </xf>
    <xf numFmtId="0" fontId="41" fillId="0" borderId="0" xfId="0" applyFont="1">
      <alignment vertical="center"/>
    </xf>
    <xf numFmtId="0" fontId="42" fillId="0" borderId="0" xfId="0" applyFont="1" applyAlignment="1">
      <alignment horizontal="center" vertical="center"/>
    </xf>
    <xf numFmtId="0" fontId="41" fillId="0" borderId="0" xfId="0" applyFont="1" applyAlignment="1">
      <alignment horizontal="righ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19" fillId="0" borderId="1" xfId="0" applyFont="1" applyBorder="1" applyAlignment="1">
      <alignment horizontal="center" vertical="center" wrapText="1"/>
    </xf>
    <xf numFmtId="178" fontId="19" fillId="0" borderId="1" xfId="0" applyNumberFormat="1" applyFont="1" applyBorder="1" applyAlignment="1">
      <alignment horizontal="center" vertical="center" wrapText="1"/>
    </xf>
    <xf numFmtId="0" fontId="39" fillId="0" borderId="1" xfId="0" applyFont="1" applyBorder="1" applyAlignment="1">
      <alignment vertical="center" wrapText="1"/>
    </xf>
    <xf numFmtId="0" fontId="44"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40" fillId="0" borderId="1" xfId="0" applyFont="1" applyBorder="1" applyAlignment="1">
      <alignment vertical="center" wrapText="1"/>
    </xf>
    <xf numFmtId="0" fontId="41" fillId="0" borderId="0" xfId="0" applyFont="1" applyAlignment="1">
      <alignment horizontal="center" vertical="center"/>
    </xf>
    <xf numFmtId="178" fontId="41" fillId="0" borderId="0" xfId="0" applyNumberFormat="1" applyFont="1" applyAlignment="1">
      <alignment horizontal="center" vertical="center"/>
    </xf>
    <xf numFmtId="0" fontId="46" fillId="0" borderId="0" xfId="0" applyFont="1" applyAlignment="1">
      <alignment horizontal="center" vertical="center" wrapText="1"/>
    </xf>
    <xf numFmtId="0" fontId="47" fillId="0" borderId="1" xfId="0" applyFont="1" applyBorder="1" applyAlignment="1">
      <alignment horizontal="center" vertical="center"/>
    </xf>
    <xf numFmtId="178" fontId="47" fillId="0" borderId="1" xfId="0" applyNumberFormat="1" applyFont="1" applyBorder="1" applyAlignment="1">
      <alignment horizontal="center" vertical="center"/>
    </xf>
    <xf numFmtId="0" fontId="41" fillId="0" borderId="12" xfId="0" applyFont="1" applyBorder="1" applyAlignment="1">
      <alignment horizontal="center" vertical="center"/>
    </xf>
    <xf numFmtId="178" fontId="41" fillId="0" borderId="12" xfId="0" applyNumberFormat="1" applyFont="1" applyBorder="1" applyAlignment="1">
      <alignment horizontal="center" vertical="center"/>
    </xf>
    <xf numFmtId="0" fontId="41" fillId="0" borderId="1" xfId="0" applyFont="1" applyBorder="1" applyAlignment="1">
      <alignment horizontal="center" vertical="center"/>
    </xf>
    <xf numFmtId="0" fontId="41" fillId="0" borderId="15" xfId="0" applyFont="1" applyBorder="1" applyAlignment="1">
      <alignment horizontal="center" vertical="center"/>
    </xf>
    <xf numFmtId="178" fontId="41" fillId="0" borderId="15" xfId="0" applyNumberFormat="1" applyFont="1" applyBorder="1" applyAlignment="1">
      <alignment horizontal="center" vertical="center"/>
    </xf>
    <xf numFmtId="0" fontId="41" fillId="0" borderId="1" xfId="0" applyFont="1" applyBorder="1" applyAlignment="1">
      <alignment horizontal="left" vertical="center" wrapText="1"/>
    </xf>
    <xf numFmtId="0" fontId="48" fillId="0" borderId="0" xfId="0" applyFont="1" applyAlignment="1">
      <alignment horizontal="center" vertical="center" wrapText="1"/>
    </xf>
    <xf numFmtId="0" fontId="0" fillId="0" borderId="0" xfId="0" applyAlignment="1">
      <alignment horizontal="center" vertical="center" wrapText="1"/>
    </xf>
    <xf numFmtId="43" fontId="0" fillId="0" borderId="0" xfId="0" applyNumberFormat="1" applyAlignment="1">
      <alignment horizontal="center" vertical="center"/>
    </xf>
    <xf numFmtId="0" fontId="6" fillId="0" borderId="12" xfId="0" applyFont="1" applyBorder="1" applyAlignment="1">
      <alignment horizontal="center" vertical="center" wrapText="1"/>
    </xf>
    <xf numFmtId="43" fontId="6" fillId="0" borderId="1" xfId="0" applyNumberFormat="1" applyFont="1" applyBorder="1" applyAlignment="1">
      <alignment horizontal="center" vertical="center" wrapText="1"/>
    </xf>
    <xf numFmtId="43" fontId="6" fillId="0" borderId="12" xfId="0" applyNumberFormat="1" applyFont="1" applyBorder="1" applyAlignment="1">
      <alignment horizontal="center" vertical="center" wrapText="1"/>
    </xf>
    <xf numFmtId="0" fontId="6" fillId="0" borderId="15" xfId="0" applyFont="1" applyBorder="1" applyAlignment="1">
      <alignment horizontal="center" vertical="center" wrapText="1"/>
    </xf>
    <xf numFmtId="43" fontId="6" fillId="0" borderId="15" xfId="0" applyNumberFormat="1" applyFont="1" applyBorder="1" applyAlignment="1">
      <alignment horizontal="center" vertical="center" wrapText="1"/>
    </xf>
    <xf numFmtId="0" fontId="11" fillId="0" borderId="1" xfId="0" applyFont="1" applyBorder="1" applyAlignment="1">
      <alignment horizontal="center" vertical="center" wrapText="1"/>
    </xf>
    <xf numFmtId="180" fontId="1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80" fontId="49" fillId="0" borderId="1" xfId="0" applyNumberFormat="1" applyFont="1" applyBorder="1" applyAlignment="1">
      <alignment horizontal="center" vertical="center" wrapText="1"/>
    </xf>
    <xf numFmtId="180" fontId="0" fillId="0" borderId="1" xfId="0" applyNumberFormat="1" applyBorder="1" applyAlignment="1">
      <alignment horizontal="center" vertical="center" wrapText="1"/>
    </xf>
    <xf numFmtId="180" fontId="0" fillId="0" borderId="1" xfId="0" applyNumberFormat="1" applyFont="1" applyBorder="1" applyAlignment="1">
      <alignment horizontal="center" vertical="center" wrapText="1"/>
    </xf>
    <xf numFmtId="0" fontId="0" fillId="0" borderId="1" xfId="0" applyBorder="1" applyAlignment="1">
      <alignment horizontal="center" vertical="center"/>
    </xf>
    <xf numFmtId="0" fontId="0" fillId="0" borderId="1" xfId="8" applyFont="1" applyBorder="1" applyAlignment="1">
      <alignment horizontal="center" vertical="center" wrapText="1"/>
    </xf>
    <xf numFmtId="43"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180" fontId="11" fillId="0" borderId="1" xfId="24" applyNumberFormat="1" applyFont="1" applyFill="1" applyBorder="1" applyAlignment="1">
      <alignment horizontal="center" vertical="center"/>
    </xf>
    <xf numFmtId="180" fontId="0" fillId="0" borderId="1" xfId="24" applyNumberFormat="1" applyFont="1" applyFill="1" applyBorder="1" applyAlignment="1">
      <alignment horizontal="center" vertical="center"/>
    </xf>
    <xf numFmtId="0" fontId="0" fillId="0" borderId="1" xfId="24" applyNumberFormat="1" applyFont="1" applyFill="1" applyBorder="1" applyAlignment="1">
      <alignment horizontal="center" vertical="center"/>
    </xf>
    <xf numFmtId="0" fontId="21" fillId="0" borderId="0" xfId="0" applyFont="1" applyAlignment="1">
      <alignment horizontal="center"/>
    </xf>
    <xf numFmtId="0" fontId="21" fillId="0" borderId="0" xfId="0" applyFont="1" applyAlignment="1">
      <alignment horizontal="center" wrapText="1"/>
    </xf>
    <xf numFmtId="0" fontId="50" fillId="0" borderId="0" xfId="0" applyFont="1" applyAlignment="1">
      <alignment horizontal="center"/>
    </xf>
    <xf numFmtId="178" fontId="50" fillId="0" borderId="0" xfId="0" applyNumberFormat="1" applyFont="1" applyAlignment="1"/>
    <xf numFmtId="182" fontId="50" fillId="0" borderId="0" xfId="0" applyNumberFormat="1" applyFont="1" applyAlignment="1"/>
    <xf numFmtId="0" fontId="50" fillId="0" borderId="0" xfId="0" applyFont="1" applyAlignment="1"/>
    <xf numFmtId="0" fontId="51" fillId="0" borderId="0" xfId="0" applyFont="1" applyAlignment="1">
      <alignment horizontal="center" vertical="center" wrapText="1"/>
    </xf>
    <xf numFmtId="178" fontId="50" fillId="0" borderId="10" xfId="0" applyNumberFormat="1" applyFont="1" applyBorder="1" applyAlignment="1">
      <alignment vertical="center" wrapText="1"/>
    </xf>
    <xf numFmtId="178" fontId="21" fillId="0" borderId="1" xfId="0" applyNumberFormat="1" applyFont="1" applyBorder="1" applyAlignment="1">
      <alignment horizontal="center" vertical="center"/>
    </xf>
    <xf numFmtId="182" fontId="21" fillId="0" borderId="1" xfId="0" applyNumberFormat="1" applyFont="1" applyBorder="1" applyAlignment="1">
      <alignment horizontal="center" vertical="center" wrapText="1"/>
    </xf>
    <xf numFmtId="178" fontId="21" fillId="0" borderId="1" xfId="0" applyNumberFormat="1" applyFont="1" applyBorder="1" applyAlignment="1">
      <alignment horizontal="center" vertical="center" wrapText="1"/>
    </xf>
    <xf numFmtId="0" fontId="50" fillId="0" borderId="1" xfId="0" applyFont="1" applyBorder="1" applyAlignment="1">
      <alignment horizontal="center" vertical="center"/>
    </xf>
    <xf numFmtId="178" fontId="50" fillId="0" borderId="1" xfId="0" applyNumberFormat="1" applyFont="1" applyBorder="1" applyAlignment="1">
      <alignment horizontal="center" vertical="center"/>
    </xf>
    <xf numFmtId="182" fontId="50" fillId="0" borderId="1" xfId="0" applyNumberFormat="1" applyFont="1" applyBorder="1" applyAlignment="1">
      <alignment horizontal="center" vertical="center"/>
    </xf>
    <xf numFmtId="182" fontId="50" fillId="0" borderId="10" xfId="0" applyNumberFormat="1" applyFont="1" applyBorder="1" applyAlignment="1">
      <alignment vertical="center" wrapText="1"/>
    </xf>
    <xf numFmtId="182" fontId="21" fillId="0" borderId="8" xfId="0" applyNumberFormat="1" applyFont="1" applyBorder="1" applyAlignment="1">
      <alignment horizontal="center" vertical="center" wrapText="1"/>
    </xf>
    <xf numFmtId="182" fontId="21" fillId="0" borderId="9" xfId="0" applyNumberFormat="1" applyFont="1" applyBorder="1" applyAlignment="1">
      <alignment horizontal="center" vertical="center" wrapText="1"/>
    </xf>
    <xf numFmtId="182" fontId="21" fillId="0" borderId="1" xfId="0" applyNumberFormat="1" applyFont="1" applyBorder="1" applyAlignment="1">
      <alignment vertical="center" wrapText="1"/>
    </xf>
    <xf numFmtId="178" fontId="21" fillId="0" borderId="1" xfId="0" applyNumberFormat="1" applyFont="1" applyBorder="1" applyAlignment="1">
      <alignment vertical="center" wrapText="1"/>
    </xf>
    <xf numFmtId="0" fontId="50" fillId="0" borderId="10" xfId="0" applyFont="1" applyBorder="1" applyAlignment="1">
      <alignment vertical="center" wrapText="1"/>
    </xf>
    <xf numFmtId="0" fontId="21" fillId="0" borderId="8"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 xfId="0" applyFont="1" applyBorder="1" applyAlignment="1">
      <alignment horizontal="center" vertical="center" wrapText="1"/>
    </xf>
    <xf numFmtId="178" fontId="50" fillId="0" borderId="10" xfId="0" applyNumberFormat="1" applyFont="1" applyBorder="1" applyAlignment="1">
      <alignment horizontal="right" vertical="center"/>
    </xf>
    <xf numFmtId="0" fontId="50" fillId="0" borderId="10" xfId="0" applyFont="1" applyBorder="1" applyAlignment="1">
      <alignment horizontal="center" vertical="center"/>
    </xf>
    <xf numFmtId="0" fontId="50" fillId="0" borderId="0" xfId="0" applyFont="1" applyAlignment="1">
      <alignment horizontal="center" vertical="center"/>
    </xf>
    <xf numFmtId="0" fontId="50" fillId="0" borderId="1" xfId="0" applyFont="1" applyBorder="1" applyAlignment="1">
      <alignment horizontal="center"/>
    </xf>
    <xf numFmtId="2" fontId="50" fillId="0" borderId="1" xfId="0" applyNumberFormat="1" applyFont="1" applyBorder="1" applyAlignment="1">
      <alignment horizontal="center"/>
    </xf>
    <xf numFmtId="0" fontId="0" fillId="0" borderId="0" xfId="0" applyAlignment="1"/>
    <xf numFmtId="182" fontId="0" fillId="0" borderId="0" xfId="0" applyNumberFormat="1" applyAlignment="1">
      <alignment horizontal="center"/>
    </xf>
    <xf numFmtId="178" fontId="0" fillId="0" borderId="0" xfId="0" applyNumberFormat="1" applyAlignment="1">
      <alignment horizontal="center"/>
    </xf>
    <xf numFmtId="43" fontId="0" fillId="0" borderId="0" xfId="0" applyNumberFormat="1" applyAlignment="1">
      <alignment horizontal="center"/>
    </xf>
    <xf numFmtId="0" fontId="16" fillId="0" borderId="0" xfId="0" applyFont="1" applyAlignment="1">
      <alignment horizontal="center" vertical="center" wrapText="1"/>
    </xf>
    <xf numFmtId="182" fontId="16" fillId="0" borderId="0" xfId="0" applyNumberFormat="1" applyFont="1" applyAlignment="1">
      <alignment horizontal="center" vertical="center" wrapText="1"/>
    </xf>
    <xf numFmtId="0" fontId="16" fillId="0" borderId="0" xfId="0" applyFont="1" applyAlignment="1">
      <alignment horizontal="left" vertical="center" wrapText="1"/>
    </xf>
    <xf numFmtId="0" fontId="8" fillId="0" borderId="1" xfId="0" applyFont="1" applyBorder="1" applyAlignment="1">
      <alignment horizontal="center" vertical="center" wrapText="1"/>
    </xf>
    <xf numFmtId="182" fontId="8" fillId="0" borderId="1" xfId="0" applyNumberFormat="1" applyFont="1" applyBorder="1" applyAlignment="1">
      <alignment horizontal="center" vertical="center" wrapText="1"/>
    </xf>
    <xf numFmtId="0" fontId="33" fillId="0" borderId="1" xfId="0" applyFont="1" applyBorder="1" applyAlignment="1">
      <alignment horizontal="left" vertical="center" wrapText="1"/>
    </xf>
    <xf numFmtId="182" fontId="52" fillId="0" borderId="1" xfId="0" applyNumberFormat="1" applyFont="1" applyBorder="1" applyAlignment="1">
      <alignment horizontal="center" vertical="center" wrapText="1"/>
    </xf>
    <xf numFmtId="182" fontId="52" fillId="0" borderId="15" xfId="0" applyNumberFormat="1" applyFont="1" applyBorder="1" applyAlignment="1">
      <alignment horizontal="center" vertical="center" wrapText="1"/>
    </xf>
    <xf numFmtId="0" fontId="8" fillId="0" borderId="1" xfId="0" applyFont="1" applyBorder="1" applyAlignment="1">
      <alignment horizontal="left" vertical="center" wrapText="1"/>
    </xf>
    <xf numFmtId="182" fontId="9" fillId="0" borderId="1" xfId="0" applyNumberFormat="1" applyFont="1" applyBorder="1" applyAlignment="1">
      <alignment horizontal="center" vertical="center" wrapText="1"/>
    </xf>
    <xf numFmtId="0" fontId="8" fillId="0" borderId="0" xfId="0" applyFont="1" applyAlignment="1">
      <alignment horizontal="left" vertical="center" wrapText="1"/>
    </xf>
    <xf numFmtId="182" fontId="8" fillId="0" borderId="0" xfId="0" applyNumberFormat="1" applyFont="1" applyAlignment="1">
      <alignment horizontal="left" vertical="center" wrapText="1"/>
    </xf>
    <xf numFmtId="178" fontId="16" fillId="0" borderId="0" xfId="0" applyNumberFormat="1" applyFont="1" applyAlignment="1">
      <alignment horizontal="center" vertical="center" wrapText="1"/>
    </xf>
    <xf numFmtId="43" fontId="16" fillId="0" borderId="0" xfId="0" applyNumberFormat="1" applyFont="1" applyAlignment="1">
      <alignment horizontal="center" vertical="center" wrapText="1"/>
    </xf>
    <xf numFmtId="178" fontId="8" fillId="0" borderId="1" xfId="0" applyNumberFormat="1" applyFont="1" applyBorder="1" applyAlignment="1">
      <alignment horizontal="center" vertical="center" wrapText="1"/>
    </xf>
    <xf numFmtId="43" fontId="8" fillId="0" borderId="1" xfId="0" applyNumberFormat="1" applyFont="1" applyBorder="1" applyAlignment="1">
      <alignment horizontal="center" vertical="center" wrapText="1"/>
    </xf>
    <xf numFmtId="43" fontId="8" fillId="0" borderId="1" xfId="0" applyNumberFormat="1" applyFont="1" applyBorder="1" applyAlignment="1">
      <alignment horizontal="left" vertical="center" wrapText="1"/>
    </xf>
    <xf numFmtId="178" fontId="52" fillId="0" borderId="1" xfId="0" applyNumberFormat="1" applyFont="1" applyBorder="1" applyAlignment="1">
      <alignment horizontal="center" vertical="center" wrapText="1"/>
    </xf>
    <xf numFmtId="178" fontId="9" fillId="0" borderId="1" xfId="0" applyNumberFormat="1" applyFont="1" applyBorder="1" applyAlignment="1">
      <alignment horizontal="center" vertical="center" wrapText="1"/>
    </xf>
    <xf numFmtId="178" fontId="9" fillId="0" borderId="1" xfId="0" applyNumberFormat="1" applyFont="1" applyBorder="1" applyAlignment="1">
      <alignment horizontal="right" vertical="center" wrapText="1"/>
    </xf>
    <xf numFmtId="178" fontId="8" fillId="0" borderId="0" xfId="0" applyNumberFormat="1" applyFont="1" applyAlignment="1">
      <alignment horizontal="left" vertical="center" wrapText="1"/>
    </xf>
    <xf numFmtId="178" fontId="22" fillId="0" borderId="0" xfId="0" applyNumberFormat="1" applyFont="1" applyAlignment="1">
      <alignment horizontal="center" vertical="center" wrapText="1"/>
    </xf>
    <xf numFmtId="0" fontId="53" fillId="0" borderId="0" xfId="0" applyFont="1" applyAlignment="1"/>
    <xf numFmtId="0" fontId="54" fillId="0" borderId="0" xfId="0" applyFont="1" applyAlignment="1">
      <alignment horizontal="left"/>
    </xf>
    <xf numFmtId="0" fontId="55" fillId="0" borderId="0" xfId="0" applyFont="1" applyAlignment="1"/>
    <xf numFmtId="182" fontId="55" fillId="0" borderId="0" xfId="0" applyNumberFormat="1" applyFont="1" applyAlignment="1"/>
    <xf numFmtId="182" fontId="55" fillId="0" borderId="0" xfId="0" applyNumberFormat="1" applyFont="1" applyAlignment="1">
      <alignment horizontal="center"/>
    </xf>
    <xf numFmtId="0" fontId="22" fillId="0" borderId="0" xfId="0" applyFont="1" applyAlignment="1"/>
    <xf numFmtId="0" fontId="5" fillId="0" borderId="4" xfId="53" applyFont="1" applyBorder="1" applyAlignment="1">
      <alignment horizontal="center" vertical="center"/>
    </xf>
    <xf numFmtId="0" fontId="5" fillId="0" borderId="0" xfId="53" applyFont="1" applyAlignment="1">
      <alignment horizontal="center" vertical="center"/>
    </xf>
    <xf numFmtId="0" fontId="35" fillId="0" borderId="15" xfId="0" applyFont="1" applyBorder="1" applyAlignment="1">
      <alignment horizontal="center" vertical="center" wrapText="1"/>
    </xf>
    <xf numFmtId="0" fontId="21" fillId="0" borderId="1" xfId="53" applyFont="1" applyBorder="1" applyAlignment="1">
      <alignment horizontal="center" vertical="center"/>
    </xf>
    <xf numFmtId="0" fontId="35" fillId="0" borderId="1" xfId="53" applyFont="1" applyBorder="1" applyAlignment="1">
      <alignment horizontal="center" vertical="center"/>
    </xf>
    <xf numFmtId="0" fontId="35" fillId="0" borderId="1" xfId="0" applyFont="1" applyBorder="1" applyAlignment="1">
      <alignment horizontal="left" vertical="center" wrapText="1"/>
    </xf>
    <xf numFmtId="0" fontId="34" fillId="0" borderId="1" xfId="0" applyFont="1" applyBorder="1" applyAlignment="1">
      <alignment horizontal="left" vertical="center" wrapText="1"/>
    </xf>
    <xf numFmtId="0" fontId="8" fillId="0" borderId="1" xfId="0" applyFont="1" applyBorder="1" applyAlignment="1">
      <alignment horizontal="center" vertical="center"/>
    </xf>
    <xf numFmtId="0" fontId="5" fillId="0" borderId="0" xfId="0" applyFont="1" applyAlignment="1"/>
    <xf numFmtId="178" fontId="34" fillId="0" borderId="1" xfId="0" applyNumberFormat="1" applyFont="1" applyBorder="1" applyAlignment="1">
      <alignment horizontal="left" vertical="center" wrapText="1"/>
    </xf>
    <xf numFmtId="0" fontId="56" fillId="0" borderId="1" xfId="6" applyFont="1" applyBorder="1" applyAlignment="1">
      <alignment horizontal="center" vertical="center"/>
    </xf>
    <xf numFmtId="182" fontId="56" fillId="0" borderId="1" xfId="6" applyNumberFormat="1" applyFont="1" applyBorder="1" applyAlignment="1">
      <alignment horizontal="center" vertical="center"/>
    </xf>
    <xf numFmtId="0" fontId="57" fillId="0" borderId="1" xfId="0" applyFont="1" applyBorder="1" applyAlignment="1">
      <alignment horizontal="left" vertical="center" wrapText="1"/>
    </xf>
    <xf numFmtId="182" fontId="34" fillId="0" borderId="1" xfId="0" applyNumberFormat="1" applyFont="1" applyBorder="1" applyAlignment="1">
      <alignment horizontal="left" vertical="center" wrapText="1"/>
    </xf>
    <xf numFmtId="182" fontId="56" fillId="0" borderId="1" xfId="9" applyNumberFormat="1" applyFont="1" applyBorder="1" applyAlignment="1" applyProtection="1">
      <alignment horizontal="center" vertical="center" wrapText="1"/>
    </xf>
    <xf numFmtId="182" fontId="35" fillId="0" borderId="1" xfId="9" applyNumberFormat="1" applyFont="1" applyBorder="1" applyAlignment="1" applyProtection="1">
      <alignment vertical="center" wrapText="1"/>
    </xf>
    <xf numFmtId="177" fontId="34" fillId="0" borderId="1" xfId="0" applyNumberFormat="1" applyFont="1" applyBorder="1" applyAlignment="1">
      <alignment horizontal="center" vertical="center" wrapText="1"/>
    </xf>
    <xf numFmtId="0" fontId="56" fillId="0" borderId="1" xfId="9" applyFont="1" applyBorder="1" applyAlignment="1" applyProtection="1">
      <alignment horizontal="center" vertical="center" wrapText="1"/>
    </xf>
    <xf numFmtId="0" fontId="35" fillId="0" borderId="1" xfId="9" applyFont="1" applyBorder="1" applyAlignment="1" applyProtection="1">
      <alignment vertical="center" wrapText="1"/>
    </xf>
    <xf numFmtId="0" fontId="34" fillId="0" borderId="1" xfId="0" applyFont="1" applyBorder="1" applyAlignment="1">
      <alignment horizontal="center"/>
    </xf>
    <xf numFmtId="0" fontId="50" fillId="0" borderId="1" xfId="0" applyFont="1" applyBorder="1" applyAlignment="1">
      <alignment horizontal="left" vertical="center" wrapText="1"/>
    </xf>
    <xf numFmtId="182" fontId="35" fillId="0" borderId="1" xfId="9" applyNumberFormat="1" applyFont="1" applyBorder="1" applyAlignment="1" applyProtection="1">
      <alignment horizontal="center" vertical="center" wrapText="1"/>
    </xf>
    <xf numFmtId="182" fontId="57" fillId="0" borderId="1" xfId="6" applyNumberFormat="1" applyFont="1" applyBorder="1" applyAlignment="1">
      <alignment horizontal="center" vertical="center"/>
    </xf>
    <xf numFmtId="0" fontId="33" fillId="0" borderId="1" xfId="0" applyFont="1" applyBorder="1" applyAlignment="1">
      <alignment horizontal="center" vertical="center" wrapText="1"/>
    </xf>
    <xf numFmtId="0" fontId="33"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8" fillId="2" borderId="1" xfId="0"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178" fontId="8" fillId="0" borderId="0" xfId="0" applyNumberFormat="1" applyFont="1" applyAlignment="1">
      <alignment horizontal="center" vertical="center" wrapText="1"/>
    </xf>
    <xf numFmtId="177" fontId="33" fillId="0" borderId="1" xfId="0" applyNumberFormat="1" applyFont="1" applyBorder="1" applyAlignment="1">
      <alignment horizontal="center" vertical="center" wrapText="1"/>
    </xf>
    <xf numFmtId="0" fontId="9" fillId="0" borderId="12" xfId="0" applyFont="1" applyBorder="1" applyAlignment="1">
      <alignment horizontal="left" vertical="center" wrapTex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58" fillId="0" borderId="16" xfId="0" applyFont="1" applyBorder="1" applyAlignment="1">
      <alignment horizontal="left" vertical="center" wrapText="1"/>
    </xf>
    <xf numFmtId="180" fontId="59" fillId="0" borderId="0" xfId="19" applyNumberFormat="1" applyFont="1" applyAlignment="1">
      <alignment horizontal="center" vertical="center"/>
    </xf>
    <xf numFmtId="180" fontId="60" fillId="0" borderId="0" xfId="19" applyNumberFormat="1" applyFont="1" applyAlignment="1">
      <alignment horizontal="center" vertical="center"/>
    </xf>
    <xf numFmtId="180" fontId="21" fillId="0" borderId="1" xfId="19" applyNumberFormat="1" applyFont="1" applyBorder="1" applyAlignment="1">
      <alignment horizontal="center" vertical="center"/>
    </xf>
    <xf numFmtId="180" fontId="21" fillId="0" borderId="2" xfId="19" applyNumberFormat="1" applyFont="1" applyBorder="1" applyAlignment="1">
      <alignment horizontal="center" vertical="center"/>
    </xf>
    <xf numFmtId="180" fontId="21" fillId="0" borderId="13" xfId="19" applyNumberFormat="1" applyFont="1" applyBorder="1" applyAlignment="1">
      <alignment horizontal="center" vertical="center"/>
    </xf>
    <xf numFmtId="180" fontId="21" fillId="0" borderId="6" xfId="19" applyNumberFormat="1" applyFont="1" applyBorder="1" applyAlignment="1">
      <alignment horizontal="center" vertical="center"/>
    </xf>
    <xf numFmtId="180" fontId="21" fillId="0" borderId="10" xfId="19" applyNumberFormat="1" applyFont="1" applyBorder="1" applyAlignment="1">
      <alignment horizontal="center" vertical="center"/>
    </xf>
    <xf numFmtId="180" fontId="21" fillId="0" borderId="1" xfId="19" applyNumberFormat="1" applyFont="1" applyBorder="1" applyAlignment="1">
      <alignment horizontal="center" vertical="center" wrapText="1"/>
    </xf>
    <xf numFmtId="180" fontId="17" fillId="0" borderId="12" xfId="19" applyNumberFormat="1" applyFont="1" applyBorder="1" applyAlignment="1">
      <alignment horizontal="center" vertical="center"/>
    </xf>
    <xf numFmtId="176" fontId="17" fillId="0" borderId="1" xfId="19" applyNumberFormat="1" applyFont="1" applyBorder="1" applyAlignment="1">
      <alignment horizontal="center" vertical="center"/>
    </xf>
    <xf numFmtId="180" fontId="22" fillId="0" borderId="1" xfId="19" applyNumberFormat="1" applyFont="1" applyBorder="1" applyAlignment="1">
      <alignment horizontal="center" vertical="center" wrapText="1"/>
    </xf>
    <xf numFmtId="0" fontId="22" fillId="0" borderId="1" xfId="19" applyFont="1" applyBorder="1" applyAlignment="1">
      <alignment horizontal="center" vertical="center"/>
    </xf>
    <xf numFmtId="0" fontId="22" fillId="2" borderId="1" xfId="19" applyFont="1" applyFill="1" applyBorder="1" applyAlignment="1">
      <alignment horizontal="center" vertical="center"/>
    </xf>
    <xf numFmtId="176" fontId="22" fillId="0" borderId="1" xfId="19" applyNumberFormat="1" applyFont="1" applyBorder="1" applyAlignment="1">
      <alignment horizontal="center" vertical="center"/>
    </xf>
    <xf numFmtId="180" fontId="22" fillId="0" borderId="1" xfId="2" applyNumberFormat="1" applyFont="1" applyBorder="1" applyAlignment="1">
      <alignment horizontal="center" vertical="center" wrapText="1"/>
    </xf>
    <xf numFmtId="0" fontId="22" fillId="0" borderId="1" xfId="2" applyFont="1" applyBorder="1" applyAlignment="1">
      <alignment horizontal="center" vertical="center"/>
    </xf>
    <xf numFmtId="0" fontId="22" fillId="2" borderId="1" xfId="2" applyFont="1" applyFill="1" applyBorder="1" applyAlignment="1">
      <alignment horizontal="center" vertical="center"/>
    </xf>
    <xf numFmtId="176" fontId="22" fillId="0" borderId="1" xfId="2" applyNumberFormat="1" applyFont="1" applyBorder="1" applyAlignment="1">
      <alignment horizontal="center" vertical="center"/>
    </xf>
    <xf numFmtId="43" fontId="59" fillId="0" borderId="0" xfId="19" applyNumberFormat="1" applyFont="1" applyAlignment="1">
      <alignment horizontal="center" vertical="center"/>
    </xf>
    <xf numFmtId="43" fontId="60" fillId="0" borderId="0" xfId="19" applyNumberFormat="1" applyFont="1" applyAlignment="1">
      <alignment horizontal="center" vertical="center"/>
    </xf>
    <xf numFmtId="180" fontId="21" fillId="0" borderId="3" xfId="19" applyNumberFormat="1" applyFont="1" applyBorder="1" applyAlignment="1">
      <alignment horizontal="center" vertical="center"/>
    </xf>
    <xf numFmtId="43" fontId="21" fillId="0" borderId="1" xfId="19" applyNumberFormat="1" applyFont="1" applyBorder="1" applyAlignment="1">
      <alignment horizontal="center" vertical="center"/>
    </xf>
    <xf numFmtId="180" fontId="21" fillId="0" borderId="7" xfId="19" applyNumberFormat="1" applyFont="1" applyBorder="1" applyAlignment="1">
      <alignment horizontal="center" vertical="center"/>
    </xf>
    <xf numFmtId="43" fontId="21" fillId="0" borderId="8" xfId="19" applyNumberFormat="1" applyFont="1" applyBorder="1" applyAlignment="1">
      <alignment horizontal="center" vertical="center"/>
    </xf>
    <xf numFmtId="43" fontId="21" fillId="0" borderId="1" xfId="19" applyNumberFormat="1" applyFont="1" applyBorder="1" applyAlignment="1">
      <alignment horizontal="center" vertical="center" wrapText="1"/>
    </xf>
    <xf numFmtId="43" fontId="17" fillId="0" borderId="1" xfId="19" applyNumberFormat="1" applyFont="1" applyBorder="1" applyAlignment="1">
      <alignment horizontal="center" vertical="center"/>
    </xf>
    <xf numFmtId="43" fontId="22" fillId="0" borderId="1" xfId="19" applyNumberFormat="1" applyFont="1" applyBorder="1" applyAlignment="1">
      <alignment horizontal="center" vertical="center"/>
    </xf>
    <xf numFmtId="43" fontId="22" fillId="0" borderId="1" xfId="2" applyNumberFormat="1" applyFont="1" applyBorder="1" applyAlignment="1">
      <alignment horizontal="center" vertical="center"/>
    </xf>
    <xf numFmtId="43" fontId="21" fillId="0" borderId="9" xfId="19" applyNumberFormat="1" applyFont="1" applyBorder="1" applyAlignment="1">
      <alignment horizontal="center" vertical="center"/>
    </xf>
    <xf numFmtId="0" fontId="50" fillId="0" borderId="0" xfId="19" applyFont="1" applyAlignment="1">
      <alignment horizontal="center" vertical="center"/>
    </xf>
    <xf numFmtId="43" fontId="21" fillId="0" borderId="11" xfId="19" applyNumberFormat="1" applyFont="1" applyBorder="1" applyAlignment="1">
      <alignment horizontal="center" vertical="center" wrapText="1"/>
    </xf>
    <xf numFmtId="0" fontId="21" fillId="0" borderId="1" xfId="19" applyFont="1" applyBorder="1" applyAlignment="1">
      <alignment horizontal="center" vertical="center" wrapText="1"/>
    </xf>
    <xf numFmtId="43" fontId="21" fillId="0" borderId="12" xfId="19" applyNumberFormat="1" applyFont="1" applyBorder="1" applyAlignment="1">
      <alignment horizontal="center" vertical="center" wrapText="1"/>
    </xf>
    <xf numFmtId="43" fontId="21" fillId="0" borderId="15" xfId="19" applyNumberFormat="1" applyFont="1" applyBorder="1" applyAlignment="1">
      <alignment horizontal="center" vertical="center" wrapText="1"/>
    </xf>
    <xf numFmtId="0" fontId="17" fillId="0" borderId="1" xfId="19" applyFont="1" applyBorder="1" applyAlignment="1">
      <alignment horizontal="center" vertical="center"/>
    </xf>
    <xf numFmtId="43" fontId="17" fillId="0" borderId="1" xfId="2" applyNumberFormat="1" applyFont="1" applyBorder="1" applyAlignment="1">
      <alignment horizontal="center" vertical="center"/>
    </xf>
    <xf numFmtId="0" fontId="9" fillId="0" borderId="0" xfId="0" applyFont="1">
      <alignment vertical="center"/>
    </xf>
    <xf numFmtId="176" fontId="9" fillId="0" borderId="0" xfId="0" applyNumberFormat="1" applyFont="1" applyAlignment="1">
      <alignment horizontal="center" vertical="center" wrapText="1"/>
    </xf>
    <xf numFmtId="0" fontId="9" fillId="0" borderId="0" xfId="0" applyFont="1" applyAlignment="1">
      <alignment horizontal="center" vertical="center"/>
    </xf>
    <xf numFmtId="176" fontId="9" fillId="0" borderId="0" xfId="0" applyNumberFormat="1" applyFont="1" applyAlignment="1">
      <alignment horizontal="center" vertical="center"/>
    </xf>
    <xf numFmtId="179" fontId="9" fillId="0" borderId="0" xfId="0" applyNumberFormat="1" applyFont="1" applyAlignment="1">
      <alignment horizontal="center" vertical="center"/>
    </xf>
    <xf numFmtId="181" fontId="9" fillId="0" borderId="0" xfId="0" applyNumberFormat="1" applyFont="1" applyAlignment="1">
      <alignment horizontal="center" vertical="center"/>
    </xf>
    <xf numFmtId="184" fontId="9" fillId="0" borderId="0" xfId="0" applyNumberFormat="1" applyFont="1" applyAlignment="1">
      <alignment horizontal="center" vertical="center"/>
    </xf>
    <xf numFmtId="0" fontId="61" fillId="0" borderId="0" xfId="8" applyFont="1" applyAlignment="1">
      <alignment horizontal="center" vertical="center" wrapText="1"/>
    </xf>
    <xf numFmtId="176" fontId="62" fillId="0" borderId="1" xfId="3" applyNumberFormat="1" applyFont="1" applyBorder="1" applyAlignment="1">
      <alignment horizontal="center" vertical="center" wrapText="1"/>
    </xf>
    <xf numFmtId="176" fontId="33" fillId="0" borderId="12" xfId="3" applyNumberFormat="1" applyFont="1" applyBorder="1" applyAlignment="1">
      <alignment horizontal="center" vertical="center" wrapText="1"/>
    </xf>
    <xf numFmtId="176" fontId="9" fillId="0" borderId="1" xfId="3" applyNumberFormat="1" applyFont="1" applyBorder="1" applyAlignment="1">
      <alignment horizontal="center" vertical="center" wrapText="1"/>
    </xf>
    <xf numFmtId="176" fontId="33" fillId="0" borderId="15" xfId="3" applyNumberFormat="1" applyFont="1" applyBorder="1" applyAlignment="1">
      <alignment horizontal="center" vertical="center" wrapText="1"/>
    </xf>
    <xf numFmtId="0" fontId="62" fillId="0" borderId="1" xfId="3" applyFont="1" applyBorder="1" applyAlignment="1">
      <alignment horizontal="center" vertical="center" wrapText="1"/>
    </xf>
    <xf numFmtId="180" fontId="8" fillId="0" borderId="1" xfId="0" applyNumberFormat="1" applyFont="1" applyBorder="1" applyAlignment="1">
      <alignment horizontal="center" vertical="center" wrapText="1"/>
    </xf>
    <xf numFmtId="180" fontId="33" fillId="0" borderId="1" xfId="3" applyNumberFormat="1" applyFont="1" applyBorder="1" applyAlignment="1">
      <alignment horizontal="center" vertical="center" wrapText="1"/>
    </xf>
    <xf numFmtId="182" fontId="9" fillId="0" borderId="1" xfId="0" applyNumberFormat="1" applyFont="1" applyBorder="1" applyAlignment="1">
      <alignment horizontal="center" vertical="center"/>
    </xf>
    <xf numFmtId="177" fontId="9" fillId="0" borderId="1" xfId="0" applyNumberFormat="1" applyFont="1" applyBorder="1" applyAlignment="1">
      <alignment horizontal="center" vertical="center"/>
    </xf>
    <xf numFmtId="176" fontId="62" fillId="0" borderId="8" xfId="3" applyNumberFormat="1" applyFont="1" applyBorder="1" applyAlignment="1">
      <alignment horizontal="center" vertical="center" wrapText="1"/>
    </xf>
    <xf numFmtId="176" fontId="62" fillId="0" borderId="11" xfId="3" applyNumberFormat="1" applyFont="1" applyBorder="1" applyAlignment="1">
      <alignment horizontal="center" vertical="center" wrapText="1"/>
    </xf>
    <xf numFmtId="176" fontId="62" fillId="0" borderId="9" xfId="3" applyNumberFormat="1" applyFont="1" applyBorder="1" applyAlignment="1">
      <alignment horizontal="center" vertical="center" wrapText="1"/>
    </xf>
    <xf numFmtId="0" fontId="9" fillId="0" borderId="1" xfId="3" applyFont="1" applyBorder="1" applyAlignment="1">
      <alignment horizontal="center" vertical="center" wrapText="1"/>
    </xf>
    <xf numFmtId="0" fontId="8" fillId="0" borderId="1" xfId="3" applyFont="1" applyBorder="1" applyAlignment="1">
      <alignment horizontal="center" vertical="center" wrapText="1"/>
    </xf>
    <xf numFmtId="179" fontId="62" fillId="0" borderId="1" xfId="3" applyNumberFormat="1" applyFont="1" applyBorder="1" applyAlignment="1">
      <alignment horizontal="center" vertical="center" wrapText="1"/>
    </xf>
    <xf numFmtId="182" fontId="9" fillId="0" borderId="1" xfId="4" applyNumberFormat="1" applyFont="1" applyBorder="1" applyAlignment="1">
      <alignment horizontal="center" vertical="center"/>
    </xf>
    <xf numFmtId="178" fontId="52" fillId="0" borderId="1" xfId="3" applyNumberFormat="1" applyFont="1" applyBorder="1" applyAlignment="1">
      <alignment horizontal="center" vertical="center" wrapText="1"/>
    </xf>
    <xf numFmtId="0" fontId="9" fillId="0" borderId="1" xfId="0" applyFont="1" applyBorder="1" applyAlignment="1">
      <alignment horizontal="center" vertical="center"/>
    </xf>
    <xf numFmtId="0" fontId="9" fillId="2" borderId="1" xfId="0" applyFont="1" applyFill="1" applyBorder="1" applyAlignment="1">
      <alignment horizontal="center" vertical="center"/>
    </xf>
    <xf numFmtId="178" fontId="52" fillId="2" borderId="1" xfId="3" applyNumberFormat="1" applyFont="1" applyFill="1" applyBorder="1" applyAlignment="1">
      <alignment horizontal="center" vertical="center" wrapText="1"/>
    </xf>
    <xf numFmtId="176" fontId="62" fillId="0" borderId="8" xfId="3" applyNumberFormat="1" applyFont="1" applyBorder="1" applyAlignment="1">
      <alignment horizontal="center" vertical="center"/>
    </xf>
    <xf numFmtId="176" fontId="62" fillId="0" borderId="11" xfId="3" applyNumberFormat="1" applyFont="1" applyBorder="1" applyAlignment="1">
      <alignment horizontal="center" vertical="center"/>
    </xf>
    <xf numFmtId="176" fontId="62" fillId="0" borderId="9" xfId="3" applyNumberFormat="1" applyFont="1" applyBorder="1" applyAlignment="1">
      <alignment horizontal="center" vertical="center"/>
    </xf>
    <xf numFmtId="0" fontId="62" fillId="0" borderId="1" xfId="8" applyFont="1" applyBorder="1" applyAlignment="1">
      <alignment horizontal="center" vertical="center"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62" fillId="0" borderId="1" xfId="28" applyFont="1" applyBorder="1" applyAlignment="1">
      <alignment horizontal="center" vertical="center" wrapText="1"/>
    </xf>
    <xf numFmtId="0" fontId="9" fillId="0" borderId="1" xfId="8" applyFont="1" applyBorder="1" applyAlignment="1">
      <alignment horizontal="center" vertical="center"/>
    </xf>
    <xf numFmtId="0" fontId="9" fillId="2" borderId="1" xfId="8" applyFont="1" applyFill="1" applyBorder="1" applyAlignment="1">
      <alignment horizontal="center" vertical="center"/>
    </xf>
    <xf numFmtId="0" fontId="9" fillId="0" borderId="1" xfId="7" applyFont="1" applyBorder="1" applyAlignment="1">
      <alignment horizontal="center" vertical="center"/>
    </xf>
    <xf numFmtId="0" fontId="9" fillId="0" borderId="1" xfId="8" applyFont="1" applyBorder="1" applyAlignment="1">
      <alignment horizontal="center" vertical="center" wrapText="1"/>
    </xf>
    <xf numFmtId="0" fontId="9" fillId="2" borderId="1" xfId="8" applyFont="1" applyFill="1" applyBorder="1" applyAlignment="1">
      <alignment horizontal="center" vertical="center" wrapText="1"/>
    </xf>
    <xf numFmtId="181" fontId="62" fillId="0" borderId="1" xfId="3" applyNumberFormat="1" applyFont="1" applyBorder="1" applyAlignment="1">
      <alignment horizontal="center" vertical="center" wrapText="1"/>
    </xf>
    <xf numFmtId="182" fontId="52" fillId="0" borderId="1" xfId="3" applyNumberFormat="1" applyFont="1" applyBorder="1" applyAlignment="1">
      <alignment horizontal="center" vertical="center" wrapText="1"/>
    </xf>
    <xf numFmtId="0" fontId="52" fillId="0" borderId="0" xfId="8" applyFont="1" applyAlignment="1">
      <alignment horizontal="center" vertical="center" wrapText="1"/>
    </xf>
    <xf numFmtId="0" fontId="62" fillId="0" borderId="8" xfId="28" applyFont="1" applyBorder="1" applyAlignment="1">
      <alignment horizontal="center" vertical="center" wrapText="1"/>
    </xf>
    <xf numFmtId="0" fontId="62" fillId="0" borderId="11" xfId="28" applyFont="1" applyBorder="1" applyAlignment="1">
      <alignment horizontal="center" vertical="center" wrapText="1"/>
    </xf>
    <xf numFmtId="0" fontId="62" fillId="0" borderId="9" xfId="28" applyFont="1" applyBorder="1" applyAlignment="1">
      <alignment horizontal="center" vertical="center" wrapText="1"/>
    </xf>
    <xf numFmtId="179" fontId="62" fillId="0" borderId="1" xfId="28" applyNumberFormat="1" applyFont="1" applyBorder="1" applyAlignment="1">
      <alignment horizontal="center" vertical="center" wrapText="1"/>
    </xf>
    <xf numFmtId="179" fontId="8" fillId="0" borderId="1" xfId="28" applyNumberFormat="1" applyFont="1" applyBorder="1" applyAlignment="1">
      <alignment horizontal="center" vertical="center" wrapText="1"/>
    </xf>
    <xf numFmtId="0" fontId="0" fillId="0" borderId="1" xfId="0" applyFont="1" applyBorder="1" applyAlignment="1">
      <alignment horizontal="center" vertical="center"/>
    </xf>
    <xf numFmtId="180" fontId="0" fillId="0" borderId="1" xfId="41" applyNumberFormat="1" applyFont="1" applyBorder="1" applyAlignment="1">
      <alignment horizontal="center" vertical="center" wrapText="1"/>
    </xf>
    <xf numFmtId="0" fontId="0" fillId="2" borderId="1" xfId="0" applyFont="1" applyFill="1" applyBorder="1" applyAlignment="1">
      <alignment horizontal="center" vertical="center"/>
    </xf>
    <xf numFmtId="180" fontId="33" fillId="2" borderId="1" xfId="41" applyNumberFormat="1" applyFont="1" applyFill="1" applyBorder="1" applyAlignment="1">
      <alignment horizontal="center" vertical="center" wrapText="1"/>
    </xf>
    <xf numFmtId="176" fontId="62" fillId="0" borderId="8" xfId="0" applyNumberFormat="1" applyFont="1" applyBorder="1" applyAlignment="1">
      <alignment horizontal="center" vertical="center" wrapText="1"/>
    </xf>
    <xf numFmtId="176" fontId="62" fillId="0" borderId="11" xfId="0" applyNumberFormat="1" applyFont="1" applyBorder="1" applyAlignment="1">
      <alignment horizontal="center" vertical="center" wrapText="1"/>
    </xf>
    <xf numFmtId="176" fontId="62" fillId="0" borderId="9" xfId="0" applyNumberFormat="1" applyFont="1" applyBorder="1" applyAlignment="1">
      <alignment horizontal="center" vertical="center" wrapText="1"/>
    </xf>
    <xf numFmtId="0" fontId="62" fillId="0" borderId="1" xfId="0" applyFont="1" applyBorder="1" applyAlignment="1">
      <alignment horizontal="center" vertical="center" wrapText="1"/>
    </xf>
    <xf numFmtId="178" fontId="52" fillId="0" borderId="0" xfId="3" applyNumberFormat="1" applyFont="1" applyAlignment="1">
      <alignment horizontal="center" vertical="center" wrapText="1"/>
    </xf>
    <xf numFmtId="0" fontId="61" fillId="0" borderId="0" xfId="8" applyFont="1" applyAlignment="1">
      <alignment vertical="center" wrapText="1"/>
    </xf>
    <xf numFmtId="0" fontId="62" fillId="0" borderId="1" xfId="1" applyFont="1" applyBorder="1" applyAlignment="1">
      <alignment horizontal="center" vertical="center" wrapText="1"/>
    </xf>
    <xf numFmtId="0" fontId="52" fillId="0" borderId="1" xfId="0" applyFont="1" applyBorder="1" applyAlignment="1">
      <alignment horizontal="center" vertical="center"/>
    </xf>
    <xf numFmtId="0" fontId="63" fillId="0" borderId="0" xfId="5" applyFont="1" applyAlignment="1">
      <alignment vertical="center" wrapText="1"/>
    </xf>
    <xf numFmtId="178" fontId="63" fillId="0" borderId="0" xfId="24" applyNumberFormat="1" applyFont="1" applyFill="1" applyBorder="1" applyAlignment="1" applyProtection="1">
      <alignment horizontal="center" vertical="center" wrapText="1"/>
    </xf>
    <xf numFmtId="176" fontId="63" fillId="0" borderId="0" xfId="5" applyNumberFormat="1" applyFont="1" applyAlignment="1">
      <alignment horizontal="center" vertical="center" wrapText="1"/>
    </xf>
    <xf numFmtId="180" fontId="63" fillId="0" borderId="0" xfId="5" applyNumberFormat="1" applyFont="1" applyAlignment="1">
      <alignment horizontal="center" vertical="center" wrapText="1"/>
    </xf>
    <xf numFmtId="0" fontId="64" fillId="0" borderId="10" xfId="5" applyFont="1" applyBorder="1" applyAlignment="1">
      <alignment horizontal="center" vertical="center" wrapText="1"/>
    </xf>
    <xf numFmtId="176" fontId="65" fillId="0" borderId="1" xfId="61" applyNumberFormat="1" applyFont="1" applyBorder="1" applyAlignment="1">
      <alignment horizontal="center" vertical="center" wrapText="1"/>
    </xf>
    <xf numFmtId="178" fontId="65" fillId="0" borderId="1" xfId="24" applyNumberFormat="1" applyFont="1" applyFill="1" applyBorder="1" applyAlignment="1" applyProtection="1">
      <alignment horizontal="center" vertical="center" wrapText="1"/>
    </xf>
    <xf numFmtId="180" fontId="65" fillId="0" borderId="1" xfId="61" applyNumberFormat="1" applyFont="1" applyBorder="1" applyAlignment="1">
      <alignment horizontal="center" vertical="center" wrapText="1"/>
    </xf>
    <xf numFmtId="176" fontId="65" fillId="0" borderId="1" xfId="5" applyNumberFormat="1" applyFont="1" applyBorder="1" applyAlignment="1">
      <alignment horizontal="center" vertical="center" wrapText="1"/>
    </xf>
    <xf numFmtId="176" fontId="63" fillId="0" borderId="1" xfId="61" applyNumberFormat="1" applyFont="1" applyBorder="1" applyAlignment="1">
      <alignment horizontal="center" vertical="center" wrapText="1"/>
    </xf>
    <xf numFmtId="178" fontId="63" fillId="0" borderId="1" xfId="24" applyNumberFormat="1" applyFont="1" applyFill="1" applyBorder="1" applyAlignment="1" applyProtection="1">
      <alignment horizontal="center" vertical="center" wrapText="1"/>
    </xf>
    <xf numFmtId="180" fontId="8" fillId="0" borderId="1" xfId="0" applyNumberFormat="1" applyFont="1" applyBorder="1" applyAlignment="1">
      <alignment horizontal="center" vertical="center"/>
    </xf>
    <xf numFmtId="176" fontId="8" fillId="0" borderId="1" xfId="5" applyNumberFormat="1" applyFont="1" applyBorder="1" applyAlignment="1">
      <alignment horizontal="center" vertical="center" wrapText="1"/>
    </xf>
    <xf numFmtId="176" fontId="63" fillId="0" borderId="0" xfId="61" applyNumberFormat="1" applyFont="1" applyAlignment="1">
      <alignment horizontal="left" vertical="center" wrapText="1"/>
    </xf>
    <xf numFmtId="178" fontId="63" fillId="0" borderId="0" xfId="24" applyNumberFormat="1" applyFont="1" applyFill="1" applyBorder="1" applyAlignment="1">
      <alignment horizontal="center" vertical="center" wrapText="1"/>
    </xf>
    <xf numFmtId="176" fontId="63" fillId="0" borderId="0" xfId="61" applyNumberFormat="1" applyFont="1" applyAlignment="1">
      <alignment horizontal="center" vertical="center" wrapText="1"/>
    </xf>
    <xf numFmtId="180" fontId="65" fillId="0" borderId="1" xfId="5" applyNumberFormat="1" applyFont="1" applyBorder="1" applyAlignment="1">
      <alignment horizontal="center" vertical="center" wrapText="1"/>
    </xf>
    <xf numFmtId="176" fontId="8" fillId="0" borderId="1" xfId="8" applyNumberFormat="1" applyFont="1" applyBorder="1" applyAlignment="1">
      <alignment horizontal="center" vertical="center" wrapText="1"/>
    </xf>
    <xf numFmtId="176" fontId="8" fillId="0" borderId="1" xfId="61" applyNumberFormat="1" applyFont="1" applyBorder="1" applyAlignment="1">
      <alignment horizontal="center" vertical="center" wrapText="1"/>
    </xf>
    <xf numFmtId="0" fontId="65" fillId="0" borderId="1" xfId="5" applyFont="1" applyBorder="1" applyAlignment="1">
      <alignment horizontal="center" vertical="center" wrapText="1"/>
    </xf>
    <xf numFmtId="177" fontId="63" fillId="0" borderId="1" xfId="5" applyNumberFormat="1" applyFont="1" applyBorder="1" applyAlignment="1">
      <alignment horizontal="center" vertical="center" wrapText="1"/>
    </xf>
    <xf numFmtId="180" fontId="63" fillId="0" borderId="1" xfId="5" applyNumberFormat="1" applyFont="1" applyBorder="1" applyAlignment="1">
      <alignment horizontal="center" vertical="center" wrapText="1"/>
    </xf>
    <xf numFmtId="0" fontId="34" fillId="0" borderId="0" xfId="0" applyFont="1" applyAlignment="1">
      <alignment horizontal="center" vertical="center"/>
    </xf>
    <xf numFmtId="182" fontId="34" fillId="0" borderId="0" xfId="0" applyNumberFormat="1" applyFont="1" applyAlignment="1">
      <alignment horizontal="center" vertical="center"/>
    </xf>
    <xf numFmtId="43" fontId="34" fillId="0" borderId="0" xfId="0" applyNumberFormat="1" applyFont="1" applyAlignment="1">
      <alignment horizontal="center" vertical="center"/>
    </xf>
    <xf numFmtId="178" fontId="34" fillId="0" borderId="0" xfId="0" applyNumberFormat="1" applyFont="1" applyAlignment="1">
      <alignment horizontal="center" vertical="center" wrapText="1"/>
    </xf>
    <xf numFmtId="0" fontId="53" fillId="0" borderId="0" xfId="54" applyFont="1" applyAlignment="1">
      <alignment horizontal="center" vertical="center" wrapText="1"/>
    </xf>
    <xf numFmtId="0" fontId="66" fillId="0" borderId="0" xfId="54" applyFont="1" applyAlignment="1">
      <alignment horizontal="center" vertical="center" wrapText="1"/>
    </xf>
    <xf numFmtId="0" fontId="34" fillId="0" borderId="0" xfId="54" applyFont="1" applyAlignment="1">
      <alignment horizontal="center" vertical="center" wrapText="1"/>
    </xf>
    <xf numFmtId="0" fontId="21" fillId="0" borderId="1" xfId="54" applyFont="1" applyBorder="1" applyAlignment="1">
      <alignment horizontal="center" vertical="center" wrapText="1"/>
    </xf>
    <xf numFmtId="0" fontId="21" fillId="0" borderId="12" xfId="54" applyFont="1" applyBorder="1" applyAlignment="1">
      <alignment horizontal="center" vertical="center" wrapText="1"/>
    </xf>
    <xf numFmtId="182" fontId="21" fillId="0" borderId="8" xfId="54" applyNumberFormat="1" applyFont="1" applyBorder="1" applyAlignment="1">
      <alignment horizontal="center" vertical="center" wrapText="1"/>
    </xf>
    <xf numFmtId="182" fontId="21" fillId="0" borderId="11" xfId="54" applyNumberFormat="1" applyFont="1" applyBorder="1" applyAlignment="1">
      <alignment horizontal="center" vertical="center" wrapText="1"/>
    </xf>
    <xf numFmtId="0" fontId="35" fillId="0" borderId="1" xfId="54" applyFont="1" applyBorder="1" applyAlignment="1">
      <alignment horizontal="center" vertical="center" wrapText="1"/>
    </xf>
    <xf numFmtId="0" fontId="21" fillId="0" borderId="14" xfId="54" applyFont="1" applyBorder="1" applyAlignment="1">
      <alignment horizontal="center" vertical="center" wrapText="1"/>
    </xf>
    <xf numFmtId="43" fontId="35" fillId="0" borderId="1" xfId="0" applyNumberFormat="1" applyFont="1" applyBorder="1" applyAlignment="1">
      <alignment horizontal="center" vertical="center" wrapText="1"/>
    </xf>
    <xf numFmtId="0" fontId="21" fillId="0" borderId="15" xfId="54" applyFont="1" applyBorder="1" applyAlignment="1">
      <alignment horizontal="center" vertical="center" wrapText="1"/>
    </xf>
    <xf numFmtId="176" fontId="67" fillId="0" borderId="1" xfId="0" applyNumberFormat="1" applyFont="1" applyBorder="1" applyAlignment="1">
      <alignment horizontal="center" vertical="center" wrapText="1"/>
    </xf>
    <xf numFmtId="0" fontId="67" fillId="0" borderId="1" xfId="0" applyFont="1" applyBorder="1" applyAlignment="1">
      <alignment horizontal="center" vertical="center" wrapText="1"/>
    </xf>
    <xf numFmtId="0" fontId="50" fillId="0" borderId="1" xfId="46" applyFont="1" applyBorder="1" applyAlignment="1">
      <alignment horizontal="center" vertical="center" wrapText="1"/>
    </xf>
    <xf numFmtId="183" fontId="34" fillId="0" borderId="1" xfId="0" applyNumberFormat="1" applyFont="1" applyBorder="1" applyAlignment="1">
      <alignment horizontal="center" vertical="center"/>
    </xf>
    <xf numFmtId="0" fontId="50" fillId="0" borderId="0" xfId="0" applyFont="1" applyAlignment="1">
      <alignment horizontal="left" vertical="center" wrapText="1"/>
    </xf>
    <xf numFmtId="182" fontId="21" fillId="0" borderId="9" xfId="54" applyNumberFormat="1" applyFont="1" applyBorder="1" applyAlignment="1">
      <alignment horizontal="center" vertical="center" wrapText="1"/>
    </xf>
    <xf numFmtId="182" fontId="21" fillId="0" borderId="1" xfId="54" applyNumberFormat="1" applyFont="1" applyBorder="1" applyAlignment="1">
      <alignment vertical="center" wrapText="1"/>
    </xf>
    <xf numFmtId="182" fontId="21" fillId="0" borderId="1" xfId="0" applyNumberFormat="1" applyFont="1" applyBorder="1" applyAlignment="1">
      <alignment horizontal="center" vertical="center"/>
    </xf>
    <xf numFmtId="43" fontId="21" fillId="0" borderId="1" xfId="54" applyNumberFormat="1" applyFont="1" applyBorder="1" applyAlignment="1">
      <alignment horizontal="center" vertical="center" wrapText="1"/>
    </xf>
    <xf numFmtId="182" fontId="50" fillId="0" borderId="1" xfId="0" applyNumberFormat="1" applyFont="1" applyBorder="1" applyAlignment="1">
      <alignment horizontal="center" vertical="center" wrapText="1"/>
    </xf>
    <xf numFmtId="43" fontId="35" fillId="0" borderId="1" xfId="54" applyNumberFormat="1" applyFont="1" applyBorder="1" applyAlignment="1">
      <alignment horizontal="center" vertical="center" wrapText="1"/>
    </xf>
    <xf numFmtId="0" fontId="34" fillId="0" borderId="1" xfId="67" applyFont="1" applyBorder="1" applyAlignment="1" applyProtection="1">
      <alignment horizontal="center" vertical="center"/>
    </xf>
    <xf numFmtId="182" fontId="68" fillId="0" borderId="1" xfId="0" applyNumberFormat="1" applyFont="1" applyBorder="1" applyAlignment="1">
      <alignment horizontal="center" vertical="center"/>
    </xf>
    <xf numFmtId="0" fontId="35" fillId="0" borderId="1" xfId="0" applyFont="1" applyBorder="1" applyAlignment="1">
      <alignment horizontal="center" vertical="center"/>
    </xf>
    <xf numFmtId="182" fontId="35" fillId="0" borderId="1" xfId="0" applyNumberFormat="1" applyFont="1" applyBorder="1" applyAlignment="1">
      <alignment horizontal="center" vertical="center"/>
    </xf>
    <xf numFmtId="0" fontId="21" fillId="0" borderId="12" xfId="0" applyFont="1" applyBorder="1" applyAlignment="1">
      <alignment horizontal="center" vertical="center"/>
    </xf>
    <xf numFmtId="0" fontId="35" fillId="0" borderId="14" xfId="0" applyFont="1" applyBorder="1" applyAlignment="1">
      <alignment horizontal="center" vertical="center"/>
    </xf>
    <xf numFmtId="0" fontId="50" fillId="0" borderId="1" xfId="0" applyFont="1" applyBorder="1" applyAlignment="1">
      <alignment horizontal="center" vertical="center" wrapText="1"/>
    </xf>
    <xf numFmtId="0" fontId="35" fillId="0" borderId="15" xfId="0" applyFont="1" applyBorder="1" applyAlignment="1">
      <alignment horizontal="center" vertical="center"/>
    </xf>
    <xf numFmtId="178" fontId="68" fillId="0" borderId="1" xfId="0" applyNumberFormat="1" applyFont="1" applyBorder="1" applyAlignment="1">
      <alignment horizontal="center" vertical="center"/>
    </xf>
    <xf numFmtId="43" fontId="34" fillId="0" borderId="1" xfId="0" applyNumberFormat="1" applyFont="1" applyBorder="1" applyAlignment="1">
      <alignment horizontal="center" vertical="center"/>
    </xf>
    <xf numFmtId="0" fontId="50" fillId="0" borderId="1" xfId="0" applyFont="1" applyBorder="1" applyAlignment="1">
      <alignment horizontal="center" wrapText="1"/>
    </xf>
    <xf numFmtId="0" fontId="50" fillId="0" borderId="1" xfId="0" applyFont="1" applyBorder="1" applyAlignment="1">
      <alignment vertical="center" wrapText="1"/>
    </xf>
    <xf numFmtId="0" fontId="50" fillId="0" borderId="1" xfId="0" applyFont="1" applyBorder="1" applyAlignment="1">
      <alignment wrapText="1"/>
    </xf>
    <xf numFmtId="0" fontId="34" fillId="0" borderId="1" xfId="41" applyFont="1" applyBorder="1" applyAlignment="1">
      <alignment horizontal="center" vertical="center" wrapText="1"/>
    </xf>
    <xf numFmtId="178" fontId="21" fillId="0" borderId="9" xfId="0" applyNumberFormat="1" applyFont="1" applyBorder="1" applyAlignment="1">
      <alignment horizontal="center" vertical="center" wrapText="1"/>
    </xf>
    <xf numFmtId="0" fontId="21" fillId="0" borderId="12" xfId="0" applyFont="1" applyBorder="1" applyAlignment="1">
      <alignment horizontal="center" vertical="center" wrapText="1"/>
    </xf>
    <xf numFmtId="178" fontId="35" fillId="0" borderId="9" xfId="0" applyNumberFormat="1" applyFont="1" applyBorder="1" applyAlignment="1">
      <alignment horizontal="center" vertical="center" wrapText="1"/>
    </xf>
    <xf numFmtId="0" fontId="35" fillId="0" borderId="14" xfId="0" applyFont="1" applyBorder="1" applyAlignment="1">
      <alignment horizontal="center" vertical="center" wrapText="1"/>
    </xf>
    <xf numFmtId="178" fontId="50" fillId="0" borderId="9" xfId="0" applyNumberFormat="1" applyFont="1" applyBorder="1" applyAlignment="1">
      <alignment horizontal="center" vertical="center" wrapText="1"/>
    </xf>
    <xf numFmtId="0" fontId="50" fillId="0" borderId="9" xfId="0" applyFont="1" applyBorder="1" applyAlignment="1">
      <alignment horizontal="center" vertical="center" wrapText="1"/>
    </xf>
    <xf numFmtId="43" fontId="34" fillId="0" borderId="1" xfId="41" applyNumberFormat="1" applyFont="1" applyBorder="1" applyAlignment="1">
      <alignment horizontal="center" vertical="center" wrapText="1"/>
    </xf>
    <xf numFmtId="0" fontId="50" fillId="0" borderId="1" xfId="41" applyFont="1" applyBorder="1" applyAlignment="1">
      <alignment horizontal="center" vertical="center" wrapText="1"/>
    </xf>
    <xf numFmtId="0" fontId="50" fillId="0" borderId="0" xfId="54" applyFont="1">
      <alignment vertical="center"/>
    </xf>
    <xf numFmtId="178" fontId="34" fillId="0" borderId="0" xfId="0" applyNumberFormat="1" applyFont="1" applyAlignment="1">
      <alignment vertical="center" wrapText="1"/>
    </xf>
    <xf numFmtId="178" fontId="50" fillId="0" borderId="1" xfId="0" applyNumberFormat="1" applyFont="1" applyBorder="1" applyAlignment="1">
      <alignment horizontal="center" vertical="center" wrapText="1"/>
    </xf>
    <xf numFmtId="43" fontId="1" fillId="0" borderId="0" xfId="0" applyNumberFormat="1" applyFont="1" applyAlignment="1">
      <alignment horizontal="center" vertical="center"/>
    </xf>
    <xf numFmtId="182" fontId="1" fillId="0" borderId="0" xfId="0" applyNumberFormat="1" applyFont="1">
      <alignment vertical="center"/>
    </xf>
    <xf numFmtId="182" fontId="69" fillId="0" borderId="0" xfId="0" applyNumberFormat="1" applyFont="1">
      <alignment vertical="center"/>
    </xf>
    <xf numFmtId="0" fontId="69" fillId="0" borderId="0" xfId="0" applyFont="1" applyAlignment="1">
      <alignment horizontal="center" vertical="center"/>
    </xf>
    <xf numFmtId="43" fontId="1" fillId="0" borderId="0" xfId="0" applyNumberFormat="1" applyFont="1">
      <alignment vertical="center"/>
    </xf>
    <xf numFmtId="0" fontId="51" fillId="0" borderId="0" xfId="54" applyFont="1" applyAlignment="1">
      <alignment horizontal="center" vertical="center" wrapText="1"/>
    </xf>
    <xf numFmtId="182" fontId="51" fillId="0" borderId="0" xfId="54" applyNumberFormat="1" applyFont="1" applyAlignment="1">
      <alignment horizontal="center" vertical="center" wrapText="1"/>
    </xf>
    <xf numFmtId="182" fontId="35" fillId="0" borderId="1" xfId="54" applyNumberFormat="1" applyFont="1" applyBorder="1" applyAlignment="1">
      <alignment horizontal="center" vertical="center" wrapText="1"/>
    </xf>
    <xf numFmtId="182" fontId="34" fillId="4" borderId="1" xfId="54" applyNumberFormat="1" applyFont="1" applyFill="1" applyBorder="1" applyAlignment="1">
      <alignment horizontal="center" vertical="center" wrapText="1"/>
    </xf>
    <xf numFmtId="0" fontId="34" fillId="4" borderId="1" xfId="54" applyFont="1" applyFill="1" applyBorder="1" applyAlignment="1">
      <alignment horizontal="center" vertical="center" wrapText="1"/>
    </xf>
    <xf numFmtId="0" fontId="68" fillId="0" borderId="1" xfId="46" applyFont="1" applyBorder="1" applyAlignment="1">
      <alignment horizontal="center" vertical="center" wrapText="1"/>
    </xf>
    <xf numFmtId="43" fontId="68" fillId="0" borderId="1" xfId="46" applyNumberFormat="1" applyFont="1" applyBorder="1" applyAlignment="1">
      <alignment horizontal="center" vertical="center" wrapText="1"/>
    </xf>
    <xf numFmtId="182" fontId="34" fillId="0" borderId="1" xfId="46" applyNumberFormat="1" applyFont="1" applyBorder="1" applyAlignment="1">
      <alignment horizontal="center" vertical="center" wrapText="1"/>
    </xf>
    <xf numFmtId="178" fontId="34" fillId="0" borderId="1" xfId="46" applyNumberFormat="1" applyFont="1" applyBorder="1" applyAlignment="1">
      <alignment horizontal="center" vertical="center" wrapText="1"/>
    </xf>
    <xf numFmtId="0" fontId="70" fillId="0" borderId="1" xfId="46" applyFont="1" applyBorder="1" applyAlignment="1">
      <alignment horizontal="center" vertical="center" wrapText="1"/>
    </xf>
    <xf numFmtId="182" fontId="34" fillId="0" borderId="1" xfId="10" applyNumberFormat="1" applyFont="1" applyFill="1" applyBorder="1" applyAlignment="1">
      <alignment horizontal="center" vertical="center" wrapText="1"/>
    </xf>
    <xf numFmtId="178" fontId="34" fillId="0" borderId="1" xfId="10" applyNumberFormat="1" applyFont="1" applyFill="1" applyBorder="1" applyAlignment="1">
      <alignment horizontal="center" vertical="center" wrapText="1"/>
    </xf>
    <xf numFmtId="0" fontId="50" fillId="0" borderId="0" xfId="0" applyFont="1" applyAlignment="1">
      <alignment horizontal="center" vertical="center" wrapText="1"/>
    </xf>
    <xf numFmtId="182" fontId="50" fillId="0" borderId="0" xfId="0" applyNumberFormat="1" applyFont="1" applyAlignment="1">
      <alignment horizontal="left" vertical="center" wrapText="1"/>
    </xf>
    <xf numFmtId="0" fontId="71" fillId="0" borderId="0" xfId="54" applyFont="1" applyAlignment="1">
      <alignment horizontal="center" vertical="center" wrapText="1"/>
    </xf>
    <xf numFmtId="182" fontId="35" fillId="0" borderId="8" xfId="54" applyNumberFormat="1" applyFont="1" applyBorder="1" applyAlignment="1">
      <alignment horizontal="center" vertical="center" wrapText="1"/>
    </xf>
    <xf numFmtId="182" fontId="72" fillId="0" borderId="11" xfId="54" applyNumberFormat="1" applyFont="1" applyBorder="1" applyAlignment="1">
      <alignment horizontal="center" vertical="center" wrapText="1"/>
    </xf>
    <xf numFmtId="182" fontId="35" fillId="0" borderId="11" xfId="54" applyNumberFormat="1" applyFont="1" applyBorder="1" applyAlignment="1">
      <alignment horizontal="center" vertical="center" wrapText="1"/>
    </xf>
    <xf numFmtId="182" fontId="34" fillId="0" borderId="1" xfId="54" applyNumberFormat="1" applyFont="1" applyBorder="1" applyAlignment="1">
      <alignment horizontal="center" vertical="center" wrapText="1"/>
    </xf>
    <xf numFmtId="182" fontId="73" fillId="0" borderId="1" xfId="54" applyNumberFormat="1" applyFont="1" applyBorder="1" applyAlignment="1">
      <alignment horizontal="center" vertical="center" wrapText="1"/>
    </xf>
    <xf numFmtId="182" fontId="50" fillId="4" borderId="1" xfId="54" applyNumberFormat="1" applyFont="1" applyFill="1" applyBorder="1" applyAlignment="1">
      <alignment horizontal="center" vertical="center" wrapText="1"/>
    </xf>
    <xf numFmtId="0" fontId="35" fillId="4" borderId="1" xfId="54" applyFont="1" applyFill="1" applyBorder="1" applyAlignment="1">
      <alignment horizontal="center" vertical="center" wrapText="1"/>
    </xf>
    <xf numFmtId="182" fontId="73" fillId="0" borderId="1" xfId="46" applyNumberFormat="1" applyFont="1" applyBorder="1" applyAlignment="1">
      <alignment horizontal="center" vertical="center" wrapText="1"/>
    </xf>
    <xf numFmtId="0" fontId="74" fillId="0" borderId="0" xfId="54" applyFont="1" applyAlignment="1">
      <alignment vertical="center" wrapText="1"/>
    </xf>
    <xf numFmtId="0" fontId="74" fillId="0" borderId="0" xfId="54" applyFont="1" applyAlignment="1">
      <alignment horizontal="center" vertical="center" wrapText="1"/>
    </xf>
    <xf numFmtId="182" fontId="50" fillId="0" borderId="1" xfId="54" applyNumberFormat="1" applyFont="1" applyBorder="1" applyAlignment="1">
      <alignment horizontal="center" vertical="center" wrapText="1"/>
    </xf>
    <xf numFmtId="0" fontId="50" fillId="4" borderId="1" xfId="54" applyFont="1" applyFill="1" applyBorder="1" applyAlignment="1">
      <alignment horizontal="center" vertical="center" wrapText="1"/>
    </xf>
    <xf numFmtId="182" fontId="34" fillId="3" borderId="1" xfId="46" applyNumberFormat="1" applyFont="1" applyFill="1" applyBorder="1" applyAlignment="1">
      <alignment horizontal="center" vertical="center" wrapText="1"/>
    </xf>
    <xf numFmtId="178" fontId="34" fillId="3" borderId="1" xfId="46" applyNumberFormat="1" applyFont="1" applyFill="1" applyBorder="1" applyAlignment="1">
      <alignment horizontal="center" vertical="center" wrapText="1"/>
    </xf>
    <xf numFmtId="0" fontId="34" fillId="0" borderId="1" xfId="46" applyFont="1" applyBorder="1" applyAlignment="1">
      <alignment horizontal="center" vertical="center" wrapText="1"/>
    </xf>
    <xf numFmtId="0" fontId="75" fillId="0" borderId="0" xfId="54" applyFont="1" applyAlignment="1">
      <alignment horizontal="center" vertical="center" wrapText="1"/>
    </xf>
    <xf numFmtId="0" fontId="8" fillId="0" borderId="0" xfId="54" applyFont="1" applyAlignment="1">
      <alignment horizontal="right" vertical="center" wrapText="1"/>
    </xf>
    <xf numFmtId="0" fontId="50" fillId="4" borderId="0" xfId="0" applyFont="1" applyFill="1" applyAlignment="1">
      <alignment horizontal="center" vertical="center"/>
    </xf>
    <xf numFmtId="182" fontId="34" fillId="5" borderId="1" xfId="46" applyNumberFormat="1" applyFont="1" applyFill="1" applyBorder="1" applyAlignment="1">
      <alignment horizontal="center" vertical="center" wrapText="1"/>
    </xf>
    <xf numFmtId="182" fontId="35" fillId="0" borderId="9" xfId="54" applyNumberFormat="1" applyFont="1" applyBorder="1" applyAlignment="1">
      <alignment horizontal="center" vertical="center" wrapText="1"/>
    </xf>
    <xf numFmtId="43" fontId="34" fillId="0" borderId="1" xfId="54" applyNumberFormat="1" applyFont="1" applyBorder="1" applyAlignment="1">
      <alignment horizontal="center" vertical="center" wrapText="1"/>
    </xf>
    <xf numFmtId="0" fontId="8" fillId="0" borderId="0" xfId="0" applyFont="1" applyAlignment="1"/>
    <xf numFmtId="178" fontId="0" fillId="0" borderId="0" xfId="0" applyNumberFormat="1" applyAlignment="1">
      <alignment horizontal="center" vertical="center" wrapText="1"/>
    </xf>
    <xf numFmtId="178" fontId="0" fillId="0" borderId="0" xfId="0" applyNumberFormat="1" applyAlignment="1">
      <alignment horizontal="center" vertical="center"/>
    </xf>
    <xf numFmtId="182" fontId="0" fillId="0" borderId="0" xfId="0" applyNumberFormat="1" applyAlignment="1">
      <alignment horizontal="center" vertical="center"/>
    </xf>
    <xf numFmtId="178" fontId="59" fillId="0" borderId="0" xfId="0" applyNumberFormat="1" applyFont="1" applyAlignment="1">
      <alignment horizontal="center" vertical="center" wrapText="1"/>
    </xf>
    <xf numFmtId="182" fontId="59" fillId="0" borderId="0" xfId="0" applyNumberFormat="1" applyFont="1" applyAlignment="1">
      <alignment horizontal="center" vertical="center" wrapText="1"/>
    </xf>
    <xf numFmtId="178" fontId="8" fillId="0" borderId="0" xfId="0" applyNumberFormat="1" applyFont="1" applyAlignment="1">
      <alignment horizontal="right" vertical="center"/>
    </xf>
    <xf numFmtId="178" fontId="33" fillId="0" borderId="1" xfId="0" applyNumberFormat="1" applyFont="1" applyBorder="1" applyAlignment="1">
      <alignment horizontal="center" vertical="center" wrapText="1"/>
    </xf>
    <xf numFmtId="182" fontId="33" fillId="0" borderId="1" xfId="0" applyNumberFormat="1" applyFont="1" applyBorder="1" applyAlignment="1">
      <alignment horizontal="center" vertical="center" wrapText="1"/>
    </xf>
    <xf numFmtId="182" fontId="33" fillId="0" borderId="1" xfId="0" applyNumberFormat="1" applyFont="1" applyBorder="1" applyAlignment="1">
      <alignment horizontal="center" vertical="center"/>
    </xf>
    <xf numFmtId="0" fontId="33" fillId="0" borderId="1" xfId="0" applyFont="1" applyBorder="1" applyAlignment="1">
      <alignment horizontal="center" vertical="center"/>
    </xf>
    <xf numFmtId="178" fontId="8" fillId="0" borderId="1" xfId="0" applyNumberFormat="1" applyFont="1" applyBorder="1" applyAlignment="1">
      <alignment horizontal="center" vertical="center"/>
    </xf>
    <xf numFmtId="0" fontId="76" fillId="0" borderId="1" xfId="0" applyFont="1" applyBorder="1" applyAlignment="1">
      <alignment horizontal="center"/>
    </xf>
    <xf numFmtId="182" fontId="33" fillId="0" borderId="8" xfId="0" applyNumberFormat="1" applyFont="1" applyBorder="1" applyAlignment="1">
      <alignment horizontal="center" vertical="center" wrapText="1"/>
    </xf>
    <xf numFmtId="178" fontId="33" fillId="0" borderId="9" xfId="0" applyNumberFormat="1" applyFont="1" applyBorder="1" applyAlignment="1">
      <alignment horizontal="center" vertical="center" wrapText="1"/>
    </xf>
    <xf numFmtId="182" fontId="33" fillId="0" borderId="11" xfId="0" applyNumberFormat="1" applyFont="1" applyBorder="1" applyAlignment="1">
      <alignment horizontal="center" vertical="center" wrapText="1"/>
    </xf>
    <xf numFmtId="182" fontId="8" fillId="0" borderId="1" xfId="0" applyNumberFormat="1" applyFont="1" applyBorder="1" applyAlignment="1">
      <alignment horizontal="center" vertical="center"/>
    </xf>
    <xf numFmtId="178" fontId="8" fillId="0" borderId="0" xfId="0" applyNumberFormat="1" applyFont="1" applyAlignment="1">
      <alignment horizontal="center" vertical="center"/>
    </xf>
    <xf numFmtId="0" fontId="77" fillId="0" borderId="0" xfId="0" applyFont="1" applyAlignment="1"/>
    <xf numFmtId="0" fontId="52" fillId="0" borderId="0" xfId="0" applyFont="1" applyAlignment="1"/>
    <xf numFmtId="0" fontId="33" fillId="0" borderId="0" xfId="0" applyFont="1" applyAlignment="1"/>
    <xf numFmtId="0" fontId="77" fillId="0" borderId="0" xfId="0" applyFont="1" applyAlignment="1">
      <alignment wrapText="1"/>
    </xf>
    <xf numFmtId="180" fontId="77" fillId="0" borderId="0" xfId="0" applyNumberFormat="1" applyFont="1" applyAlignment="1">
      <alignment wrapText="1"/>
    </xf>
    <xf numFmtId="182" fontId="77" fillId="0" borderId="0" xfId="0" applyNumberFormat="1" applyFont="1" applyAlignment="1">
      <alignment horizontal="center"/>
    </xf>
    <xf numFmtId="180" fontId="77" fillId="0" borderId="0" xfId="0" applyNumberFormat="1" applyFont="1" applyAlignment="1"/>
    <xf numFmtId="176" fontId="77" fillId="0" borderId="0" xfId="0" applyNumberFormat="1" applyFont="1" applyAlignment="1">
      <alignment horizontal="center"/>
    </xf>
    <xf numFmtId="182" fontId="77" fillId="0" borderId="0" xfId="0" applyNumberFormat="1" applyFont="1" applyAlignment="1"/>
    <xf numFmtId="176" fontId="77" fillId="0" borderId="0" xfId="0" applyNumberFormat="1" applyFont="1" applyAlignment="1"/>
    <xf numFmtId="0" fontId="78" fillId="0" borderId="0" xfId="0" applyFont="1" applyAlignment="1">
      <alignment horizontal="center" vertical="center" wrapText="1"/>
    </xf>
    <xf numFmtId="182" fontId="78" fillId="0" borderId="0" xfId="0" applyNumberFormat="1" applyFont="1" applyAlignment="1">
      <alignment horizontal="center" vertical="center" wrapText="1"/>
    </xf>
    <xf numFmtId="0" fontId="11" fillId="0" borderId="0" xfId="0" applyFont="1" applyAlignment="1">
      <alignment horizontal="center" vertical="center" wrapText="1"/>
    </xf>
    <xf numFmtId="180" fontId="0" fillId="0" borderId="0" xfId="0" applyNumberFormat="1" applyAlignment="1">
      <alignment horizontal="center" vertical="center" wrapText="1"/>
    </xf>
    <xf numFmtId="182" fontId="79" fillId="0" borderId="0" xfId="0" applyNumberFormat="1" applyFont="1" applyAlignment="1">
      <alignment horizontal="center" vertical="center" wrapText="1"/>
    </xf>
    <xf numFmtId="176" fontId="33" fillId="0" borderId="1" xfId="0" applyNumberFormat="1" applyFont="1" applyBorder="1" applyAlignment="1">
      <alignment horizontal="center" vertical="center" wrapText="1"/>
    </xf>
    <xf numFmtId="180" fontId="33" fillId="0" borderId="1" xfId="0" applyNumberFormat="1" applyFont="1" applyBorder="1" applyAlignment="1">
      <alignment horizontal="center" vertical="center" wrapText="1"/>
    </xf>
    <xf numFmtId="176" fontId="80" fillId="0" borderId="8" xfId="32" applyNumberFormat="1" applyFont="1" applyBorder="1" applyAlignment="1">
      <alignment horizontal="center" vertical="center" wrapText="1"/>
    </xf>
    <xf numFmtId="182" fontId="17" fillId="0" borderId="1" xfId="0" applyNumberFormat="1" applyFont="1" applyBorder="1" applyAlignment="1">
      <alignment horizontal="center" vertical="center" wrapText="1"/>
    </xf>
    <xf numFmtId="4" fontId="33" fillId="0" borderId="1" xfId="0" applyNumberFormat="1" applyFont="1" applyBorder="1" applyAlignment="1">
      <alignment horizontal="left" vertical="center" wrapText="1"/>
    </xf>
    <xf numFmtId="4" fontId="8" fillId="0" borderId="1" xfId="0" applyNumberFormat="1" applyFont="1" applyBorder="1" applyAlignment="1">
      <alignment horizontal="left" vertical="center" wrapText="1"/>
    </xf>
    <xf numFmtId="180" fontId="11" fillId="0" borderId="0" xfId="0" applyNumberFormat="1" applyFont="1" applyAlignment="1">
      <alignment horizontal="center" vertical="center" wrapText="1"/>
    </xf>
    <xf numFmtId="176" fontId="79" fillId="0" borderId="0" xfId="0" applyNumberFormat="1" applyFont="1" applyAlignment="1">
      <alignment horizontal="center" vertical="center" wrapText="1"/>
    </xf>
    <xf numFmtId="176" fontId="80" fillId="0" borderId="9" xfId="32" applyNumberFormat="1" applyFont="1" applyBorder="1" applyAlignment="1">
      <alignment horizontal="center" vertical="center" wrapText="1"/>
    </xf>
    <xf numFmtId="176" fontId="30" fillId="0" borderId="8" xfId="32" applyNumberFormat="1" applyFont="1" applyBorder="1" applyAlignment="1">
      <alignment horizontal="center" vertical="center" wrapText="1"/>
    </xf>
    <xf numFmtId="176" fontId="30" fillId="0" borderId="9" xfId="32" applyNumberFormat="1" applyFont="1" applyBorder="1" applyAlignment="1">
      <alignment horizontal="center" vertical="center" wrapText="1"/>
    </xf>
    <xf numFmtId="180" fontId="17" fillId="0" borderId="1" xfId="0" applyNumberFormat="1" applyFont="1" applyBorder="1" applyAlignment="1">
      <alignment horizontal="center" vertical="center" wrapText="1"/>
    </xf>
    <xf numFmtId="0" fontId="31" fillId="0" borderId="1" xfId="34" applyFont="1" applyBorder="1" applyAlignment="1">
      <alignment horizontal="center" vertical="center"/>
    </xf>
    <xf numFmtId="182" fontId="11" fillId="0" borderId="0" xfId="0" applyNumberFormat="1" applyFont="1" applyAlignment="1">
      <alignment horizontal="center" vertical="center" wrapText="1"/>
    </xf>
    <xf numFmtId="176" fontId="11" fillId="0" borderId="0" xfId="0" applyNumberFormat="1" applyFont="1" applyAlignment="1">
      <alignment horizontal="center" vertical="center" wrapText="1"/>
    </xf>
    <xf numFmtId="177" fontId="30" fillId="0" borderId="1" xfId="67" applyNumberFormat="1" applyFont="1" applyBorder="1" applyAlignment="1" applyProtection="1">
      <alignment horizontal="center" vertical="center" wrapText="1"/>
    </xf>
    <xf numFmtId="176" fontId="17" fillId="0" borderId="1" xfId="0" applyNumberFormat="1" applyFont="1" applyBorder="1" applyAlignment="1">
      <alignment horizontal="center" vertical="center" wrapText="1"/>
    </xf>
    <xf numFmtId="176" fontId="31" fillId="0" borderId="1" xfId="34" applyNumberFormat="1" applyFont="1" applyBorder="1" applyAlignment="1">
      <alignment horizontal="center" vertical="center"/>
    </xf>
    <xf numFmtId="0" fontId="22" fillId="0" borderId="10" xfId="0" applyFont="1" applyBorder="1" applyAlignment="1">
      <alignment horizontal="right" vertical="center" wrapText="1"/>
    </xf>
    <xf numFmtId="176" fontId="30" fillId="0" borderId="8" xfId="67" applyNumberFormat="1" applyFont="1" applyBorder="1" applyAlignment="1" applyProtection="1">
      <alignment horizontal="center" vertical="center" wrapText="1"/>
    </xf>
    <xf numFmtId="176" fontId="30" fillId="0" borderId="9" xfId="67" applyNumberFormat="1" applyFont="1" applyBorder="1" applyAlignment="1" applyProtection="1">
      <alignment horizontal="center" vertical="center" wrapText="1"/>
    </xf>
    <xf numFmtId="176" fontId="30" fillId="0" borderId="11" xfId="67" applyNumberFormat="1" applyFont="1" applyBorder="1" applyAlignment="1" applyProtection="1">
      <alignment horizontal="center" vertical="center" wrapText="1"/>
    </xf>
    <xf numFmtId="176" fontId="8" fillId="0" borderId="1" xfId="0" applyNumberFormat="1" applyFont="1" applyBorder="1" applyAlignment="1">
      <alignment horizontal="center" vertical="center" wrapText="1"/>
    </xf>
    <xf numFmtId="180" fontId="33" fillId="0" borderId="1" xfId="0" applyNumberFormat="1" applyFont="1" applyBorder="1" applyAlignment="1">
      <alignment vertical="center" wrapText="1"/>
    </xf>
    <xf numFmtId="0" fontId="33" fillId="0" borderId="1" xfId="0" applyFont="1" applyBorder="1">
      <alignment vertical="center"/>
    </xf>
    <xf numFmtId="0" fontId="8" fillId="0" borderId="1" xfId="0" applyFont="1" applyBorder="1">
      <alignment vertical="center"/>
    </xf>
  </cellXfs>
  <cellStyles count="71">
    <cellStyle name="常规" xfId="0" builtinId="0"/>
    <cellStyle name="常规_Sheet3" xfId="1"/>
    <cellStyle name="常规_Sheet15 2" xfId="2"/>
    <cellStyle name="常规_Sheet1" xfId="3"/>
    <cellStyle name="常规_2016省工作量" xfId="4"/>
    <cellStyle name="常规 4 5" xfId="5"/>
    <cellStyle name="常规 39" xfId="6"/>
    <cellStyle name="常规 2 2 2 2" xfId="7"/>
    <cellStyle name="常规 2 2 2" xfId="8"/>
    <cellStyle name="常规 10 13" xfId="9"/>
    <cellStyle name="差 2" xfId="10"/>
    <cellStyle name="40% - 强调文字颜色 6" xfId="11" builtinId="51"/>
    <cellStyle name="20% - 强调文字颜色 6" xfId="12" builtinId="50"/>
    <cellStyle name="强调文字颜色 6" xfId="13" builtinId="49"/>
    <cellStyle name="40% - 强调文字颜色 5" xfId="14" builtinId="47"/>
    <cellStyle name="20% - 强调文字颜色 5" xfId="15" builtinId="46"/>
    <cellStyle name="强调文字颜色 5" xfId="16" builtinId="45"/>
    <cellStyle name="40% - 强调文字颜色 4" xfId="17" builtinId="43"/>
    <cellStyle name="标题 3" xfId="18" builtinId="18"/>
    <cellStyle name="常规_Sheet15" xfId="19"/>
    <cellStyle name="解释性文本" xfId="20" builtinId="53"/>
    <cellStyle name="常规_疟疾防治项目 2" xfId="21"/>
    <cellStyle name="汇总" xfId="22" builtinId="25"/>
    <cellStyle name="百分比" xfId="23" builtinId="5"/>
    <cellStyle name="千位分隔" xfId="24" builtinId="3"/>
    <cellStyle name="常规 3 2" xfId="25"/>
    <cellStyle name="标题 2" xfId="26" builtinId="17"/>
    <cellStyle name="货币[0]" xfId="27" builtinId="7"/>
    <cellStyle name="常规_2016中央经费测算表_2" xfId="28"/>
    <cellStyle name="60% - 强调文字颜色 4" xfId="29" builtinId="44"/>
    <cellStyle name="警告文本" xfId="30" builtinId="11"/>
    <cellStyle name="20% - 强调文字颜色 2" xfId="31" builtinId="34"/>
    <cellStyle name="常规_2013年精神卫生资金分配表20130703" xfId="32"/>
    <cellStyle name="60% - 强调文字颜色 5" xfId="33" builtinId="48"/>
    <cellStyle name="常规 17 3" xfId="34"/>
    <cellStyle name="标题 1" xfId="35" builtinId="16"/>
    <cellStyle name="超链接" xfId="36" builtinId="8"/>
    <cellStyle name="20% - 强调文字颜色 3" xfId="37" builtinId="38"/>
    <cellStyle name="货币" xfId="38" builtinId="4"/>
    <cellStyle name="20% - 强调文字颜色 4" xfId="39" builtinId="42"/>
    <cellStyle name="计算" xfId="40" builtinId="22"/>
    <cellStyle name="常规_Sheet1_Sheet1 (2)" xfId="41"/>
    <cellStyle name="已访问的超链接" xfId="42" builtinId="9"/>
    <cellStyle name="千位分隔[0]" xfId="43" builtinId="6"/>
    <cellStyle name="强调文字颜色 4" xfId="44" builtinId="41"/>
    <cellStyle name="40% - 强调文字颜色 3" xfId="45" builtinId="39"/>
    <cellStyle name="常规 2 2" xfId="46"/>
    <cellStyle name="60% - 强调文字颜色 6" xfId="47" builtinId="52"/>
    <cellStyle name="输入" xfId="48" builtinId="20"/>
    <cellStyle name="输出" xfId="49" builtinId="21"/>
    <cellStyle name="检查单元格" xfId="50" builtinId="23"/>
    <cellStyle name="链接单元格" xfId="51" builtinId="24"/>
    <cellStyle name="60% - 强调文字颜色 1" xfId="52" builtinId="32"/>
    <cellStyle name="常规_分表6--血液安全" xfId="53"/>
    <cellStyle name="常规 3" xfId="54"/>
    <cellStyle name="60% - 强调文字颜色 3" xfId="55" builtinId="40"/>
    <cellStyle name="注释" xfId="56" builtinId="10"/>
    <cellStyle name="标题" xfId="57" builtinId="15"/>
    <cellStyle name="好" xfId="58" builtinId="26"/>
    <cellStyle name="标题 4" xfId="59" builtinId="19"/>
    <cellStyle name="强调文字颜色 1" xfId="60" builtinId="29"/>
    <cellStyle name="常规_总表_任务表" xfId="61"/>
    <cellStyle name="适中" xfId="62" builtinId="28"/>
    <cellStyle name="20% - 强调文字颜色 1" xfId="63" builtinId="30"/>
    <cellStyle name="差" xfId="64" builtinId="27"/>
    <cellStyle name="强调文字颜色 2" xfId="65" builtinId="33"/>
    <cellStyle name="40% - 强调文字颜色 1" xfId="66" builtinId="31"/>
    <cellStyle name="常规 2" xfId="67"/>
    <cellStyle name="60% - 强调文字颜色 2" xfId="68" builtinId="36"/>
    <cellStyle name="40% - 强调文字颜色 2" xfId="69" builtinId="35"/>
    <cellStyle name="强调文字颜色 3" xfId="70" builtinId="37"/>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D9D9D9"/>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externalLink" Target="externalLinks/externalLink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greatwall/E&#30424;/&#26519;&#20806;&#22362;&#25991;&#20214;/&#32463;&#36153;&#20219;&#21153;&#20998;&#37197;/2024&#24180;/&#20013;&#22830;&#34917;&#21161;&#37325;&#22823;&#20844;&#20849;&#21355;&#29983;/2024&#24180;&#20013;&#22830;&#37325;&#22823;&#20844;&#20849;&#20844;&#21355;&#26381;&#21153;&#31532;&#20108;&#25209;&#38468;&#20214;-&#21457;&#36865;/d:/Users/&#26366;/Documents/WXWorkLocal/1688849874988714_1970325008038486/Cache/File/2024-07/&#20219;&#21153;&#25968;&#27979;&#3163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病例筛查与诊断 "/>
      <sheetName val="应急处置和高风险患者管理指导和家属护理教育"/>
      <sheetName val="市级项目管理技术指导"/>
      <sheetName val="市级项目质控"/>
      <sheetName val="区县项目质控"/>
      <sheetName val="省直管县任务"/>
      <sheetName val="非省直管县任务"/>
    </sheetNames>
    <sheetDataSet>
      <sheetData sheetId="0" refreshError="1"/>
      <sheetData sheetId="1" refreshError="1"/>
      <sheetData sheetId="2" refreshError="1"/>
      <sheetData sheetId="3" refreshError="1">
        <row r="1">
          <cell r="H1" t="str">
            <v>地区/机构</v>
          </cell>
          <cell r="I1" t="str">
            <v>区县级任务数-取整（非省直管县合计）</v>
          </cell>
          <cell r="J1" t="str">
            <v>市+非省直管县</v>
          </cell>
        </row>
        <row r="4">
          <cell r="H4" t="str">
            <v>广州市</v>
          </cell>
          <cell r="I4">
            <v>10617</v>
          </cell>
          <cell r="J4">
            <v>17185</v>
          </cell>
        </row>
        <row r="5">
          <cell r="H5" t="str">
            <v>韶关市</v>
          </cell>
          <cell r="I5">
            <v>824</v>
          </cell>
          <cell r="J5">
            <v>2730</v>
          </cell>
        </row>
        <row r="6">
          <cell r="H6" t="str">
            <v>珠海市</v>
          </cell>
          <cell r="I6">
            <v>1711</v>
          </cell>
          <cell r="J6">
            <v>2777</v>
          </cell>
        </row>
        <row r="7">
          <cell r="H7" t="str">
            <v>汕头市</v>
          </cell>
          <cell r="I7">
            <v>4902</v>
          </cell>
          <cell r="J7">
            <v>7971</v>
          </cell>
        </row>
        <row r="8">
          <cell r="H8" t="str">
            <v>佛山市</v>
          </cell>
          <cell r="I8">
            <v>4889</v>
          </cell>
          <cell r="J8">
            <v>9484</v>
          </cell>
        </row>
        <row r="9">
          <cell r="H9" t="str">
            <v>江门市</v>
          </cell>
          <cell r="I9">
            <v>1989</v>
          </cell>
          <cell r="J9">
            <v>4993</v>
          </cell>
        </row>
        <row r="10">
          <cell r="H10" t="str">
            <v>湛江市</v>
          </cell>
          <cell r="I10">
            <v>1575</v>
          </cell>
          <cell r="J10">
            <v>6158</v>
          </cell>
        </row>
        <row r="11">
          <cell r="H11" t="str">
            <v>茂名市</v>
          </cell>
          <cell r="I11">
            <v>2625</v>
          </cell>
          <cell r="J11">
            <v>6770</v>
          </cell>
        </row>
        <row r="12">
          <cell r="H12" t="str">
            <v>肇庆市</v>
          </cell>
          <cell r="I12">
            <v>1381</v>
          </cell>
          <cell r="J12">
            <v>4046</v>
          </cell>
        </row>
        <row r="13">
          <cell r="H13" t="str">
            <v>惠州市</v>
          </cell>
          <cell r="I13">
            <v>2492</v>
          </cell>
          <cell r="J13">
            <v>5565</v>
          </cell>
        </row>
        <row r="14">
          <cell r="H14" t="str">
            <v>梅州市</v>
          </cell>
          <cell r="I14">
            <v>882</v>
          </cell>
          <cell r="J14">
            <v>3429</v>
          </cell>
        </row>
        <row r="15">
          <cell r="H15" t="str">
            <v>汕尾市</v>
          </cell>
          <cell r="I15">
            <v>489</v>
          </cell>
          <cell r="J15">
            <v>2203</v>
          </cell>
        </row>
        <row r="16">
          <cell r="H16" t="str">
            <v>河源市</v>
          </cell>
          <cell r="I16">
            <v>497</v>
          </cell>
          <cell r="J16">
            <v>2535</v>
          </cell>
        </row>
        <row r="17">
          <cell r="H17" t="str">
            <v>阳江市</v>
          </cell>
          <cell r="I17">
            <v>1161</v>
          </cell>
          <cell r="J17">
            <v>2864</v>
          </cell>
        </row>
        <row r="18">
          <cell r="H18" t="str">
            <v>清远市</v>
          </cell>
          <cell r="I18">
            <v>1387</v>
          </cell>
          <cell r="J18">
            <v>3786</v>
          </cell>
        </row>
        <row r="19">
          <cell r="H19" t="str">
            <v>东莞市</v>
          </cell>
        </row>
        <row r="19">
          <cell r="J19">
            <v>2071</v>
          </cell>
        </row>
        <row r="20">
          <cell r="H20" t="str">
            <v>中山市</v>
          </cell>
        </row>
        <row r="20">
          <cell r="J20">
            <v>1931</v>
          </cell>
        </row>
        <row r="21">
          <cell r="H21" t="str">
            <v>潮州市</v>
          </cell>
          <cell r="I21">
            <v>1399</v>
          </cell>
          <cell r="J21">
            <v>2784</v>
          </cell>
        </row>
        <row r="22">
          <cell r="H22" t="str">
            <v>揭阳市</v>
          </cell>
          <cell r="I22">
            <v>1750</v>
          </cell>
          <cell r="J22">
            <v>4971</v>
          </cell>
        </row>
        <row r="23">
          <cell r="H23" t="str">
            <v>云浮市</v>
          </cell>
          <cell r="I23">
            <v>716</v>
          </cell>
          <cell r="J23">
            <v>716</v>
          </cell>
        </row>
      </sheetData>
      <sheetData sheetId="4" refreshError="1"/>
      <sheetData sheetId="5" refreshError="1"/>
      <sheetData sheetId="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146"/>
  <sheetViews>
    <sheetView workbookViewId="0">
      <selection activeCell="A1" sqref="A1:R1"/>
    </sheetView>
  </sheetViews>
  <sheetFormatPr defaultColWidth="23.875" defaultRowHeight="14.25"/>
  <cols>
    <col min="1" max="1" width="9.5" style="522" customWidth="1"/>
    <col min="2" max="2" width="25" style="525" customWidth="1"/>
    <col min="3" max="3" width="7.375" style="526" customWidth="1"/>
    <col min="4" max="4" width="8.5" style="527" customWidth="1"/>
    <col min="5" max="5" width="7.25" style="528" customWidth="1"/>
    <col min="6" max="6" width="7.375" style="529" customWidth="1"/>
    <col min="7" max="7" width="11.125" style="528" customWidth="1"/>
    <col min="8" max="8" width="6" style="527" customWidth="1"/>
    <col min="9" max="9" width="6.25" style="528" customWidth="1"/>
    <col min="10" max="10" width="7.5" style="528" customWidth="1"/>
    <col min="11" max="11" width="7.25" style="530" customWidth="1"/>
    <col min="12" max="12" width="6.25" style="531" customWidth="1"/>
    <col min="13" max="13" width="6" style="528" customWidth="1"/>
    <col min="14" max="14" width="6" style="531" customWidth="1"/>
    <col min="15" max="15" width="10.625" style="528" customWidth="1"/>
    <col min="16" max="16" width="9.625" style="528" customWidth="1"/>
    <col min="17" max="17" width="9.125" style="528" customWidth="1"/>
    <col min="18" max="18" width="4.125" style="522" customWidth="1"/>
    <col min="19" max="122" width="23.875" style="522" customWidth="1"/>
    <col min="123" max="16375" width="23.875" style="227" customWidth="1"/>
    <col min="16376" max="16384" width="23.875" style="155" customWidth="1"/>
  </cols>
  <sheetData>
    <row r="1" s="522" customFormat="1" ht="19.5" spans="1:18">
      <c r="A1" s="204" t="s">
        <v>0</v>
      </c>
      <c r="B1" s="532"/>
      <c r="C1" s="532"/>
      <c r="D1" s="533"/>
      <c r="E1" s="533"/>
      <c r="F1" s="533"/>
      <c r="G1" s="533"/>
      <c r="H1" s="533"/>
      <c r="I1" s="533"/>
      <c r="J1" s="533"/>
      <c r="K1" s="533"/>
      <c r="L1" s="533"/>
      <c r="M1" s="533"/>
      <c r="N1" s="533"/>
      <c r="O1" s="533"/>
      <c r="P1" s="533"/>
      <c r="Q1" s="533"/>
      <c r="R1" s="532"/>
    </row>
    <row r="2" s="522" customFormat="1" customHeight="1" spans="1:18">
      <c r="A2" s="534"/>
      <c r="B2" s="534"/>
      <c r="C2" s="535"/>
      <c r="D2" s="536"/>
      <c r="E2" s="543"/>
      <c r="F2" s="544"/>
      <c r="G2" s="543"/>
      <c r="H2" s="536"/>
      <c r="I2" s="543"/>
      <c r="J2" s="543"/>
      <c r="K2" s="550"/>
      <c r="L2" s="551"/>
      <c r="M2" s="543"/>
      <c r="N2" s="551"/>
      <c r="O2" s="555" t="s">
        <v>1</v>
      </c>
      <c r="P2" s="555"/>
      <c r="Q2" s="555"/>
      <c r="R2" s="555"/>
    </row>
    <row r="3" s="504" customFormat="1" ht="50.25" customHeight="1" spans="1:18">
      <c r="A3" s="537" t="s">
        <v>2</v>
      </c>
      <c r="B3" s="537"/>
      <c r="C3" s="538" t="s">
        <v>3</v>
      </c>
      <c r="D3" s="539" t="s">
        <v>4</v>
      </c>
      <c r="E3" s="545"/>
      <c r="F3" s="546" t="s">
        <v>5</v>
      </c>
      <c r="G3" s="547"/>
      <c r="H3" s="546" t="s">
        <v>6</v>
      </c>
      <c r="I3" s="547"/>
      <c r="J3" s="546" t="s">
        <v>7</v>
      </c>
      <c r="K3" s="547"/>
      <c r="L3" s="552" t="s">
        <v>8</v>
      </c>
      <c r="M3" s="552"/>
      <c r="N3" s="556" t="s">
        <v>9</v>
      </c>
      <c r="O3" s="557"/>
      <c r="P3" s="558" t="s">
        <v>10</v>
      </c>
      <c r="Q3" s="557"/>
      <c r="R3" s="560" t="s">
        <v>11</v>
      </c>
    </row>
    <row r="4" s="523" customFormat="1" ht="22.5" spans="1:219">
      <c r="A4" s="537"/>
      <c r="B4" s="537"/>
      <c r="C4" s="540" t="s">
        <v>12</v>
      </c>
      <c r="D4" s="540" t="s">
        <v>13</v>
      </c>
      <c r="E4" s="548" t="s">
        <v>12</v>
      </c>
      <c r="F4" s="540" t="s">
        <v>13</v>
      </c>
      <c r="G4" s="548" t="s">
        <v>12</v>
      </c>
      <c r="H4" s="540" t="s">
        <v>13</v>
      </c>
      <c r="I4" s="548" t="s">
        <v>12</v>
      </c>
      <c r="J4" s="540" t="s">
        <v>13</v>
      </c>
      <c r="K4" s="548" t="s">
        <v>12</v>
      </c>
      <c r="L4" s="553" t="s">
        <v>14</v>
      </c>
      <c r="M4" s="548" t="s">
        <v>12</v>
      </c>
      <c r="N4" s="553" t="s">
        <v>15</v>
      </c>
      <c r="O4" s="548" t="s">
        <v>12</v>
      </c>
      <c r="P4" s="548" t="s">
        <v>16</v>
      </c>
      <c r="Q4" s="548" t="s">
        <v>12</v>
      </c>
      <c r="R4" s="561"/>
      <c r="S4" s="524"/>
      <c r="T4" s="524"/>
      <c r="U4" s="524"/>
      <c r="V4" s="524"/>
      <c r="W4" s="524"/>
      <c r="X4" s="524"/>
      <c r="Y4" s="524"/>
      <c r="Z4" s="524"/>
      <c r="AA4" s="524"/>
      <c r="AB4" s="524"/>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24"/>
      <c r="BK4" s="524"/>
      <c r="BL4" s="524"/>
      <c r="BM4" s="524"/>
      <c r="BN4" s="524"/>
      <c r="BO4" s="524"/>
      <c r="BP4" s="524"/>
      <c r="BQ4" s="524"/>
      <c r="BR4" s="524"/>
      <c r="BS4" s="524"/>
      <c r="BT4" s="524"/>
      <c r="BU4" s="524"/>
      <c r="BV4" s="524"/>
      <c r="BW4" s="524"/>
      <c r="BX4" s="524"/>
      <c r="BY4" s="524"/>
      <c r="BZ4" s="524"/>
      <c r="CA4" s="524"/>
      <c r="CB4" s="524"/>
      <c r="CC4" s="524"/>
      <c r="CD4" s="524"/>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24"/>
      <c r="ED4" s="524"/>
      <c r="EE4" s="524"/>
      <c r="EF4" s="524"/>
      <c r="EG4" s="524"/>
      <c r="EH4" s="524"/>
      <c r="EI4" s="524"/>
      <c r="EJ4" s="524"/>
      <c r="EK4" s="524"/>
      <c r="EL4" s="524"/>
      <c r="EM4" s="524"/>
      <c r="EN4" s="524"/>
      <c r="EO4" s="524"/>
      <c r="EP4" s="524"/>
      <c r="EQ4" s="524"/>
      <c r="ER4" s="524"/>
      <c r="ES4" s="524"/>
      <c r="ET4" s="524"/>
      <c r="EU4" s="524"/>
      <c r="EV4" s="524"/>
      <c r="EW4" s="524"/>
      <c r="EX4" s="524"/>
      <c r="EY4" s="524"/>
      <c r="EZ4" s="524"/>
      <c r="FA4" s="524"/>
      <c r="FB4" s="524"/>
      <c r="FC4" s="524"/>
      <c r="FD4" s="524"/>
      <c r="FE4" s="524"/>
      <c r="FF4" s="524"/>
      <c r="FG4" s="524"/>
      <c r="FH4" s="524"/>
      <c r="FI4" s="524"/>
      <c r="FJ4" s="524"/>
      <c r="FK4" s="524"/>
      <c r="FL4" s="524"/>
      <c r="FM4" s="524"/>
      <c r="FN4" s="524"/>
      <c r="FO4" s="524"/>
      <c r="FP4" s="524"/>
      <c r="FQ4" s="524"/>
      <c r="FR4" s="524"/>
      <c r="FS4" s="524"/>
      <c r="FT4" s="524"/>
      <c r="FU4" s="524"/>
      <c r="FV4" s="524"/>
      <c r="FW4" s="524"/>
      <c r="FX4" s="524"/>
      <c r="FY4" s="524"/>
      <c r="FZ4" s="524"/>
      <c r="GA4" s="524"/>
      <c r="GB4" s="524"/>
      <c r="GC4" s="524"/>
      <c r="GD4" s="524"/>
      <c r="GE4" s="524"/>
      <c r="GF4" s="524"/>
      <c r="GG4" s="524"/>
      <c r="GH4" s="524"/>
      <c r="GI4" s="524"/>
      <c r="GJ4" s="524"/>
      <c r="GK4" s="524"/>
      <c r="GL4" s="524"/>
      <c r="GM4" s="524"/>
      <c r="GN4" s="524"/>
      <c r="GO4" s="524"/>
      <c r="GP4" s="524"/>
      <c r="GQ4" s="524"/>
      <c r="GR4" s="524"/>
      <c r="GS4" s="524"/>
      <c r="GT4" s="524"/>
      <c r="GU4" s="524"/>
      <c r="GV4" s="524"/>
      <c r="GW4" s="524"/>
      <c r="GX4" s="524"/>
      <c r="GY4" s="524"/>
      <c r="GZ4" s="524"/>
      <c r="HA4" s="524"/>
      <c r="HB4" s="524"/>
      <c r="HC4" s="524"/>
      <c r="HD4" s="524"/>
      <c r="HE4" s="524"/>
      <c r="HF4" s="524"/>
      <c r="HG4" s="524"/>
      <c r="HH4" s="524"/>
      <c r="HI4" s="524"/>
      <c r="HJ4" s="524"/>
      <c r="HK4" s="524"/>
    </row>
    <row r="5" s="524" customFormat="1" ht="18.75" customHeight="1" spans="1:18">
      <c r="A5" s="514" t="s">
        <v>17</v>
      </c>
      <c r="B5" s="541" t="s">
        <v>18</v>
      </c>
      <c r="C5" s="538">
        <f>ROUND(E5+G5+I5+K5+M5+O5+Q5,2)</f>
        <v>17.52</v>
      </c>
      <c r="D5" s="512">
        <f t="shared" ref="D5:Q5" si="0">D6</f>
        <v>900</v>
      </c>
      <c r="E5" s="538">
        <f t="shared" si="0"/>
        <v>2.7</v>
      </c>
      <c r="F5" s="512">
        <f t="shared" si="0"/>
        <v>360</v>
      </c>
      <c r="G5" s="538">
        <f t="shared" si="0"/>
        <v>11.34</v>
      </c>
      <c r="H5" s="512">
        <f t="shared" si="0"/>
        <v>360</v>
      </c>
      <c r="I5" s="538">
        <f t="shared" si="0"/>
        <v>2.16</v>
      </c>
      <c r="J5" s="512">
        <f t="shared" si="0"/>
        <v>360</v>
      </c>
      <c r="K5" s="538">
        <f t="shared" si="0"/>
        <v>0.18</v>
      </c>
      <c r="L5" s="537">
        <f t="shared" si="0"/>
        <v>1</v>
      </c>
      <c r="M5" s="538">
        <f t="shared" si="0"/>
        <v>0.5</v>
      </c>
      <c r="N5" s="512">
        <f t="shared" si="0"/>
        <v>20</v>
      </c>
      <c r="O5" s="538">
        <f t="shared" si="0"/>
        <v>0.44</v>
      </c>
      <c r="P5" s="512">
        <f t="shared" si="0"/>
        <v>66</v>
      </c>
      <c r="Q5" s="538">
        <f t="shared" si="0"/>
        <v>0.2</v>
      </c>
      <c r="R5" s="561"/>
    </row>
    <row r="6" s="504" customFormat="1" ht="30" customHeight="1" spans="1:18">
      <c r="A6" s="266"/>
      <c r="B6" s="542" t="s">
        <v>19</v>
      </c>
      <c r="C6" s="343">
        <f>ROUND(E6+G6+I6+K6+M6+O6+Q6,2)</f>
        <v>17.52</v>
      </c>
      <c r="D6" s="235">
        <v>900</v>
      </c>
      <c r="E6" s="343">
        <f>ROUND(D6*30/10000,2)</f>
        <v>2.7</v>
      </c>
      <c r="F6" s="549">
        <v>360</v>
      </c>
      <c r="G6" s="343">
        <f>ROUND(F6*315/10000,2)</f>
        <v>11.34</v>
      </c>
      <c r="H6" s="549">
        <v>360</v>
      </c>
      <c r="I6" s="343">
        <f>ROUND(H6*5*12/10000,2)</f>
        <v>2.16</v>
      </c>
      <c r="J6" s="549">
        <v>360</v>
      </c>
      <c r="K6" s="343">
        <f>ROUND(J6*5/10000,2)</f>
        <v>0.18</v>
      </c>
      <c r="L6" s="554">
        <v>1</v>
      </c>
      <c r="M6" s="343">
        <f>ROUND(L6*0.5,2)</f>
        <v>0.5</v>
      </c>
      <c r="N6" s="559">
        <v>20</v>
      </c>
      <c r="O6" s="343">
        <f>ROUND(N6*220/10000,2)</f>
        <v>0.44</v>
      </c>
      <c r="P6" s="559">
        <v>66</v>
      </c>
      <c r="Q6" s="343">
        <f>ROUND(P6*30/10000,2)</f>
        <v>0.2</v>
      </c>
      <c r="R6" s="562"/>
    </row>
    <row r="7" s="227" customFormat="1" spans="1:122">
      <c r="A7" s="522"/>
      <c r="B7" s="525"/>
      <c r="C7" s="526"/>
      <c r="D7" s="527"/>
      <c r="E7" s="528"/>
      <c r="F7" s="529"/>
      <c r="G7" s="528"/>
      <c r="H7" s="527"/>
      <c r="I7" s="528"/>
      <c r="J7" s="528"/>
      <c r="K7" s="530"/>
      <c r="L7" s="531"/>
      <c r="M7" s="528"/>
      <c r="N7" s="531"/>
      <c r="O7" s="528"/>
      <c r="P7" s="528"/>
      <c r="Q7" s="528"/>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2"/>
      <c r="AY7" s="522"/>
      <c r="AZ7" s="522"/>
      <c r="BA7" s="522"/>
      <c r="BB7" s="522"/>
      <c r="BC7" s="522"/>
      <c r="BD7" s="522"/>
      <c r="BE7" s="522"/>
      <c r="BF7" s="522"/>
      <c r="BG7" s="522"/>
      <c r="BH7" s="522"/>
      <c r="BI7" s="522"/>
      <c r="BJ7" s="522"/>
      <c r="BK7" s="522"/>
      <c r="BL7" s="522"/>
      <c r="BM7" s="522"/>
      <c r="BN7" s="522"/>
      <c r="BO7" s="522"/>
      <c r="BP7" s="522"/>
      <c r="BQ7" s="522"/>
      <c r="BR7" s="522"/>
      <c r="BS7" s="522"/>
      <c r="BT7" s="522"/>
      <c r="BU7" s="522"/>
      <c r="BV7" s="522"/>
      <c r="BW7" s="522"/>
      <c r="BX7" s="522"/>
      <c r="BY7" s="522"/>
      <c r="BZ7" s="522"/>
      <c r="CA7" s="522"/>
      <c r="CB7" s="522"/>
      <c r="CC7" s="522"/>
      <c r="CD7" s="522"/>
      <c r="CE7" s="522"/>
      <c r="CF7" s="522"/>
      <c r="CG7" s="522"/>
      <c r="CH7" s="522"/>
      <c r="CI7" s="522"/>
      <c r="CJ7" s="522"/>
      <c r="CK7" s="522"/>
      <c r="CL7" s="522"/>
      <c r="CM7" s="522"/>
      <c r="CN7" s="522"/>
      <c r="CO7" s="522"/>
      <c r="CP7" s="522"/>
      <c r="CQ7" s="522"/>
      <c r="CR7" s="522"/>
      <c r="CS7" s="522"/>
      <c r="CT7" s="522"/>
      <c r="CU7" s="522"/>
      <c r="CV7" s="522"/>
      <c r="CW7" s="522"/>
      <c r="CX7" s="522"/>
      <c r="CY7" s="522"/>
      <c r="CZ7" s="522"/>
      <c r="DA7" s="522"/>
      <c r="DB7" s="522"/>
      <c r="DC7" s="522"/>
      <c r="DD7" s="522"/>
      <c r="DE7" s="522"/>
      <c r="DF7" s="522"/>
      <c r="DG7" s="522"/>
      <c r="DH7" s="522"/>
      <c r="DI7" s="522"/>
      <c r="DJ7" s="522"/>
      <c r="DK7" s="522"/>
      <c r="DL7" s="522"/>
      <c r="DM7" s="522"/>
      <c r="DN7" s="522"/>
      <c r="DO7" s="522"/>
      <c r="DP7" s="522"/>
      <c r="DQ7" s="522"/>
      <c r="DR7" s="522"/>
    </row>
    <row r="8" s="155" customFormat="1" ht="13.5" spans="1:122">
      <c r="A8" s="522"/>
      <c r="B8" s="525"/>
      <c r="C8" s="526"/>
      <c r="D8" s="527"/>
      <c r="E8" s="528"/>
      <c r="F8" s="529"/>
      <c r="G8" s="528"/>
      <c r="H8" s="527"/>
      <c r="I8" s="528"/>
      <c r="J8" s="528"/>
      <c r="K8" s="530"/>
      <c r="L8" s="531"/>
      <c r="M8" s="528"/>
      <c r="N8" s="531"/>
      <c r="O8" s="528"/>
      <c r="P8" s="528"/>
      <c r="Q8" s="528"/>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2"/>
      <c r="AY8" s="522"/>
      <c r="AZ8" s="522"/>
      <c r="BA8" s="522"/>
      <c r="BB8" s="522"/>
      <c r="BC8" s="522"/>
      <c r="BD8" s="522"/>
      <c r="BE8" s="522"/>
      <c r="BF8" s="522"/>
      <c r="BG8" s="522"/>
      <c r="BH8" s="522"/>
      <c r="BI8" s="522"/>
      <c r="BJ8" s="522"/>
      <c r="BK8" s="522"/>
      <c r="BL8" s="522"/>
      <c r="BM8" s="522"/>
      <c r="BN8" s="522"/>
      <c r="BO8" s="522"/>
      <c r="BP8" s="522"/>
      <c r="BQ8" s="522"/>
      <c r="BR8" s="522"/>
      <c r="BS8" s="522"/>
      <c r="BT8" s="522"/>
      <c r="BU8" s="522"/>
      <c r="BV8" s="522"/>
      <c r="BW8" s="522"/>
      <c r="BX8" s="522"/>
      <c r="BY8" s="522"/>
      <c r="BZ8" s="522"/>
      <c r="CA8" s="522"/>
      <c r="CB8" s="522"/>
      <c r="CC8" s="522"/>
      <c r="CD8" s="522"/>
      <c r="CE8" s="522"/>
      <c r="CF8" s="522"/>
      <c r="CG8" s="522"/>
      <c r="CH8" s="522"/>
      <c r="CI8" s="522"/>
      <c r="CJ8" s="522"/>
      <c r="CK8" s="522"/>
      <c r="CL8" s="522"/>
      <c r="CM8" s="522"/>
      <c r="CN8" s="522"/>
      <c r="CO8" s="522"/>
      <c r="CP8" s="522"/>
      <c r="CQ8" s="522"/>
      <c r="CR8" s="522"/>
      <c r="CS8" s="522"/>
      <c r="CT8" s="522"/>
      <c r="CU8" s="522"/>
      <c r="CV8" s="522"/>
      <c r="CW8" s="522"/>
      <c r="CX8" s="522"/>
      <c r="CY8" s="522"/>
      <c r="CZ8" s="522"/>
      <c r="DA8" s="522"/>
      <c r="DB8" s="522"/>
      <c r="DC8" s="522"/>
      <c r="DD8" s="522"/>
      <c r="DE8" s="522"/>
      <c r="DF8" s="522"/>
      <c r="DG8" s="522"/>
      <c r="DH8" s="522"/>
      <c r="DI8" s="522"/>
      <c r="DJ8" s="522"/>
      <c r="DK8" s="522"/>
      <c r="DL8" s="522"/>
      <c r="DM8" s="522"/>
      <c r="DN8" s="522"/>
      <c r="DO8" s="522"/>
      <c r="DP8" s="522"/>
      <c r="DQ8" s="522"/>
      <c r="DR8" s="522"/>
    </row>
    <row r="9" s="155" customFormat="1" ht="13.5" spans="1:122">
      <c r="A9" s="522"/>
      <c r="B9" s="525"/>
      <c r="C9" s="526"/>
      <c r="D9" s="527"/>
      <c r="E9" s="528"/>
      <c r="F9" s="529"/>
      <c r="G9" s="528"/>
      <c r="H9" s="527"/>
      <c r="I9" s="528"/>
      <c r="J9" s="528"/>
      <c r="K9" s="530"/>
      <c r="L9" s="531"/>
      <c r="M9" s="528"/>
      <c r="N9" s="531"/>
      <c r="O9" s="528"/>
      <c r="P9" s="528"/>
      <c r="Q9" s="528"/>
      <c r="R9" s="522"/>
      <c r="S9" s="522"/>
      <c r="T9" s="522"/>
      <c r="U9" s="522"/>
      <c r="V9" s="522"/>
      <c r="W9" s="522"/>
      <c r="X9" s="522"/>
      <c r="Y9" s="522"/>
      <c r="Z9" s="522"/>
      <c r="AA9" s="522"/>
      <c r="AB9" s="522"/>
      <c r="AC9" s="522"/>
      <c r="AD9" s="522"/>
      <c r="AE9" s="522"/>
      <c r="AF9" s="522"/>
      <c r="AG9" s="522"/>
      <c r="AH9" s="522"/>
      <c r="AI9" s="522"/>
      <c r="AJ9" s="522"/>
      <c r="AK9" s="522"/>
      <c r="AL9" s="522"/>
      <c r="AM9" s="522"/>
      <c r="AN9" s="522"/>
      <c r="AO9" s="522"/>
      <c r="AP9" s="522"/>
      <c r="AQ9" s="522"/>
      <c r="AR9" s="522"/>
      <c r="AS9" s="522"/>
      <c r="AT9" s="522"/>
      <c r="AU9" s="522"/>
      <c r="AV9" s="522"/>
      <c r="AW9" s="522"/>
      <c r="AX9" s="522"/>
      <c r="AY9" s="522"/>
      <c r="AZ9" s="522"/>
      <c r="BA9" s="522"/>
      <c r="BB9" s="522"/>
      <c r="BC9" s="522"/>
      <c r="BD9" s="522"/>
      <c r="BE9" s="522"/>
      <c r="BF9" s="522"/>
      <c r="BG9" s="522"/>
      <c r="BH9" s="522"/>
      <c r="BI9" s="522"/>
      <c r="BJ9" s="522"/>
      <c r="BK9" s="522"/>
      <c r="BL9" s="522"/>
      <c r="BM9" s="522"/>
      <c r="BN9" s="522"/>
      <c r="BO9" s="522"/>
      <c r="BP9" s="522"/>
      <c r="BQ9" s="522"/>
      <c r="BR9" s="522"/>
      <c r="BS9" s="522"/>
      <c r="BT9" s="522"/>
      <c r="BU9" s="522"/>
      <c r="BV9" s="522"/>
      <c r="BW9" s="522"/>
      <c r="BX9" s="522"/>
      <c r="BY9" s="522"/>
      <c r="BZ9" s="522"/>
      <c r="CA9" s="522"/>
      <c r="CB9" s="522"/>
      <c r="CC9" s="522"/>
      <c r="CD9" s="522"/>
      <c r="CE9" s="522"/>
      <c r="CF9" s="522"/>
      <c r="CG9" s="522"/>
      <c r="CH9" s="522"/>
      <c r="CI9" s="522"/>
      <c r="CJ9" s="522"/>
      <c r="CK9" s="522"/>
      <c r="CL9" s="522"/>
      <c r="CM9" s="522"/>
      <c r="CN9" s="522"/>
      <c r="CO9" s="522"/>
      <c r="CP9" s="522"/>
      <c r="CQ9" s="522"/>
      <c r="CR9" s="522"/>
      <c r="CS9" s="522"/>
      <c r="CT9" s="522"/>
      <c r="CU9" s="522"/>
      <c r="CV9" s="522"/>
      <c r="CW9" s="522"/>
      <c r="CX9" s="522"/>
      <c r="CY9" s="522"/>
      <c r="CZ9" s="522"/>
      <c r="DA9" s="522"/>
      <c r="DB9" s="522"/>
      <c r="DC9" s="522"/>
      <c r="DD9" s="522"/>
      <c r="DE9" s="522"/>
      <c r="DF9" s="522"/>
      <c r="DG9" s="522"/>
      <c r="DH9" s="522"/>
      <c r="DI9" s="522"/>
      <c r="DJ9" s="522"/>
      <c r="DK9" s="522"/>
      <c r="DL9" s="522"/>
      <c r="DM9" s="522"/>
      <c r="DN9" s="522"/>
      <c r="DO9" s="522"/>
      <c r="DP9" s="522"/>
      <c r="DQ9" s="522"/>
      <c r="DR9" s="522"/>
    </row>
    <row r="10" s="155" customFormat="1" ht="13.5" spans="1:122">
      <c r="A10" s="522"/>
      <c r="B10" s="525"/>
      <c r="C10" s="526"/>
      <c r="D10" s="527"/>
      <c r="E10" s="528"/>
      <c r="F10" s="529"/>
      <c r="G10" s="528"/>
      <c r="H10" s="527"/>
      <c r="I10" s="528"/>
      <c r="J10" s="528"/>
      <c r="K10" s="530"/>
      <c r="L10" s="531"/>
      <c r="M10" s="528"/>
      <c r="N10" s="531"/>
      <c r="O10" s="528"/>
      <c r="P10" s="528"/>
      <c r="Q10" s="528"/>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c r="DP10" s="522"/>
      <c r="DQ10" s="522"/>
      <c r="DR10" s="522"/>
    </row>
    <row r="11" s="155" customFormat="1" ht="13.5" spans="1:122">
      <c r="A11" s="522"/>
      <c r="B11" s="525"/>
      <c r="C11" s="526"/>
      <c r="D11" s="527"/>
      <c r="E11" s="528"/>
      <c r="F11" s="529"/>
      <c r="G11" s="528"/>
      <c r="H11" s="527"/>
      <c r="I11" s="528"/>
      <c r="J11" s="528"/>
      <c r="K11" s="530"/>
      <c r="L11" s="531"/>
      <c r="M11" s="528"/>
      <c r="N11" s="531"/>
      <c r="O11" s="528"/>
      <c r="P11" s="528"/>
      <c r="Q11" s="528"/>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2"/>
      <c r="AY11" s="522"/>
      <c r="AZ11" s="522"/>
      <c r="BA11" s="522"/>
      <c r="BB11" s="522"/>
      <c r="BC11" s="522"/>
      <c r="BD11" s="522"/>
      <c r="BE11" s="522"/>
      <c r="BF11" s="522"/>
      <c r="BG11" s="522"/>
      <c r="BH11" s="522"/>
      <c r="BI11" s="522"/>
      <c r="BJ11" s="522"/>
      <c r="BK11" s="522"/>
      <c r="BL11" s="522"/>
      <c r="BM11" s="522"/>
      <c r="BN11" s="522"/>
      <c r="BO11" s="522"/>
      <c r="BP11" s="522"/>
      <c r="BQ11" s="522"/>
      <c r="BR11" s="522"/>
      <c r="BS11" s="522"/>
      <c r="BT11" s="522"/>
      <c r="BU11" s="522"/>
      <c r="BV11" s="522"/>
      <c r="BW11" s="522"/>
      <c r="BX11" s="522"/>
      <c r="BY11" s="522"/>
      <c r="BZ11" s="522"/>
      <c r="CA11" s="522"/>
      <c r="CB11" s="522"/>
      <c r="CC11" s="522"/>
      <c r="CD11" s="522"/>
      <c r="CE11" s="522"/>
      <c r="CF11" s="522"/>
      <c r="CG11" s="522"/>
      <c r="CH11" s="522"/>
      <c r="CI11" s="522"/>
      <c r="CJ11" s="522"/>
      <c r="CK11" s="522"/>
      <c r="CL11" s="522"/>
      <c r="CM11" s="522"/>
      <c r="CN11" s="522"/>
      <c r="CO11" s="522"/>
      <c r="CP11" s="522"/>
      <c r="CQ11" s="522"/>
      <c r="CR11" s="522"/>
      <c r="CS11" s="522"/>
      <c r="CT11" s="522"/>
      <c r="CU11" s="522"/>
      <c r="CV11" s="522"/>
      <c r="CW11" s="522"/>
      <c r="CX11" s="522"/>
      <c r="CY11" s="522"/>
      <c r="CZ11" s="522"/>
      <c r="DA11" s="522"/>
      <c r="DB11" s="522"/>
      <c r="DC11" s="522"/>
      <c r="DD11" s="522"/>
      <c r="DE11" s="522"/>
      <c r="DF11" s="522"/>
      <c r="DG11" s="522"/>
      <c r="DH11" s="522"/>
      <c r="DI11" s="522"/>
      <c r="DJ11" s="522"/>
      <c r="DK11" s="522"/>
      <c r="DL11" s="522"/>
      <c r="DM11" s="522"/>
      <c r="DN11" s="522"/>
      <c r="DO11" s="522"/>
      <c r="DP11" s="522"/>
      <c r="DQ11" s="522"/>
      <c r="DR11" s="522"/>
    </row>
    <row r="12" s="155" customFormat="1" ht="13.5" spans="1:122">
      <c r="A12" s="522"/>
      <c r="B12" s="525"/>
      <c r="C12" s="526"/>
      <c r="D12" s="527"/>
      <c r="E12" s="528"/>
      <c r="F12" s="529"/>
      <c r="G12" s="528"/>
      <c r="H12" s="527"/>
      <c r="I12" s="528"/>
      <c r="J12" s="528"/>
      <c r="K12" s="530"/>
      <c r="L12" s="531"/>
      <c r="M12" s="528"/>
      <c r="N12" s="531"/>
      <c r="O12" s="528"/>
      <c r="P12" s="528"/>
      <c r="Q12" s="528"/>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2"/>
      <c r="AY12" s="522"/>
      <c r="AZ12" s="522"/>
      <c r="BA12" s="522"/>
      <c r="BB12" s="522"/>
      <c r="BC12" s="522"/>
      <c r="BD12" s="522"/>
      <c r="BE12" s="522"/>
      <c r="BF12" s="522"/>
      <c r="BG12" s="522"/>
      <c r="BH12" s="522"/>
      <c r="BI12" s="522"/>
      <c r="BJ12" s="522"/>
      <c r="BK12" s="522"/>
      <c r="BL12" s="522"/>
      <c r="BM12" s="522"/>
      <c r="BN12" s="522"/>
      <c r="BO12" s="522"/>
      <c r="BP12" s="522"/>
      <c r="BQ12" s="522"/>
      <c r="BR12" s="522"/>
      <c r="BS12" s="522"/>
      <c r="BT12" s="522"/>
      <c r="BU12" s="522"/>
      <c r="BV12" s="522"/>
      <c r="BW12" s="522"/>
      <c r="BX12" s="522"/>
      <c r="BY12" s="522"/>
      <c r="BZ12" s="522"/>
      <c r="CA12" s="522"/>
      <c r="CB12" s="522"/>
      <c r="CC12" s="522"/>
      <c r="CD12" s="522"/>
      <c r="CE12" s="522"/>
      <c r="CF12" s="522"/>
      <c r="CG12" s="522"/>
      <c r="CH12" s="522"/>
      <c r="CI12" s="522"/>
      <c r="CJ12" s="522"/>
      <c r="CK12" s="522"/>
      <c r="CL12" s="522"/>
      <c r="CM12" s="522"/>
      <c r="CN12" s="522"/>
      <c r="CO12" s="522"/>
      <c r="CP12" s="522"/>
      <c r="CQ12" s="522"/>
      <c r="CR12" s="522"/>
      <c r="CS12" s="522"/>
      <c r="CT12" s="522"/>
      <c r="CU12" s="522"/>
      <c r="CV12" s="522"/>
      <c r="CW12" s="522"/>
      <c r="CX12" s="522"/>
      <c r="CY12" s="522"/>
      <c r="CZ12" s="522"/>
      <c r="DA12" s="522"/>
      <c r="DB12" s="522"/>
      <c r="DC12" s="522"/>
      <c r="DD12" s="522"/>
      <c r="DE12" s="522"/>
      <c r="DF12" s="522"/>
      <c r="DG12" s="522"/>
      <c r="DH12" s="522"/>
      <c r="DI12" s="522"/>
      <c r="DJ12" s="522"/>
      <c r="DK12" s="522"/>
      <c r="DL12" s="522"/>
      <c r="DM12" s="522"/>
      <c r="DN12" s="522"/>
      <c r="DO12" s="522"/>
      <c r="DP12" s="522"/>
      <c r="DQ12" s="522"/>
      <c r="DR12" s="522"/>
    </row>
    <row r="13" s="155" customFormat="1" ht="13.5" spans="1:122">
      <c r="A13" s="522"/>
      <c r="B13" s="525"/>
      <c r="C13" s="526"/>
      <c r="D13" s="527"/>
      <c r="E13" s="528"/>
      <c r="F13" s="529"/>
      <c r="G13" s="528"/>
      <c r="H13" s="527"/>
      <c r="I13" s="528"/>
      <c r="J13" s="528"/>
      <c r="K13" s="530"/>
      <c r="L13" s="531"/>
      <c r="M13" s="528"/>
      <c r="N13" s="531"/>
      <c r="O13" s="528"/>
      <c r="P13" s="528"/>
      <c r="Q13" s="528"/>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2"/>
      <c r="AY13" s="522"/>
      <c r="AZ13" s="522"/>
      <c r="BA13" s="522"/>
      <c r="BB13" s="522"/>
      <c r="BC13" s="522"/>
      <c r="BD13" s="522"/>
      <c r="BE13" s="522"/>
      <c r="BF13" s="522"/>
      <c r="BG13" s="522"/>
      <c r="BH13" s="522"/>
      <c r="BI13" s="522"/>
      <c r="BJ13" s="522"/>
      <c r="BK13" s="522"/>
      <c r="BL13" s="522"/>
      <c r="BM13" s="522"/>
      <c r="BN13" s="522"/>
      <c r="BO13" s="522"/>
      <c r="BP13" s="522"/>
      <c r="BQ13" s="522"/>
      <c r="BR13" s="522"/>
      <c r="BS13" s="522"/>
      <c r="BT13" s="522"/>
      <c r="BU13" s="522"/>
      <c r="BV13" s="522"/>
      <c r="BW13" s="522"/>
      <c r="BX13" s="522"/>
      <c r="BY13" s="522"/>
      <c r="BZ13" s="522"/>
      <c r="CA13" s="522"/>
      <c r="CB13" s="522"/>
      <c r="CC13" s="522"/>
      <c r="CD13" s="522"/>
      <c r="CE13" s="522"/>
      <c r="CF13" s="522"/>
      <c r="CG13" s="522"/>
      <c r="CH13" s="522"/>
      <c r="CI13" s="522"/>
      <c r="CJ13" s="522"/>
      <c r="CK13" s="522"/>
      <c r="CL13" s="522"/>
      <c r="CM13" s="522"/>
      <c r="CN13" s="522"/>
      <c r="CO13" s="522"/>
      <c r="CP13" s="522"/>
      <c r="CQ13" s="522"/>
      <c r="CR13" s="522"/>
      <c r="CS13" s="522"/>
      <c r="CT13" s="522"/>
      <c r="CU13" s="522"/>
      <c r="CV13" s="522"/>
      <c r="CW13" s="522"/>
      <c r="CX13" s="522"/>
      <c r="CY13" s="522"/>
      <c r="CZ13" s="522"/>
      <c r="DA13" s="522"/>
      <c r="DB13" s="522"/>
      <c r="DC13" s="522"/>
      <c r="DD13" s="522"/>
      <c r="DE13" s="522"/>
      <c r="DF13" s="522"/>
      <c r="DG13" s="522"/>
      <c r="DH13" s="522"/>
      <c r="DI13" s="522"/>
      <c r="DJ13" s="522"/>
      <c r="DK13" s="522"/>
      <c r="DL13" s="522"/>
      <c r="DM13" s="522"/>
      <c r="DN13" s="522"/>
      <c r="DO13" s="522"/>
      <c r="DP13" s="522"/>
      <c r="DQ13" s="522"/>
      <c r="DR13" s="522"/>
    </row>
    <row r="14" s="155" customFormat="1" ht="13.5" spans="1:122">
      <c r="A14" s="522"/>
      <c r="B14" s="525"/>
      <c r="C14" s="526"/>
      <c r="D14" s="527"/>
      <c r="E14" s="528"/>
      <c r="F14" s="529"/>
      <c r="G14" s="528"/>
      <c r="H14" s="527"/>
      <c r="I14" s="528"/>
      <c r="J14" s="528"/>
      <c r="K14" s="530"/>
      <c r="L14" s="531"/>
      <c r="M14" s="528"/>
      <c r="N14" s="531"/>
      <c r="O14" s="528"/>
      <c r="P14" s="528"/>
      <c r="Q14" s="528"/>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2"/>
      <c r="AY14" s="522"/>
      <c r="AZ14" s="522"/>
      <c r="BA14" s="522"/>
      <c r="BB14" s="522"/>
      <c r="BC14" s="522"/>
      <c r="BD14" s="522"/>
      <c r="BE14" s="522"/>
      <c r="BF14" s="522"/>
      <c r="BG14" s="522"/>
      <c r="BH14" s="522"/>
      <c r="BI14" s="522"/>
      <c r="BJ14" s="522"/>
      <c r="BK14" s="522"/>
      <c r="BL14" s="522"/>
      <c r="BM14" s="522"/>
      <c r="BN14" s="522"/>
      <c r="BO14" s="522"/>
      <c r="BP14" s="522"/>
      <c r="BQ14" s="522"/>
      <c r="BR14" s="522"/>
      <c r="BS14" s="522"/>
      <c r="BT14" s="522"/>
      <c r="BU14" s="522"/>
      <c r="BV14" s="522"/>
      <c r="BW14" s="522"/>
      <c r="BX14" s="522"/>
      <c r="BY14" s="522"/>
      <c r="BZ14" s="522"/>
      <c r="CA14" s="522"/>
      <c r="CB14" s="522"/>
      <c r="CC14" s="522"/>
      <c r="CD14" s="522"/>
      <c r="CE14" s="522"/>
      <c r="CF14" s="522"/>
      <c r="CG14" s="522"/>
      <c r="CH14" s="522"/>
      <c r="CI14" s="522"/>
      <c r="CJ14" s="522"/>
      <c r="CK14" s="522"/>
      <c r="CL14" s="522"/>
      <c r="CM14" s="522"/>
      <c r="CN14" s="522"/>
      <c r="CO14" s="522"/>
      <c r="CP14" s="522"/>
      <c r="CQ14" s="522"/>
      <c r="CR14" s="522"/>
      <c r="CS14" s="522"/>
      <c r="CT14" s="522"/>
      <c r="CU14" s="522"/>
      <c r="CV14" s="522"/>
      <c r="CW14" s="522"/>
      <c r="CX14" s="522"/>
      <c r="CY14" s="522"/>
      <c r="CZ14" s="522"/>
      <c r="DA14" s="522"/>
      <c r="DB14" s="522"/>
      <c r="DC14" s="522"/>
      <c r="DD14" s="522"/>
      <c r="DE14" s="522"/>
      <c r="DF14" s="522"/>
      <c r="DG14" s="522"/>
      <c r="DH14" s="522"/>
      <c r="DI14" s="522"/>
      <c r="DJ14" s="522"/>
      <c r="DK14" s="522"/>
      <c r="DL14" s="522"/>
      <c r="DM14" s="522"/>
      <c r="DN14" s="522"/>
      <c r="DO14" s="522"/>
      <c r="DP14" s="522"/>
      <c r="DQ14" s="522"/>
      <c r="DR14" s="522"/>
    </row>
    <row r="15" s="155" customFormat="1" ht="13.5" spans="1:122">
      <c r="A15" s="522"/>
      <c r="B15" s="525"/>
      <c r="C15" s="526"/>
      <c r="D15" s="527"/>
      <c r="E15" s="528"/>
      <c r="F15" s="529"/>
      <c r="G15" s="528"/>
      <c r="H15" s="527"/>
      <c r="I15" s="528"/>
      <c r="J15" s="528"/>
      <c r="K15" s="530"/>
      <c r="L15" s="531"/>
      <c r="M15" s="528"/>
      <c r="N15" s="531"/>
      <c r="O15" s="528"/>
      <c r="P15" s="528"/>
      <c r="Q15" s="528"/>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2"/>
      <c r="BM15" s="522"/>
      <c r="BN15" s="522"/>
      <c r="BO15" s="522"/>
      <c r="BP15" s="522"/>
      <c r="BQ15" s="522"/>
      <c r="BR15" s="522"/>
      <c r="BS15" s="522"/>
      <c r="BT15" s="522"/>
      <c r="BU15" s="522"/>
      <c r="BV15" s="522"/>
      <c r="BW15" s="522"/>
      <c r="BX15" s="522"/>
      <c r="BY15" s="522"/>
      <c r="BZ15" s="522"/>
      <c r="CA15" s="522"/>
      <c r="CB15" s="522"/>
      <c r="CC15" s="522"/>
      <c r="CD15" s="522"/>
      <c r="CE15" s="522"/>
      <c r="CF15" s="522"/>
      <c r="CG15" s="522"/>
      <c r="CH15" s="522"/>
      <c r="CI15" s="522"/>
      <c r="CJ15" s="522"/>
      <c r="CK15" s="522"/>
      <c r="CL15" s="522"/>
      <c r="CM15" s="522"/>
      <c r="CN15" s="522"/>
      <c r="CO15" s="522"/>
      <c r="CP15" s="522"/>
      <c r="CQ15" s="522"/>
      <c r="CR15" s="522"/>
      <c r="CS15" s="522"/>
      <c r="CT15" s="522"/>
      <c r="CU15" s="522"/>
      <c r="CV15" s="522"/>
      <c r="CW15" s="522"/>
      <c r="CX15" s="522"/>
      <c r="CY15" s="522"/>
      <c r="CZ15" s="522"/>
      <c r="DA15" s="522"/>
      <c r="DB15" s="522"/>
      <c r="DC15" s="522"/>
      <c r="DD15" s="522"/>
      <c r="DE15" s="522"/>
      <c r="DF15" s="522"/>
      <c r="DG15" s="522"/>
      <c r="DH15" s="522"/>
      <c r="DI15" s="522"/>
      <c r="DJ15" s="522"/>
      <c r="DK15" s="522"/>
      <c r="DL15" s="522"/>
      <c r="DM15" s="522"/>
      <c r="DN15" s="522"/>
      <c r="DO15" s="522"/>
      <c r="DP15" s="522"/>
      <c r="DQ15" s="522"/>
      <c r="DR15" s="522"/>
    </row>
    <row r="16" s="155" customFormat="1" ht="13.5" spans="1:122">
      <c r="A16" s="522"/>
      <c r="B16" s="525"/>
      <c r="C16" s="526"/>
      <c r="D16" s="527"/>
      <c r="E16" s="528"/>
      <c r="F16" s="529"/>
      <c r="G16" s="528"/>
      <c r="H16" s="527"/>
      <c r="I16" s="528"/>
      <c r="J16" s="528"/>
      <c r="K16" s="530"/>
      <c r="L16" s="531"/>
      <c r="M16" s="528"/>
      <c r="N16" s="531"/>
      <c r="O16" s="528"/>
      <c r="P16" s="528"/>
      <c r="Q16" s="528"/>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2"/>
      <c r="AY16" s="522"/>
      <c r="AZ16" s="522"/>
      <c r="BA16" s="522"/>
      <c r="BB16" s="522"/>
      <c r="BC16" s="522"/>
      <c r="BD16" s="522"/>
      <c r="BE16" s="522"/>
      <c r="BF16" s="522"/>
      <c r="BG16" s="522"/>
      <c r="BH16" s="522"/>
      <c r="BI16" s="522"/>
      <c r="BJ16" s="522"/>
      <c r="BK16" s="522"/>
      <c r="BL16" s="522"/>
      <c r="BM16" s="522"/>
      <c r="BN16" s="522"/>
      <c r="BO16" s="522"/>
      <c r="BP16" s="522"/>
      <c r="BQ16" s="522"/>
      <c r="BR16" s="522"/>
      <c r="BS16" s="522"/>
      <c r="BT16" s="522"/>
      <c r="BU16" s="522"/>
      <c r="BV16" s="522"/>
      <c r="BW16" s="522"/>
      <c r="BX16" s="522"/>
      <c r="BY16" s="522"/>
      <c r="BZ16" s="522"/>
      <c r="CA16" s="522"/>
      <c r="CB16" s="522"/>
      <c r="CC16" s="522"/>
      <c r="CD16" s="522"/>
      <c r="CE16" s="522"/>
      <c r="CF16" s="522"/>
      <c r="CG16" s="522"/>
      <c r="CH16" s="522"/>
      <c r="CI16" s="522"/>
      <c r="CJ16" s="522"/>
      <c r="CK16" s="522"/>
      <c r="CL16" s="522"/>
      <c r="CM16" s="522"/>
      <c r="CN16" s="522"/>
      <c r="CO16" s="522"/>
      <c r="CP16" s="522"/>
      <c r="CQ16" s="522"/>
      <c r="CR16" s="522"/>
      <c r="CS16" s="522"/>
      <c r="CT16" s="522"/>
      <c r="CU16" s="522"/>
      <c r="CV16" s="522"/>
      <c r="CW16" s="522"/>
      <c r="CX16" s="522"/>
      <c r="CY16" s="522"/>
      <c r="CZ16" s="522"/>
      <c r="DA16" s="522"/>
      <c r="DB16" s="522"/>
      <c r="DC16" s="522"/>
      <c r="DD16" s="522"/>
      <c r="DE16" s="522"/>
      <c r="DF16" s="522"/>
      <c r="DG16" s="522"/>
      <c r="DH16" s="522"/>
      <c r="DI16" s="522"/>
      <c r="DJ16" s="522"/>
      <c r="DK16" s="522"/>
      <c r="DL16" s="522"/>
      <c r="DM16" s="522"/>
      <c r="DN16" s="522"/>
      <c r="DO16" s="522"/>
      <c r="DP16" s="522"/>
      <c r="DQ16" s="522"/>
      <c r="DR16" s="522"/>
    </row>
    <row r="17" s="155" customFormat="1" ht="13.5" spans="1:122">
      <c r="A17" s="522"/>
      <c r="B17" s="525"/>
      <c r="C17" s="526"/>
      <c r="D17" s="527"/>
      <c r="E17" s="528"/>
      <c r="F17" s="529"/>
      <c r="G17" s="528"/>
      <c r="H17" s="527"/>
      <c r="I17" s="528"/>
      <c r="J17" s="528"/>
      <c r="K17" s="530"/>
      <c r="L17" s="531"/>
      <c r="M17" s="528"/>
      <c r="N17" s="531"/>
      <c r="O17" s="528"/>
      <c r="P17" s="528"/>
      <c r="Q17" s="528"/>
      <c r="R17" s="522"/>
      <c r="S17" s="522"/>
      <c r="T17" s="522"/>
      <c r="U17" s="522"/>
      <c r="V17" s="522"/>
      <c r="W17" s="522"/>
      <c r="X17" s="522"/>
      <c r="Y17" s="522"/>
      <c r="Z17" s="522"/>
      <c r="AA17" s="522"/>
      <c r="AB17" s="522"/>
      <c r="AC17" s="522"/>
      <c r="AD17" s="522"/>
      <c r="AE17" s="522"/>
      <c r="AF17" s="522"/>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2"/>
      <c r="BC17" s="522"/>
      <c r="BD17" s="522"/>
      <c r="BE17" s="522"/>
      <c r="BF17" s="522"/>
      <c r="BG17" s="522"/>
      <c r="BH17" s="522"/>
      <c r="BI17" s="522"/>
      <c r="BJ17" s="522"/>
      <c r="BK17" s="522"/>
      <c r="BL17" s="522"/>
      <c r="BM17" s="522"/>
      <c r="BN17" s="522"/>
      <c r="BO17" s="522"/>
      <c r="BP17" s="522"/>
      <c r="BQ17" s="522"/>
      <c r="BR17" s="522"/>
      <c r="BS17" s="522"/>
      <c r="BT17" s="522"/>
      <c r="BU17" s="522"/>
      <c r="BV17" s="522"/>
      <c r="BW17" s="522"/>
      <c r="BX17" s="522"/>
      <c r="BY17" s="522"/>
      <c r="BZ17" s="522"/>
      <c r="CA17" s="522"/>
      <c r="CB17" s="522"/>
      <c r="CC17" s="522"/>
      <c r="CD17" s="522"/>
      <c r="CE17" s="522"/>
      <c r="CF17" s="522"/>
      <c r="CG17" s="522"/>
      <c r="CH17" s="522"/>
      <c r="CI17" s="522"/>
      <c r="CJ17" s="522"/>
      <c r="CK17" s="522"/>
      <c r="CL17" s="522"/>
      <c r="CM17" s="522"/>
      <c r="CN17" s="522"/>
      <c r="CO17" s="522"/>
      <c r="CP17" s="522"/>
      <c r="CQ17" s="522"/>
      <c r="CR17" s="522"/>
      <c r="CS17" s="522"/>
      <c r="CT17" s="522"/>
      <c r="CU17" s="522"/>
      <c r="CV17" s="522"/>
      <c r="CW17" s="522"/>
      <c r="CX17" s="522"/>
      <c r="CY17" s="522"/>
      <c r="CZ17" s="522"/>
      <c r="DA17" s="522"/>
      <c r="DB17" s="522"/>
      <c r="DC17" s="522"/>
      <c r="DD17" s="522"/>
      <c r="DE17" s="522"/>
      <c r="DF17" s="522"/>
      <c r="DG17" s="522"/>
      <c r="DH17" s="522"/>
      <c r="DI17" s="522"/>
      <c r="DJ17" s="522"/>
      <c r="DK17" s="522"/>
      <c r="DL17" s="522"/>
      <c r="DM17" s="522"/>
      <c r="DN17" s="522"/>
      <c r="DO17" s="522"/>
      <c r="DP17" s="522"/>
      <c r="DQ17" s="522"/>
      <c r="DR17" s="522"/>
    </row>
    <row r="18" s="155" customFormat="1" ht="13.5" spans="1:122">
      <c r="A18" s="522"/>
      <c r="B18" s="525"/>
      <c r="C18" s="526"/>
      <c r="D18" s="527"/>
      <c r="E18" s="528"/>
      <c r="F18" s="529"/>
      <c r="G18" s="528"/>
      <c r="H18" s="527"/>
      <c r="I18" s="528"/>
      <c r="J18" s="528"/>
      <c r="K18" s="530"/>
      <c r="L18" s="531"/>
      <c r="M18" s="528"/>
      <c r="N18" s="531"/>
      <c r="O18" s="528"/>
      <c r="P18" s="528"/>
      <c r="Q18" s="528"/>
      <c r="R18" s="522"/>
      <c r="S18" s="522"/>
      <c r="T18" s="522"/>
      <c r="U18" s="522"/>
      <c r="V18" s="522"/>
      <c r="W18" s="522"/>
      <c r="X18" s="522"/>
      <c r="Y18" s="522"/>
      <c r="Z18" s="522"/>
      <c r="AA18" s="522"/>
      <c r="AB18" s="522"/>
      <c r="AC18" s="522"/>
      <c r="AD18" s="522"/>
      <c r="AE18" s="522"/>
      <c r="AF18" s="522"/>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522"/>
      <c r="CG18" s="522"/>
      <c r="CH18" s="522"/>
      <c r="CI18" s="522"/>
      <c r="CJ18" s="522"/>
      <c r="CK18" s="522"/>
      <c r="CL18" s="522"/>
      <c r="CM18" s="522"/>
      <c r="CN18" s="522"/>
      <c r="CO18" s="522"/>
      <c r="CP18" s="522"/>
      <c r="CQ18" s="522"/>
      <c r="CR18" s="522"/>
      <c r="CS18" s="522"/>
      <c r="CT18" s="522"/>
      <c r="CU18" s="522"/>
      <c r="CV18" s="522"/>
      <c r="CW18" s="522"/>
      <c r="CX18" s="522"/>
      <c r="CY18" s="522"/>
      <c r="CZ18" s="522"/>
      <c r="DA18" s="522"/>
      <c r="DB18" s="522"/>
      <c r="DC18" s="522"/>
      <c r="DD18" s="522"/>
      <c r="DE18" s="522"/>
      <c r="DF18" s="522"/>
      <c r="DG18" s="522"/>
      <c r="DH18" s="522"/>
      <c r="DI18" s="522"/>
      <c r="DJ18" s="522"/>
      <c r="DK18" s="522"/>
      <c r="DL18" s="522"/>
      <c r="DM18" s="522"/>
      <c r="DN18" s="522"/>
      <c r="DO18" s="522"/>
      <c r="DP18" s="522"/>
      <c r="DQ18" s="522"/>
      <c r="DR18" s="522"/>
    </row>
    <row r="19" s="155" customFormat="1" ht="13.5" spans="1:122">
      <c r="A19" s="522"/>
      <c r="B19" s="525"/>
      <c r="C19" s="526"/>
      <c r="D19" s="527"/>
      <c r="E19" s="528"/>
      <c r="F19" s="529"/>
      <c r="G19" s="528"/>
      <c r="H19" s="527"/>
      <c r="I19" s="528"/>
      <c r="J19" s="528"/>
      <c r="K19" s="530"/>
      <c r="L19" s="531"/>
      <c r="M19" s="528"/>
      <c r="N19" s="531"/>
      <c r="O19" s="528"/>
      <c r="P19" s="528"/>
      <c r="Q19" s="528"/>
      <c r="R19" s="522"/>
      <c r="S19" s="522"/>
      <c r="T19" s="522"/>
      <c r="U19" s="522"/>
      <c r="V19" s="522"/>
      <c r="W19" s="522"/>
      <c r="X19" s="522"/>
      <c r="Y19" s="522"/>
      <c r="Z19" s="522"/>
      <c r="AA19" s="522"/>
      <c r="AB19" s="522"/>
      <c r="AC19" s="522"/>
      <c r="AD19" s="522"/>
      <c r="AE19" s="522"/>
      <c r="AF19" s="522"/>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2"/>
      <c r="BF19" s="522"/>
      <c r="BG19" s="522"/>
      <c r="BH19" s="522"/>
      <c r="BI19" s="522"/>
      <c r="BJ19" s="522"/>
      <c r="BK19" s="522"/>
      <c r="BL19" s="522"/>
      <c r="BM19" s="522"/>
      <c r="BN19" s="522"/>
      <c r="BO19" s="522"/>
      <c r="BP19" s="522"/>
      <c r="BQ19" s="522"/>
      <c r="BR19" s="522"/>
      <c r="BS19" s="522"/>
      <c r="BT19" s="522"/>
      <c r="BU19" s="522"/>
      <c r="BV19" s="522"/>
      <c r="BW19" s="522"/>
      <c r="BX19" s="522"/>
      <c r="BY19" s="522"/>
      <c r="BZ19" s="522"/>
      <c r="CA19" s="522"/>
      <c r="CB19" s="522"/>
      <c r="CC19" s="522"/>
      <c r="CD19" s="522"/>
      <c r="CE19" s="522"/>
      <c r="CF19" s="522"/>
      <c r="CG19" s="522"/>
      <c r="CH19" s="522"/>
      <c r="CI19" s="522"/>
      <c r="CJ19" s="522"/>
      <c r="CK19" s="522"/>
      <c r="CL19" s="522"/>
      <c r="CM19" s="522"/>
      <c r="CN19" s="522"/>
      <c r="CO19" s="522"/>
      <c r="CP19" s="522"/>
      <c r="CQ19" s="522"/>
      <c r="CR19" s="522"/>
      <c r="CS19" s="522"/>
      <c r="CT19" s="522"/>
      <c r="CU19" s="522"/>
      <c r="CV19" s="522"/>
      <c r="CW19" s="522"/>
      <c r="CX19" s="522"/>
      <c r="CY19" s="522"/>
      <c r="CZ19" s="522"/>
      <c r="DA19" s="522"/>
      <c r="DB19" s="522"/>
      <c r="DC19" s="522"/>
      <c r="DD19" s="522"/>
      <c r="DE19" s="522"/>
      <c r="DF19" s="522"/>
      <c r="DG19" s="522"/>
      <c r="DH19" s="522"/>
      <c r="DI19" s="522"/>
      <c r="DJ19" s="522"/>
      <c r="DK19" s="522"/>
      <c r="DL19" s="522"/>
      <c r="DM19" s="522"/>
      <c r="DN19" s="522"/>
      <c r="DO19" s="522"/>
      <c r="DP19" s="522"/>
      <c r="DQ19" s="522"/>
      <c r="DR19" s="522"/>
    </row>
    <row r="20" s="155" customFormat="1" ht="13.5" spans="1:122">
      <c r="A20" s="522"/>
      <c r="B20" s="525"/>
      <c r="C20" s="526"/>
      <c r="D20" s="527"/>
      <c r="E20" s="528"/>
      <c r="F20" s="529"/>
      <c r="G20" s="528"/>
      <c r="H20" s="527"/>
      <c r="I20" s="528"/>
      <c r="J20" s="528"/>
      <c r="K20" s="530"/>
      <c r="L20" s="531"/>
      <c r="M20" s="528"/>
      <c r="N20" s="531"/>
      <c r="O20" s="528"/>
      <c r="P20" s="528"/>
      <c r="Q20" s="528"/>
      <c r="R20" s="522"/>
      <c r="S20" s="522"/>
      <c r="T20" s="522"/>
      <c r="U20" s="522"/>
      <c r="V20" s="522"/>
      <c r="W20" s="522"/>
      <c r="X20" s="522"/>
      <c r="Y20" s="522"/>
      <c r="Z20" s="522"/>
      <c r="AA20" s="522"/>
      <c r="AB20" s="522"/>
      <c r="AC20" s="522"/>
      <c r="AD20" s="522"/>
      <c r="AE20" s="522"/>
      <c r="AF20" s="522"/>
      <c r="AG20" s="522"/>
      <c r="AH20" s="522"/>
      <c r="AI20" s="522"/>
      <c r="AJ20" s="522"/>
      <c r="AK20" s="522"/>
      <c r="AL20" s="522"/>
      <c r="AM20" s="522"/>
      <c r="AN20" s="522"/>
      <c r="AO20" s="522"/>
      <c r="AP20" s="522"/>
      <c r="AQ20" s="522"/>
      <c r="AR20" s="522"/>
      <c r="AS20" s="522"/>
      <c r="AT20" s="522"/>
      <c r="AU20" s="522"/>
      <c r="AV20" s="522"/>
      <c r="AW20" s="522"/>
      <c r="AX20" s="522"/>
      <c r="AY20" s="522"/>
      <c r="AZ20" s="522"/>
      <c r="BA20" s="522"/>
      <c r="BB20" s="522"/>
      <c r="BC20" s="522"/>
      <c r="BD20" s="522"/>
      <c r="BE20" s="522"/>
      <c r="BF20" s="522"/>
      <c r="BG20" s="522"/>
      <c r="BH20" s="522"/>
      <c r="BI20" s="522"/>
      <c r="BJ20" s="522"/>
      <c r="BK20" s="522"/>
      <c r="BL20" s="522"/>
      <c r="BM20" s="522"/>
      <c r="BN20" s="522"/>
      <c r="BO20" s="522"/>
      <c r="BP20" s="522"/>
      <c r="BQ20" s="522"/>
      <c r="BR20" s="522"/>
      <c r="BS20" s="522"/>
      <c r="BT20" s="522"/>
      <c r="BU20" s="522"/>
      <c r="BV20" s="522"/>
      <c r="BW20" s="522"/>
      <c r="BX20" s="522"/>
      <c r="BY20" s="522"/>
      <c r="BZ20" s="522"/>
      <c r="CA20" s="522"/>
      <c r="CB20" s="522"/>
      <c r="CC20" s="522"/>
      <c r="CD20" s="522"/>
      <c r="CE20" s="522"/>
      <c r="CF20" s="522"/>
      <c r="CG20" s="522"/>
      <c r="CH20" s="522"/>
      <c r="CI20" s="522"/>
      <c r="CJ20" s="522"/>
      <c r="CK20" s="522"/>
      <c r="CL20" s="522"/>
      <c r="CM20" s="522"/>
      <c r="CN20" s="522"/>
      <c r="CO20" s="522"/>
      <c r="CP20" s="522"/>
      <c r="CQ20" s="522"/>
      <c r="CR20" s="522"/>
      <c r="CS20" s="522"/>
      <c r="CT20" s="522"/>
      <c r="CU20" s="522"/>
      <c r="CV20" s="522"/>
      <c r="CW20" s="522"/>
      <c r="CX20" s="522"/>
      <c r="CY20" s="522"/>
      <c r="CZ20" s="522"/>
      <c r="DA20" s="522"/>
      <c r="DB20" s="522"/>
      <c r="DC20" s="522"/>
      <c r="DD20" s="522"/>
      <c r="DE20" s="522"/>
      <c r="DF20" s="522"/>
      <c r="DG20" s="522"/>
      <c r="DH20" s="522"/>
      <c r="DI20" s="522"/>
      <c r="DJ20" s="522"/>
      <c r="DK20" s="522"/>
      <c r="DL20" s="522"/>
      <c r="DM20" s="522"/>
      <c r="DN20" s="522"/>
      <c r="DO20" s="522"/>
      <c r="DP20" s="522"/>
      <c r="DQ20" s="522"/>
      <c r="DR20" s="522"/>
    </row>
    <row r="21" s="155" customFormat="1" ht="13.5" spans="1:122">
      <c r="A21" s="522"/>
      <c r="B21" s="525"/>
      <c r="C21" s="526"/>
      <c r="D21" s="527"/>
      <c r="E21" s="528"/>
      <c r="F21" s="529"/>
      <c r="G21" s="528"/>
      <c r="H21" s="527"/>
      <c r="I21" s="528"/>
      <c r="J21" s="528"/>
      <c r="K21" s="530"/>
      <c r="L21" s="531"/>
      <c r="M21" s="528"/>
      <c r="N21" s="531"/>
      <c r="O21" s="528"/>
      <c r="P21" s="528"/>
      <c r="Q21" s="528"/>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522"/>
      <c r="BL21" s="522"/>
      <c r="BM21" s="522"/>
      <c r="BN21" s="522"/>
      <c r="BO21" s="522"/>
      <c r="BP21" s="522"/>
      <c r="BQ21" s="522"/>
      <c r="BR21" s="522"/>
      <c r="BS21" s="522"/>
      <c r="BT21" s="522"/>
      <c r="BU21" s="522"/>
      <c r="BV21" s="522"/>
      <c r="BW21" s="522"/>
      <c r="BX21" s="522"/>
      <c r="BY21" s="522"/>
      <c r="BZ21" s="522"/>
      <c r="CA21" s="522"/>
      <c r="CB21" s="522"/>
      <c r="CC21" s="522"/>
      <c r="CD21" s="522"/>
      <c r="CE21" s="522"/>
      <c r="CF21" s="522"/>
      <c r="CG21" s="522"/>
      <c r="CH21" s="522"/>
      <c r="CI21" s="522"/>
      <c r="CJ21" s="522"/>
      <c r="CK21" s="522"/>
      <c r="CL21" s="522"/>
      <c r="CM21" s="522"/>
      <c r="CN21" s="522"/>
      <c r="CO21" s="522"/>
      <c r="CP21" s="522"/>
      <c r="CQ21" s="522"/>
      <c r="CR21" s="522"/>
      <c r="CS21" s="522"/>
      <c r="CT21" s="522"/>
      <c r="CU21" s="522"/>
      <c r="CV21" s="522"/>
      <c r="CW21" s="522"/>
      <c r="CX21" s="522"/>
      <c r="CY21" s="522"/>
      <c r="CZ21" s="522"/>
      <c r="DA21" s="522"/>
      <c r="DB21" s="522"/>
      <c r="DC21" s="522"/>
      <c r="DD21" s="522"/>
      <c r="DE21" s="522"/>
      <c r="DF21" s="522"/>
      <c r="DG21" s="522"/>
      <c r="DH21" s="522"/>
      <c r="DI21" s="522"/>
      <c r="DJ21" s="522"/>
      <c r="DK21" s="522"/>
      <c r="DL21" s="522"/>
      <c r="DM21" s="522"/>
      <c r="DN21" s="522"/>
      <c r="DO21" s="522"/>
      <c r="DP21" s="522"/>
      <c r="DQ21" s="522"/>
      <c r="DR21" s="522"/>
    </row>
    <row r="22" s="155" customFormat="1" ht="13.5" spans="1:122">
      <c r="A22" s="522"/>
      <c r="B22" s="525"/>
      <c r="C22" s="526"/>
      <c r="D22" s="527"/>
      <c r="E22" s="528"/>
      <c r="F22" s="529"/>
      <c r="G22" s="528"/>
      <c r="H22" s="527"/>
      <c r="I22" s="528"/>
      <c r="J22" s="528"/>
      <c r="K22" s="530"/>
      <c r="L22" s="531"/>
      <c r="M22" s="528"/>
      <c r="N22" s="531"/>
      <c r="O22" s="528"/>
      <c r="P22" s="528"/>
      <c r="Q22" s="528"/>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522"/>
      <c r="BW22" s="522"/>
      <c r="BX22" s="522"/>
      <c r="BY22" s="522"/>
      <c r="BZ22" s="522"/>
      <c r="CA22" s="522"/>
      <c r="CB22" s="522"/>
      <c r="CC22" s="522"/>
      <c r="CD22" s="522"/>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row>
    <row r="23" s="155" customFormat="1" ht="13.5" spans="1:122">
      <c r="A23" s="522"/>
      <c r="B23" s="525"/>
      <c r="C23" s="526"/>
      <c r="D23" s="527"/>
      <c r="E23" s="528"/>
      <c r="F23" s="529"/>
      <c r="G23" s="528"/>
      <c r="H23" s="527"/>
      <c r="I23" s="528"/>
      <c r="J23" s="528"/>
      <c r="K23" s="530"/>
      <c r="L23" s="531"/>
      <c r="M23" s="528"/>
      <c r="N23" s="531"/>
      <c r="O23" s="528"/>
      <c r="P23" s="528"/>
      <c r="Q23" s="528"/>
      <c r="R23" s="522"/>
      <c r="S23" s="522"/>
      <c r="T23" s="522"/>
      <c r="U23" s="522"/>
      <c r="V23" s="522"/>
      <c r="W23" s="522"/>
      <c r="X23" s="522"/>
      <c r="Y23" s="522"/>
      <c r="Z23" s="522"/>
      <c r="AA23" s="522"/>
      <c r="AB23" s="522"/>
      <c r="AC23" s="522"/>
      <c r="AD23" s="522"/>
      <c r="AE23" s="522"/>
      <c r="AF23" s="522"/>
      <c r="AG23" s="522"/>
      <c r="AH23" s="522"/>
      <c r="AI23" s="522"/>
      <c r="AJ23" s="522"/>
      <c r="AK23" s="522"/>
      <c r="AL23" s="522"/>
      <c r="AM23" s="522"/>
      <c r="AN23" s="522"/>
      <c r="AO23" s="522"/>
      <c r="AP23" s="522"/>
      <c r="AQ23" s="522"/>
      <c r="AR23" s="522"/>
      <c r="AS23" s="522"/>
      <c r="AT23" s="522"/>
      <c r="AU23" s="522"/>
      <c r="AV23" s="522"/>
      <c r="AW23" s="522"/>
      <c r="AX23" s="522"/>
      <c r="AY23" s="522"/>
      <c r="AZ23" s="522"/>
      <c r="BA23" s="522"/>
      <c r="BB23" s="522"/>
      <c r="BC23" s="522"/>
      <c r="BD23" s="522"/>
      <c r="BE23" s="522"/>
      <c r="BF23" s="522"/>
      <c r="BG23" s="522"/>
      <c r="BH23" s="522"/>
      <c r="BI23" s="522"/>
      <c r="BJ23" s="522"/>
      <c r="BK23" s="522"/>
      <c r="BL23" s="522"/>
      <c r="BM23" s="522"/>
      <c r="BN23" s="522"/>
      <c r="BO23" s="522"/>
      <c r="BP23" s="522"/>
      <c r="BQ23" s="522"/>
      <c r="BR23" s="522"/>
      <c r="BS23" s="522"/>
      <c r="BT23" s="522"/>
      <c r="BU23" s="522"/>
      <c r="BV23" s="522"/>
      <c r="BW23" s="522"/>
      <c r="BX23" s="522"/>
      <c r="BY23" s="522"/>
      <c r="BZ23" s="522"/>
      <c r="CA23" s="522"/>
      <c r="CB23" s="522"/>
      <c r="CC23" s="522"/>
      <c r="CD23" s="522"/>
      <c r="CE23" s="522"/>
      <c r="CF23" s="522"/>
      <c r="CG23" s="522"/>
      <c r="CH23" s="522"/>
      <c r="CI23" s="522"/>
      <c r="CJ23" s="522"/>
      <c r="CK23" s="522"/>
      <c r="CL23" s="522"/>
      <c r="CM23" s="522"/>
      <c r="CN23" s="522"/>
      <c r="CO23" s="522"/>
      <c r="CP23" s="522"/>
      <c r="CQ23" s="522"/>
      <c r="CR23" s="522"/>
      <c r="CS23" s="522"/>
      <c r="CT23" s="522"/>
      <c r="CU23" s="522"/>
      <c r="CV23" s="522"/>
      <c r="CW23" s="522"/>
      <c r="CX23" s="522"/>
      <c r="CY23" s="522"/>
      <c r="CZ23" s="522"/>
      <c r="DA23" s="522"/>
      <c r="DB23" s="522"/>
      <c r="DC23" s="522"/>
      <c r="DD23" s="522"/>
      <c r="DE23" s="522"/>
      <c r="DF23" s="522"/>
      <c r="DG23" s="522"/>
      <c r="DH23" s="522"/>
      <c r="DI23" s="522"/>
      <c r="DJ23" s="522"/>
      <c r="DK23" s="522"/>
      <c r="DL23" s="522"/>
      <c r="DM23" s="522"/>
      <c r="DN23" s="522"/>
      <c r="DO23" s="522"/>
      <c r="DP23" s="522"/>
      <c r="DQ23" s="522"/>
      <c r="DR23" s="522"/>
    </row>
    <row r="24" s="155" customFormat="1" ht="13.5" spans="1:122">
      <c r="A24" s="522"/>
      <c r="B24" s="525"/>
      <c r="C24" s="526"/>
      <c r="D24" s="527"/>
      <c r="E24" s="528"/>
      <c r="F24" s="529"/>
      <c r="G24" s="528"/>
      <c r="H24" s="527"/>
      <c r="I24" s="528"/>
      <c r="J24" s="528"/>
      <c r="K24" s="530"/>
      <c r="L24" s="531"/>
      <c r="M24" s="528"/>
      <c r="N24" s="531"/>
      <c r="O24" s="528"/>
      <c r="P24" s="528"/>
      <c r="Q24" s="528"/>
      <c r="R24" s="522"/>
      <c r="S24" s="522"/>
      <c r="T24" s="522"/>
      <c r="U24" s="522"/>
      <c r="V24" s="522"/>
      <c r="W24" s="522"/>
      <c r="X24" s="522"/>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2"/>
      <c r="AY24" s="522"/>
      <c r="AZ24" s="522"/>
      <c r="BA24" s="522"/>
      <c r="BB24" s="522"/>
      <c r="BC24" s="522"/>
      <c r="BD24" s="522"/>
      <c r="BE24" s="522"/>
      <c r="BF24" s="522"/>
      <c r="BG24" s="522"/>
      <c r="BH24" s="522"/>
      <c r="BI24" s="522"/>
      <c r="BJ24" s="522"/>
      <c r="BK24" s="522"/>
      <c r="BL24" s="522"/>
      <c r="BM24" s="522"/>
      <c r="BN24" s="522"/>
      <c r="BO24" s="522"/>
      <c r="BP24" s="522"/>
      <c r="BQ24" s="522"/>
      <c r="BR24" s="522"/>
      <c r="BS24" s="522"/>
      <c r="BT24" s="522"/>
      <c r="BU24" s="522"/>
      <c r="BV24" s="522"/>
      <c r="BW24" s="522"/>
      <c r="BX24" s="522"/>
      <c r="BY24" s="522"/>
      <c r="BZ24" s="522"/>
      <c r="CA24" s="522"/>
      <c r="CB24" s="522"/>
      <c r="CC24" s="522"/>
      <c r="CD24" s="522"/>
      <c r="CE24" s="522"/>
      <c r="CF24" s="522"/>
      <c r="CG24" s="522"/>
      <c r="CH24" s="522"/>
      <c r="CI24" s="522"/>
      <c r="CJ24" s="522"/>
      <c r="CK24" s="522"/>
      <c r="CL24" s="522"/>
      <c r="CM24" s="522"/>
      <c r="CN24" s="522"/>
      <c r="CO24" s="522"/>
      <c r="CP24" s="522"/>
      <c r="CQ24" s="522"/>
      <c r="CR24" s="522"/>
      <c r="CS24" s="522"/>
      <c r="CT24" s="522"/>
      <c r="CU24" s="522"/>
      <c r="CV24" s="522"/>
      <c r="CW24" s="522"/>
      <c r="CX24" s="522"/>
      <c r="CY24" s="522"/>
      <c r="CZ24" s="522"/>
      <c r="DA24" s="522"/>
      <c r="DB24" s="522"/>
      <c r="DC24" s="522"/>
      <c r="DD24" s="522"/>
      <c r="DE24" s="522"/>
      <c r="DF24" s="522"/>
      <c r="DG24" s="522"/>
      <c r="DH24" s="522"/>
      <c r="DI24" s="522"/>
      <c r="DJ24" s="522"/>
      <c r="DK24" s="522"/>
      <c r="DL24" s="522"/>
      <c r="DM24" s="522"/>
      <c r="DN24" s="522"/>
      <c r="DO24" s="522"/>
      <c r="DP24" s="522"/>
      <c r="DQ24" s="522"/>
      <c r="DR24" s="522"/>
    </row>
    <row r="25" s="155" customFormat="1" ht="13.5" spans="1:122">
      <c r="A25" s="522"/>
      <c r="B25" s="525"/>
      <c r="C25" s="526"/>
      <c r="D25" s="527"/>
      <c r="E25" s="528"/>
      <c r="F25" s="529"/>
      <c r="G25" s="528"/>
      <c r="H25" s="527"/>
      <c r="I25" s="528"/>
      <c r="J25" s="528"/>
      <c r="K25" s="530"/>
      <c r="L25" s="531"/>
      <c r="M25" s="528"/>
      <c r="N25" s="531"/>
      <c r="O25" s="528"/>
      <c r="P25" s="528"/>
      <c r="Q25" s="528"/>
      <c r="R25" s="522"/>
      <c r="S25" s="522"/>
      <c r="T25" s="522"/>
      <c r="U25" s="522"/>
      <c r="V25" s="522"/>
      <c r="W25" s="522"/>
      <c r="X25" s="522"/>
      <c r="Y25" s="522"/>
      <c r="Z25" s="522"/>
      <c r="AA25" s="522"/>
      <c r="AB25" s="522"/>
      <c r="AC25" s="522"/>
      <c r="AD25" s="522"/>
      <c r="AE25" s="522"/>
      <c r="AF25" s="522"/>
      <c r="AG25" s="522"/>
      <c r="AH25" s="522"/>
      <c r="AI25" s="522"/>
      <c r="AJ25" s="522"/>
      <c r="AK25" s="522"/>
      <c r="AL25" s="522"/>
      <c r="AM25" s="522"/>
      <c r="AN25" s="522"/>
      <c r="AO25" s="522"/>
      <c r="AP25" s="522"/>
      <c r="AQ25" s="522"/>
      <c r="AR25" s="522"/>
      <c r="AS25" s="522"/>
      <c r="AT25" s="522"/>
      <c r="AU25" s="522"/>
      <c r="AV25" s="522"/>
      <c r="AW25" s="522"/>
      <c r="AX25" s="522"/>
      <c r="AY25" s="522"/>
      <c r="AZ25" s="522"/>
      <c r="BA25" s="522"/>
      <c r="BB25" s="522"/>
      <c r="BC25" s="522"/>
      <c r="BD25" s="522"/>
      <c r="BE25" s="522"/>
      <c r="BF25" s="522"/>
      <c r="BG25" s="522"/>
      <c r="BH25" s="522"/>
      <c r="BI25" s="522"/>
      <c r="BJ25" s="522"/>
      <c r="BK25" s="522"/>
      <c r="BL25" s="522"/>
      <c r="BM25" s="522"/>
      <c r="BN25" s="522"/>
      <c r="BO25" s="522"/>
      <c r="BP25" s="522"/>
      <c r="BQ25" s="522"/>
      <c r="BR25" s="522"/>
      <c r="BS25" s="522"/>
      <c r="BT25" s="522"/>
      <c r="BU25" s="522"/>
      <c r="BV25" s="522"/>
      <c r="BW25" s="522"/>
      <c r="BX25" s="522"/>
      <c r="BY25" s="522"/>
      <c r="BZ25" s="522"/>
      <c r="CA25" s="522"/>
      <c r="CB25" s="522"/>
      <c r="CC25" s="522"/>
      <c r="CD25" s="522"/>
      <c r="CE25" s="522"/>
      <c r="CF25" s="522"/>
      <c r="CG25" s="522"/>
      <c r="CH25" s="522"/>
      <c r="CI25" s="522"/>
      <c r="CJ25" s="522"/>
      <c r="CK25" s="522"/>
      <c r="CL25" s="522"/>
      <c r="CM25" s="522"/>
      <c r="CN25" s="522"/>
      <c r="CO25" s="522"/>
      <c r="CP25" s="522"/>
      <c r="CQ25" s="522"/>
      <c r="CR25" s="522"/>
      <c r="CS25" s="522"/>
      <c r="CT25" s="522"/>
      <c r="CU25" s="522"/>
      <c r="CV25" s="522"/>
      <c r="CW25" s="522"/>
      <c r="CX25" s="522"/>
      <c r="CY25" s="522"/>
      <c r="CZ25" s="522"/>
      <c r="DA25" s="522"/>
      <c r="DB25" s="522"/>
      <c r="DC25" s="522"/>
      <c r="DD25" s="522"/>
      <c r="DE25" s="522"/>
      <c r="DF25" s="522"/>
      <c r="DG25" s="522"/>
      <c r="DH25" s="522"/>
      <c r="DI25" s="522"/>
      <c r="DJ25" s="522"/>
      <c r="DK25" s="522"/>
      <c r="DL25" s="522"/>
      <c r="DM25" s="522"/>
      <c r="DN25" s="522"/>
      <c r="DO25" s="522"/>
      <c r="DP25" s="522"/>
      <c r="DQ25" s="522"/>
      <c r="DR25" s="522"/>
    </row>
    <row r="26" s="155" customFormat="1" ht="13.5" spans="1:122">
      <c r="A26" s="522"/>
      <c r="B26" s="525"/>
      <c r="C26" s="526"/>
      <c r="D26" s="527"/>
      <c r="E26" s="528"/>
      <c r="F26" s="529"/>
      <c r="G26" s="528"/>
      <c r="H26" s="527"/>
      <c r="I26" s="528"/>
      <c r="J26" s="528"/>
      <c r="K26" s="530"/>
      <c r="L26" s="531"/>
      <c r="M26" s="528"/>
      <c r="N26" s="531"/>
      <c r="O26" s="528"/>
      <c r="P26" s="528"/>
      <c r="Q26" s="528"/>
      <c r="R26" s="522"/>
      <c r="S26" s="522"/>
      <c r="T26" s="522"/>
      <c r="U26" s="522"/>
      <c r="V26" s="522"/>
      <c r="W26" s="522"/>
      <c r="X26" s="522"/>
      <c r="Y26" s="522"/>
      <c r="Z26" s="522"/>
      <c r="AA26" s="522"/>
      <c r="AB26" s="522"/>
      <c r="AC26" s="522"/>
      <c r="AD26" s="522"/>
      <c r="AE26" s="522"/>
      <c r="AF26" s="522"/>
      <c r="AG26" s="522"/>
      <c r="AH26" s="522"/>
      <c r="AI26" s="522"/>
      <c r="AJ26" s="522"/>
      <c r="AK26" s="522"/>
      <c r="AL26" s="522"/>
      <c r="AM26" s="522"/>
      <c r="AN26" s="522"/>
      <c r="AO26" s="522"/>
      <c r="AP26" s="522"/>
      <c r="AQ26" s="522"/>
      <c r="AR26" s="522"/>
      <c r="AS26" s="522"/>
      <c r="AT26" s="522"/>
      <c r="AU26" s="522"/>
      <c r="AV26" s="522"/>
      <c r="AW26" s="522"/>
      <c r="AX26" s="522"/>
      <c r="AY26" s="522"/>
      <c r="AZ26" s="522"/>
      <c r="BA26" s="522"/>
      <c r="BB26" s="522"/>
      <c r="BC26" s="522"/>
      <c r="BD26" s="522"/>
      <c r="BE26" s="522"/>
      <c r="BF26" s="522"/>
      <c r="BG26" s="522"/>
      <c r="BH26" s="522"/>
      <c r="BI26" s="522"/>
      <c r="BJ26" s="522"/>
      <c r="BK26" s="522"/>
      <c r="BL26" s="522"/>
      <c r="BM26" s="522"/>
      <c r="BN26" s="522"/>
      <c r="BO26" s="522"/>
      <c r="BP26" s="522"/>
      <c r="BQ26" s="522"/>
      <c r="BR26" s="522"/>
      <c r="BS26" s="522"/>
      <c r="BT26" s="522"/>
      <c r="BU26" s="522"/>
      <c r="BV26" s="522"/>
      <c r="BW26" s="522"/>
      <c r="BX26" s="522"/>
      <c r="BY26" s="522"/>
      <c r="BZ26" s="522"/>
      <c r="CA26" s="522"/>
      <c r="CB26" s="522"/>
      <c r="CC26" s="522"/>
      <c r="CD26" s="522"/>
      <c r="CE26" s="522"/>
      <c r="CF26" s="522"/>
      <c r="CG26" s="522"/>
      <c r="CH26" s="522"/>
      <c r="CI26" s="522"/>
      <c r="CJ26" s="522"/>
      <c r="CK26" s="522"/>
      <c r="CL26" s="522"/>
      <c r="CM26" s="522"/>
      <c r="CN26" s="522"/>
      <c r="CO26" s="522"/>
      <c r="CP26" s="522"/>
      <c r="CQ26" s="522"/>
      <c r="CR26" s="522"/>
      <c r="CS26" s="522"/>
      <c r="CT26" s="522"/>
      <c r="CU26" s="522"/>
      <c r="CV26" s="522"/>
      <c r="CW26" s="522"/>
      <c r="CX26" s="522"/>
      <c r="CY26" s="522"/>
      <c r="CZ26" s="522"/>
      <c r="DA26" s="522"/>
      <c r="DB26" s="522"/>
      <c r="DC26" s="522"/>
      <c r="DD26" s="522"/>
      <c r="DE26" s="522"/>
      <c r="DF26" s="522"/>
      <c r="DG26" s="522"/>
      <c r="DH26" s="522"/>
      <c r="DI26" s="522"/>
      <c r="DJ26" s="522"/>
      <c r="DK26" s="522"/>
      <c r="DL26" s="522"/>
      <c r="DM26" s="522"/>
      <c r="DN26" s="522"/>
      <c r="DO26" s="522"/>
      <c r="DP26" s="522"/>
      <c r="DQ26" s="522"/>
      <c r="DR26" s="522"/>
    </row>
    <row r="27" s="155" customFormat="1" ht="13.5" spans="1:122">
      <c r="A27" s="522"/>
      <c r="B27" s="525"/>
      <c r="C27" s="526"/>
      <c r="D27" s="527"/>
      <c r="E27" s="528"/>
      <c r="F27" s="529"/>
      <c r="G27" s="528"/>
      <c r="H27" s="527"/>
      <c r="I27" s="528"/>
      <c r="J27" s="528"/>
      <c r="K27" s="530"/>
      <c r="L27" s="531"/>
      <c r="M27" s="528"/>
      <c r="N27" s="531"/>
      <c r="O27" s="528"/>
      <c r="P27" s="528"/>
      <c r="Q27" s="528"/>
      <c r="R27" s="522"/>
      <c r="S27" s="522"/>
      <c r="T27" s="522"/>
      <c r="U27" s="522"/>
      <c r="V27" s="522"/>
      <c r="W27" s="522"/>
      <c r="X27" s="522"/>
      <c r="Y27" s="522"/>
      <c r="Z27" s="522"/>
      <c r="AA27" s="522"/>
      <c r="AB27" s="522"/>
      <c r="AC27" s="522"/>
      <c r="AD27" s="522"/>
      <c r="AE27" s="522"/>
      <c r="AF27" s="522"/>
      <c r="AG27" s="522"/>
      <c r="AH27" s="522"/>
      <c r="AI27" s="522"/>
      <c r="AJ27" s="522"/>
      <c r="AK27" s="522"/>
      <c r="AL27" s="522"/>
      <c r="AM27" s="522"/>
      <c r="AN27" s="522"/>
      <c r="AO27" s="522"/>
      <c r="AP27" s="522"/>
      <c r="AQ27" s="522"/>
      <c r="AR27" s="522"/>
      <c r="AS27" s="522"/>
      <c r="AT27" s="522"/>
      <c r="AU27" s="522"/>
      <c r="AV27" s="522"/>
      <c r="AW27" s="522"/>
      <c r="AX27" s="522"/>
      <c r="AY27" s="522"/>
      <c r="AZ27" s="522"/>
      <c r="BA27" s="522"/>
      <c r="BB27" s="522"/>
      <c r="BC27" s="522"/>
      <c r="BD27" s="522"/>
      <c r="BE27" s="522"/>
      <c r="BF27" s="522"/>
      <c r="BG27" s="522"/>
      <c r="BH27" s="522"/>
      <c r="BI27" s="522"/>
      <c r="BJ27" s="522"/>
      <c r="BK27" s="522"/>
      <c r="BL27" s="522"/>
      <c r="BM27" s="522"/>
      <c r="BN27" s="522"/>
      <c r="BO27" s="522"/>
      <c r="BP27" s="522"/>
      <c r="BQ27" s="522"/>
      <c r="BR27" s="522"/>
      <c r="BS27" s="522"/>
      <c r="BT27" s="522"/>
      <c r="BU27" s="522"/>
      <c r="BV27" s="522"/>
      <c r="BW27" s="522"/>
      <c r="BX27" s="522"/>
      <c r="BY27" s="522"/>
      <c r="BZ27" s="522"/>
      <c r="CA27" s="522"/>
      <c r="CB27" s="522"/>
      <c r="CC27" s="522"/>
      <c r="CD27" s="522"/>
      <c r="CE27" s="522"/>
      <c r="CF27" s="522"/>
      <c r="CG27" s="522"/>
      <c r="CH27" s="522"/>
      <c r="CI27" s="522"/>
      <c r="CJ27" s="522"/>
      <c r="CK27" s="522"/>
      <c r="CL27" s="522"/>
      <c r="CM27" s="522"/>
      <c r="CN27" s="522"/>
      <c r="CO27" s="522"/>
      <c r="CP27" s="522"/>
      <c r="CQ27" s="522"/>
      <c r="CR27" s="522"/>
      <c r="CS27" s="522"/>
      <c r="CT27" s="522"/>
      <c r="CU27" s="522"/>
      <c r="CV27" s="522"/>
      <c r="CW27" s="522"/>
      <c r="CX27" s="522"/>
      <c r="CY27" s="522"/>
      <c r="CZ27" s="522"/>
      <c r="DA27" s="522"/>
      <c r="DB27" s="522"/>
      <c r="DC27" s="522"/>
      <c r="DD27" s="522"/>
      <c r="DE27" s="522"/>
      <c r="DF27" s="522"/>
      <c r="DG27" s="522"/>
      <c r="DH27" s="522"/>
      <c r="DI27" s="522"/>
      <c r="DJ27" s="522"/>
      <c r="DK27" s="522"/>
      <c r="DL27" s="522"/>
      <c r="DM27" s="522"/>
      <c r="DN27" s="522"/>
      <c r="DO27" s="522"/>
      <c r="DP27" s="522"/>
      <c r="DQ27" s="522"/>
      <c r="DR27" s="522"/>
    </row>
    <row r="28" s="155" customFormat="1" ht="13.5" spans="1:122">
      <c r="A28" s="522"/>
      <c r="B28" s="525"/>
      <c r="C28" s="526"/>
      <c r="D28" s="527"/>
      <c r="E28" s="528"/>
      <c r="F28" s="529"/>
      <c r="G28" s="528"/>
      <c r="H28" s="527"/>
      <c r="I28" s="528"/>
      <c r="J28" s="528"/>
      <c r="K28" s="530"/>
      <c r="L28" s="531"/>
      <c r="M28" s="528"/>
      <c r="N28" s="531"/>
      <c r="O28" s="528"/>
      <c r="P28" s="528"/>
      <c r="Q28" s="528"/>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2"/>
      <c r="AY28" s="522"/>
      <c r="AZ28" s="522"/>
      <c r="BA28" s="522"/>
      <c r="BB28" s="522"/>
      <c r="BC28" s="522"/>
      <c r="BD28" s="522"/>
      <c r="BE28" s="522"/>
      <c r="BF28" s="522"/>
      <c r="BG28" s="522"/>
      <c r="BH28" s="522"/>
      <c r="BI28" s="522"/>
      <c r="BJ28" s="522"/>
      <c r="BK28" s="522"/>
      <c r="BL28" s="522"/>
      <c r="BM28" s="522"/>
      <c r="BN28" s="522"/>
      <c r="BO28" s="522"/>
      <c r="BP28" s="522"/>
      <c r="BQ28" s="522"/>
      <c r="BR28" s="522"/>
      <c r="BS28" s="522"/>
      <c r="BT28" s="522"/>
      <c r="BU28" s="522"/>
      <c r="BV28" s="522"/>
      <c r="BW28" s="522"/>
      <c r="BX28" s="522"/>
      <c r="BY28" s="522"/>
      <c r="BZ28" s="522"/>
      <c r="CA28" s="522"/>
      <c r="CB28" s="522"/>
      <c r="CC28" s="522"/>
      <c r="CD28" s="522"/>
      <c r="CE28" s="522"/>
      <c r="CF28" s="522"/>
      <c r="CG28" s="522"/>
      <c r="CH28" s="522"/>
      <c r="CI28" s="522"/>
      <c r="CJ28" s="522"/>
      <c r="CK28" s="522"/>
      <c r="CL28" s="522"/>
      <c r="CM28" s="522"/>
      <c r="CN28" s="522"/>
      <c r="CO28" s="522"/>
      <c r="CP28" s="522"/>
      <c r="CQ28" s="522"/>
      <c r="CR28" s="522"/>
      <c r="CS28" s="522"/>
      <c r="CT28" s="522"/>
      <c r="CU28" s="522"/>
      <c r="CV28" s="522"/>
      <c r="CW28" s="522"/>
      <c r="CX28" s="522"/>
      <c r="CY28" s="522"/>
      <c r="CZ28" s="522"/>
      <c r="DA28" s="522"/>
      <c r="DB28" s="522"/>
      <c r="DC28" s="522"/>
      <c r="DD28" s="522"/>
      <c r="DE28" s="522"/>
      <c r="DF28" s="522"/>
      <c r="DG28" s="522"/>
      <c r="DH28" s="522"/>
      <c r="DI28" s="522"/>
      <c r="DJ28" s="522"/>
      <c r="DK28" s="522"/>
      <c r="DL28" s="522"/>
      <c r="DM28" s="522"/>
      <c r="DN28" s="522"/>
      <c r="DO28" s="522"/>
      <c r="DP28" s="522"/>
      <c r="DQ28" s="522"/>
      <c r="DR28" s="522"/>
    </row>
    <row r="29" s="155" customFormat="1" ht="13.5" spans="1:122">
      <c r="A29" s="522"/>
      <c r="B29" s="525"/>
      <c r="C29" s="526"/>
      <c r="D29" s="527"/>
      <c r="E29" s="528"/>
      <c r="F29" s="529"/>
      <c r="G29" s="528"/>
      <c r="H29" s="527"/>
      <c r="I29" s="528"/>
      <c r="J29" s="528"/>
      <c r="K29" s="530"/>
      <c r="L29" s="531"/>
      <c r="M29" s="528"/>
      <c r="N29" s="531"/>
      <c r="O29" s="528"/>
      <c r="P29" s="528"/>
      <c r="Q29" s="528"/>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2"/>
      <c r="AY29" s="522"/>
      <c r="AZ29" s="522"/>
      <c r="BA29" s="522"/>
      <c r="BB29" s="522"/>
      <c r="BC29" s="522"/>
      <c r="BD29" s="522"/>
      <c r="BE29" s="522"/>
      <c r="BF29" s="522"/>
      <c r="BG29" s="522"/>
      <c r="BH29" s="522"/>
      <c r="BI29" s="522"/>
      <c r="BJ29" s="522"/>
      <c r="BK29" s="522"/>
      <c r="BL29" s="522"/>
      <c r="BM29" s="522"/>
      <c r="BN29" s="522"/>
      <c r="BO29" s="522"/>
      <c r="BP29" s="522"/>
      <c r="BQ29" s="522"/>
      <c r="BR29" s="522"/>
      <c r="BS29" s="522"/>
      <c r="BT29" s="522"/>
      <c r="BU29" s="522"/>
      <c r="BV29" s="522"/>
      <c r="BW29" s="522"/>
      <c r="BX29" s="522"/>
      <c r="BY29" s="522"/>
      <c r="BZ29" s="522"/>
      <c r="CA29" s="522"/>
      <c r="CB29" s="522"/>
      <c r="CC29" s="522"/>
      <c r="CD29" s="522"/>
      <c r="CE29" s="522"/>
      <c r="CF29" s="522"/>
      <c r="CG29" s="522"/>
      <c r="CH29" s="522"/>
      <c r="CI29" s="522"/>
      <c r="CJ29" s="522"/>
      <c r="CK29" s="522"/>
      <c r="CL29" s="522"/>
      <c r="CM29" s="522"/>
      <c r="CN29" s="522"/>
      <c r="CO29" s="522"/>
      <c r="CP29" s="522"/>
      <c r="CQ29" s="522"/>
      <c r="CR29" s="522"/>
      <c r="CS29" s="522"/>
      <c r="CT29" s="522"/>
      <c r="CU29" s="522"/>
      <c r="CV29" s="522"/>
      <c r="CW29" s="522"/>
      <c r="CX29" s="522"/>
      <c r="CY29" s="522"/>
      <c r="CZ29" s="522"/>
      <c r="DA29" s="522"/>
      <c r="DB29" s="522"/>
      <c r="DC29" s="522"/>
      <c r="DD29" s="522"/>
      <c r="DE29" s="522"/>
      <c r="DF29" s="522"/>
      <c r="DG29" s="522"/>
      <c r="DH29" s="522"/>
      <c r="DI29" s="522"/>
      <c r="DJ29" s="522"/>
      <c r="DK29" s="522"/>
      <c r="DL29" s="522"/>
      <c r="DM29" s="522"/>
      <c r="DN29" s="522"/>
      <c r="DO29" s="522"/>
      <c r="DP29" s="522"/>
      <c r="DQ29" s="522"/>
      <c r="DR29" s="522"/>
    </row>
    <row r="30" s="155" customFormat="1" ht="13.5" spans="1:122">
      <c r="A30" s="522"/>
      <c r="B30" s="525"/>
      <c r="C30" s="526"/>
      <c r="D30" s="527"/>
      <c r="E30" s="528"/>
      <c r="F30" s="529"/>
      <c r="G30" s="528"/>
      <c r="H30" s="527"/>
      <c r="I30" s="528"/>
      <c r="J30" s="528"/>
      <c r="K30" s="530"/>
      <c r="L30" s="531"/>
      <c r="M30" s="528"/>
      <c r="N30" s="531"/>
      <c r="O30" s="528"/>
      <c r="P30" s="528"/>
      <c r="Q30" s="528"/>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522"/>
      <c r="AY30" s="522"/>
      <c r="AZ30" s="522"/>
      <c r="BA30" s="522"/>
      <c r="BB30" s="522"/>
      <c r="BC30" s="522"/>
      <c r="BD30" s="522"/>
      <c r="BE30" s="522"/>
      <c r="BF30" s="522"/>
      <c r="BG30" s="522"/>
      <c r="BH30" s="522"/>
      <c r="BI30" s="522"/>
      <c r="BJ30" s="522"/>
      <c r="BK30" s="522"/>
      <c r="BL30" s="522"/>
      <c r="BM30" s="522"/>
      <c r="BN30" s="522"/>
      <c r="BO30" s="522"/>
      <c r="BP30" s="522"/>
      <c r="BQ30" s="522"/>
      <c r="BR30" s="522"/>
      <c r="BS30" s="522"/>
      <c r="BT30" s="522"/>
      <c r="BU30" s="522"/>
      <c r="BV30" s="522"/>
      <c r="BW30" s="522"/>
      <c r="BX30" s="522"/>
      <c r="BY30" s="522"/>
      <c r="BZ30" s="522"/>
      <c r="CA30" s="522"/>
      <c r="CB30" s="522"/>
      <c r="CC30" s="522"/>
      <c r="CD30" s="522"/>
      <c r="CE30" s="522"/>
      <c r="CF30" s="522"/>
      <c r="CG30" s="522"/>
      <c r="CH30" s="522"/>
      <c r="CI30" s="522"/>
      <c r="CJ30" s="522"/>
      <c r="CK30" s="522"/>
      <c r="CL30" s="522"/>
      <c r="CM30" s="522"/>
      <c r="CN30" s="522"/>
      <c r="CO30" s="522"/>
      <c r="CP30" s="522"/>
      <c r="CQ30" s="522"/>
      <c r="CR30" s="522"/>
      <c r="CS30" s="522"/>
      <c r="CT30" s="522"/>
      <c r="CU30" s="522"/>
      <c r="CV30" s="522"/>
      <c r="CW30" s="522"/>
      <c r="CX30" s="522"/>
      <c r="CY30" s="522"/>
      <c r="CZ30" s="522"/>
      <c r="DA30" s="522"/>
      <c r="DB30" s="522"/>
      <c r="DC30" s="522"/>
      <c r="DD30" s="522"/>
      <c r="DE30" s="522"/>
      <c r="DF30" s="522"/>
      <c r="DG30" s="522"/>
      <c r="DH30" s="522"/>
      <c r="DI30" s="522"/>
      <c r="DJ30" s="522"/>
      <c r="DK30" s="522"/>
      <c r="DL30" s="522"/>
      <c r="DM30" s="522"/>
      <c r="DN30" s="522"/>
      <c r="DO30" s="522"/>
      <c r="DP30" s="522"/>
      <c r="DQ30" s="522"/>
      <c r="DR30" s="522"/>
    </row>
    <row r="31" s="155" customFormat="1" ht="13.5" spans="1:122">
      <c r="A31" s="522"/>
      <c r="B31" s="525"/>
      <c r="C31" s="526"/>
      <c r="D31" s="527"/>
      <c r="E31" s="528"/>
      <c r="F31" s="529"/>
      <c r="G31" s="528"/>
      <c r="H31" s="527"/>
      <c r="I31" s="528"/>
      <c r="J31" s="528"/>
      <c r="K31" s="530"/>
      <c r="L31" s="531"/>
      <c r="M31" s="528"/>
      <c r="N31" s="531"/>
      <c r="O31" s="528"/>
      <c r="P31" s="528"/>
      <c r="Q31" s="528"/>
      <c r="R31" s="522"/>
      <c r="S31" s="522"/>
      <c r="T31" s="522"/>
      <c r="U31" s="522"/>
      <c r="V31" s="522"/>
      <c r="W31" s="522"/>
      <c r="X31" s="522"/>
      <c r="Y31" s="522"/>
      <c r="Z31" s="522"/>
      <c r="AA31" s="522"/>
      <c r="AB31" s="522"/>
      <c r="AC31" s="522"/>
      <c r="AD31" s="522"/>
      <c r="AE31" s="522"/>
      <c r="AF31" s="522"/>
      <c r="AG31" s="522"/>
      <c r="AH31" s="522"/>
      <c r="AI31" s="522"/>
      <c r="AJ31" s="522"/>
      <c r="AK31" s="522"/>
      <c r="AL31" s="522"/>
      <c r="AM31" s="522"/>
      <c r="AN31" s="522"/>
      <c r="AO31" s="522"/>
      <c r="AP31" s="522"/>
      <c r="AQ31" s="522"/>
      <c r="AR31" s="522"/>
      <c r="AS31" s="522"/>
      <c r="AT31" s="522"/>
      <c r="AU31" s="522"/>
      <c r="AV31" s="522"/>
      <c r="AW31" s="522"/>
      <c r="AX31" s="522"/>
      <c r="AY31" s="522"/>
      <c r="AZ31" s="522"/>
      <c r="BA31" s="522"/>
      <c r="BB31" s="522"/>
      <c r="BC31" s="522"/>
      <c r="BD31" s="522"/>
      <c r="BE31" s="522"/>
      <c r="BF31" s="522"/>
      <c r="BG31" s="522"/>
      <c r="BH31" s="522"/>
      <c r="BI31" s="522"/>
      <c r="BJ31" s="522"/>
      <c r="BK31" s="522"/>
      <c r="BL31" s="522"/>
      <c r="BM31" s="522"/>
      <c r="BN31" s="522"/>
      <c r="BO31" s="522"/>
      <c r="BP31" s="522"/>
      <c r="BQ31" s="522"/>
      <c r="BR31" s="522"/>
      <c r="BS31" s="522"/>
      <c r="BT31" s="522"/>
      <c r="BU31" s="522"/>
      <c r="BV31" s="522"/>
      <c r="BW31" s="522"/>
      <c r="BX31" s="522"/>
      <c r="BY31" s="522"/>
      <c r="BZ31" s="522"/>
      <c r="CA31" s="522"/>
      <c r="CB31" s="522"/>
      <c r="CC31" s="522"/>
      <c r="CD31" s="522"/>
      <c r="CE31" s="522"/>
      <c r="CF31" s="522"/>
      <c r="CG31" s="522"/>
      <c r="CH31" s="522"/>
      <c r="CI31" s="522"/>
      <c r="CJ31" s="522"/>
      <c r="CK31" s="522"/>
      <c r="CL31" s="522"/>
      <c r="CM31" s="522"/>
      <c r="CN31" s="522"/>
      <c r="CO31" s="522"/>
      <c r="CP31" s="522"/>
      <c r="CQ31" s="522"/>
      <c r="CR31" s="522"/>
      <c r="CS31" s="522"/>
      <c r="CT31" s="522"/>
      <c r="CU31" s="522"/>
      <c r="CV31" s="522"/>
      <c r="CW31" s="522"/>
      <c r="CX31" s="522"/>
      <c r="CY31" s="522"/>
      <c r="CZ31" s="522"/>
      <c r="DA31" s="522"/>
      <c r="DB31" s="522"/>
      <c r="DC31" s="522"/>
      <c r="DD31" s="522"/>
      <c r="DE31" s="522"/>
      <c r="DF31" s="522"/>
      <c r="DG31" s="522"/>
      <c r="DH31" s="522"/>
      <c r="DI31" s="522"/>
      <c r="DJ31" s="522"/>
      <c r="DK31" s="522"/>
      <c r="DL31" s="522"/>
      <c r="DM31" s="522"/>
      <c r="DN31" s="522"/>
      <c r="DO31" s="522"/>
      <c r="DP31" s="522"/>
      <c r="DQ31" s="522"/>
      <c r="DR31" s="522"/>
    </row>
    <row r="32" s="155" customFormat="1" ht="13.5" spans="1:122">
      <c r="A32" s="522"/>
      <c r="B32" s="525"/>
      <c r="C32" s="526"/>
      <c r="D32" s="527"/>
      <c r="E32" s="528"/>
      <c r="F32" s="529"/>
      <c r="G32" s="528"/>
      <c r="H32" s="527"/>
      <c r="I32" s="528"/>
      <c r="J32" s="528"/>
      <c r="K32" s="530"/>
      <c r="L32" s="531"/>
      <c r="M32" s="528"/>
      <c r="N32" s="531"/>
      <c r="O32" s="528"/>
      <c r="P32" s="528"/>
      <c r="Q32" s="528"/>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522"/>
      <c r="AY32" s="522"/>
      <c r="AZ32" s="522"/>
      <c r="BA32" s="522"/>
      <c r="BB32" s="522"/>
      <c r="BC32" s="522"/>
      <c r="BD32" s="522"/>
      <c r="BE32" s="522"/>
      <c r="BF32" s="522"/>
      <c r="BG32" s="522"/>
      <c r="BH32" s="522"/>
      <c r="BI32" s="522"/>
      <c r="BJ32" s="522"/>
      <c r="BK32" s="522"/>
      <c r="BL32" s="522"/>
      <c r="BM32" s="522"/>
      <c r="BN32" s="522"/>
      <c r="BO32" s="522"/>
      <c r="BP32" s="522"/>
      <c r="BQ32" s="522"/>
      <c r="BR32" s="522"/>
      <c r="BS32" s="522"/>
      <c r="BT32" s="522"/>
      <c r="BU32" s="522"/>
      <c r="BV32" s="522"/>
      <c r="BW32" s="522"/>
      <c r="BX32" s="522"/>
      <c r="BY32" s="522"/>
      <c r="BZ32" s="522"/>
      <c r="CA32" s="522"/>
      <c r="CB32" s="522"/>
      <c r="CC32" s="522"/>
      <c r="CD32" s="522"/>
      <c r="CE32" s="522"/>
      <c r="CF32" s="522"/>
      <c r="CG32" s="522"/>
      <c r="CH32" s="522"/>
      <c r="CI32" s="522"/>
      <c r="CJ32" s="522"/>
      <c r="CK32" s="522"/>
      <c r="CL32" s="522"/>
      <c r="CM32" s="522"/>
      <c r="CN32" s="522"/>
      <c r="CO32" s="522"/>
      <c r="CP32" s="522"/>
      <c r="CQ32" s="522"/>
      <c r="CR32" s="522"/>
      <c r="CS32" s="522"/>
      <c r="CT32" s="522"/>
      <c r="CU32" s="522"/>
      <c r="CV32" s="522"/>
      <c r="CW32" s="522"/>
      <c r="CX32" s="522"/>
      <c r="CY32" s="522"/>
      <c r="CZ32" s="522"/>
      <c r="DA32" s="522"/>
      <c r="DB32" s="522"/>
      <c r="DC32" s="522"/>
      <c r="DD32" s="522"/>
      <c r="DE32" s="522"/>
      <c r="DF32" s="522"/>
      <c r="DG32" s="522"/>
      <c r="DH32" s="522"/>
      <c r="DI32" s="522"/>
      <c r="DJ32" s="522"/>
      <c r="DK32" s="522"/>
      <c r="DL32" s="522"/>
      <c r="DM32" s="522"/>
      <c r="DN32" s="522"/>
      <c r="DO32" s="522"/>
      <c r="DP32" s="522"/>
      <c r="DQ32" s="522"/>
      <c r="DR32" s="522"/>
    </row>
    <row r="33" s="155" customFormat="1" ht="13.5" spans="1:122">
      <c r="A33" s="522"/>
      <c r="B33" s="525"/>
      <c r="C33" s="526"/>
      <c r="D33" s="527"/>
      <c r="E33" s="528"/>
      <c r="F33" s="529"/>
      <c r="G33" s="528"/>
      <c r="H33" s="527"/>
      <c r="I33" s="528"/>
      <c r="J33" s="528"/>
      <c r="K33" s="530"/>
      <c r="L33" s="531"/>
      <c r="M33" s="528"/>
      <c r="N33" s="531"/>
      <c r="O33" s="528"/>
      <c r="P33" s="528"/>
      <c r="Q33" s="528"/>
      <c r="R33" s="522"/>
      <c r="S33" s="522"/>
      <c r="T33" s="522"/>
      <c r="U33" s="522"/>
      <c r="V33" s="522"/>
      <c r="W33" s="522"/>
      <c r="X33" s="522"/>
      <c r="Y33" s="522"/>
      <c r="Z33" s="522"/>
      <c r="AA33" s="522"/>
      <c r="AB33" s="522"/>
      <c r="AC33" s="522"/>
      <c r="AD33" s="522"/>
      <c r="AE33" s="522"/>
      <c r="AF33" s="522"/>
      <c r="AG33" s="522"/>
      <c r="AH33" s="522"/>
      <c r="AI33" s="522"/>
      <c r="AJ33" s="522"/>
      <c r="AK33" s="522"/>
      <c r="AL33" s="522"/>
      <c r="AM33" s="522"/>
      <c r="AN33" s="522"/>
      <c r="AO33" s="522"/>
      <c r="AP33" s="522"/>
      <c r="AQ33" s="522"/>
      <c r="AR33" s="522"/>
      <c r="AS33" s="522"/>
      <c r="AT33" s="522"/>
      <c r="AU33" s="522"/>
      <c r="AV33" s="522"/>
      <c r="AW33" s="522"/>
      <c r="AX33" s="522"/>
      <c r="AY33" s="522"/>
      <c r="AZ33" s="522"/>
      <c r="BA33" s="522"/>
      <c r="BB33" s="522"/>
      <c r="BC33" s="522"/>
      <c r="BD33" s="522"/>
      <c r="BE33" s="522"/>
      <c r="BF33" s="522"/>
      <c r="BG33" s="522"/>
      <c r="BH33" s="522"/>
      <c r="BI33" s="522"/>
      <c r="BJ33" s="522"/>
      <c r="BK33" s="522"/>
      <c r="BL33" s="522"/>
      <c r="BM33" s="522"/>
      <c r="BN33" s="522"/>
      <c r="BO33" s="522"/>
      <c r="BP33" s="522"/>
      <c r="BQ33" s="522"/>
      <c r="BR33" s="522"/>
      <c r="BS33" s="522"/>
      <c r="BT33" s="522"/>
      <c r="BU33" s="522"/>
      <c r="BV33" s="522"/>
      <c r="BW33" s="522"/>
      <c r="BX33" s="522"/>
      <c r="BY33" s="522"/>
      <c r="BZ33" s="522"/>
      <c r="CA33" s="522"/>
      <c r="CB33" s="522"/>
      <c r="CC33" s="522"/>
      <c r="CD33" s="522"/>
      <c r="CE33" s="522"/>
      <c r="CF33" s="522"/>
      <c r="CG33" s="522"/>
      <c r="CH33" s="522"/>
      <c r="CI33" s="522"/>
      <c r="CJ33" s="522"/>
      <c r="CK33" s="522"/>
      <c r="CL33" s="522"/>
      <c r="CM33" s="522"/>
      <c r="CN33" s="522"/>
      <c r="CO33" s="522"/>
      <c r="CP33" s="522"/>
      <c r="CQ33" s="522"/>
      <c r="CR33" s="522"/>
      <c r="CS33" s="522"/>
      <c r="CT33" s="522"/>
      <c r="CU33" s="522"/>
      <c r="CV33" s="522"/>
      <c r="CW33" s="522"/>
      <c r="CX33" s="522"/>
      <c r="CY33" s="522"/>
      <c r="CZ33" s="522"/>
      <c r="DA33" s="522"/>
      <c r="DB33" s="522"/>
      <c r="DC33" s="522"/>
      <c r="DD33" s="522"/>
      <c r="DE33" s="522"/>
      <c r="DF33" s="522"/>
      <c r="DG33" s="522"/>
      <c r="DH33" s="522"/>
      <c r="DI33" s="522"/>
      <c r="DJ33" s="522"/>
      <c r="DK33" s="522"/>
      <c r="DL33" s="522"/>
      <c r="DM33" s="522"/>
      <c r="DN33" s="522"/>
      <c r="DO33" s="522"/>
      <c r="DP33" s="522"/>
      <c r="DQ33" s="522"/>
      <c r="DR33" s="522"/>
    </row>
    <row r="34" s="155" customFormat="1" ht="13.5" spans="1:122">
      <c r="A34" s="522"/>
      <c r="B34" s="525"/>
      <c r="C34" s="526"/>
      <c r="D34" s="527"/>
      <c r="E34" s="528"/>
      <c r="F34" s="529"/>
      <c r="G34" s="528"/>
      <c r="H34" s="527"/>
      <c r="I34" s="528"/>
      <c r="J34" s="528"/>
      <c r="K34" s="530"/>
      <c r="L34" s="531"/>
      <c r="M34" s="528"/>
      <c r="N34" s="531"/>
      <c r="O34" s="528"/>
      <c r="P34" s="528"/>
      <c r="Q34" s="528"/>
      <c r="R34" s="522"/>
      <c r="S34" s="522"/>
      <c r="T34" s="522"/>
      <c r="U34" s="522"/>
      <c r="V34" s="522"/>
      <c r="W34" s="522"/>
      <c r="X34" s="522"/>
      <c r="Y34" s="522"/>
      <c r="Z34" s="522"/>
      <c r="AA34" s="522"/>
      <c r="AB34" s="522"/>
      <c r="AC34" s="522"/>
      <c r="AD34" s="522"/>
      <c r="AE34" s="522"/>
      <c r="AF34" s="522"/>
      <c r="AG34" s="522"/>
      <c r="AH34" s="522"/>
      <c r="AI34" s="522"/>
      <c r="AJ34" s="522"/>
      <c r="AK34" s="522"/>
      <c r="AL34" s="522"/>
      <c r="AM34" s="522"/>
      <c r="AN34" s="522"/>
      <c r="AO34" s="522"/>
      <c r="AP34" s="522"/>
      <c r="AQ34" s="522"/>
      <c r="AR34" s="522"/>
      <c r="AS34" s="522"/>
      <c r="AT34" s="522"/>
      <c r="AU34" s="522"/>
      <c r="AV34" s="522"/>
      <c r="AW34" s="522"/>
      <c r="AX34" s="522"/>
      <c r="AY34" s="522"/>
      <c r="AZ34" s="522"/>
      <c r="BA34" s="522"/>
      <c r="BB34" s="522"/>
      <c r="BC34" s="522"/>
      <c r="BD34" s="522"/>
      <c r="BE34" s="522"/>
      <c r="BF34" s="522"/>
      <c r="BG34" s="522"/>
      <c r="BH34" s="522"/>
      <c r="BI34" s="522"/>
      <c r="BJ34" s="522"/>
      <c r="BK34" s="522"/>
      <c r="BL34" s="522"/>
      <c r="BM34" s="522"/>
      <c r="BN34" s="522"/>
      <c r="BO34" s="522"/>
      <c r="BP34" s="522"/>
      <c r="BQ34" s="522"/>
      <c r="BR34" s="522"/>
      <c r="BS34" s="522"/>
      <c r="BT34" s="522"/>
      <c r="BU34" s="522"/>
      <c r="BV34" s="522"/>
      <c r="BW34" s="522"/>
      <c r="BX34" s="522"/>
      <c r="BY34" s="522"/>
      <c r="BZ34" s="522"/>
      <c r="CA34" s="522"/>
      <c r="CB34" s="522"/>
      <c r="CC34" s="522"/>
      <c r="CD34" s="522"/>
      <c r="CE34" s="522"/>
      <c r="CF34" s="522"/>
      <c r="CG34" s="522"/>
      <c r="CH34" s="522"/>
      <c r="CI34" s="522"/>
      <c r="CJ34" s="522"/>
      <c r="CK34" s="522"/>
      <c r="CL34" s="522"/>
      <c r="CM34" s="522"/>
      <c r="CN34" s="522"/>
      <c r="CO34" s="522"/>
      <c r="CP34" s="522"/>
      <c r="CQ34" s="522"/>
      <c r="CR34" s="522"/>
      <c r="CS34" s="522"/>
      <c r="CT34" s="522"/>
      <c r="CU34" s="522"/>
      <c r="CV34" s="522"/>
      <c r="CW34" s="522"/>
      <c r="CX34" s="522"/>
      <c r="CY34" s="522"/>
      <c r="CZ34" s="522"/>
      <c r="DA34" s="522"/>
      <c r="DB34" s="522"/>
      <c r="DC34" s="522"/>
      <c r="DD34" s="522"/>
      <c r="DE34" s="522"/>
      <c r="DF34" s="522"/>
      <c r="DG34" s="522"/>
      <c r="DH34" s="522"/>
      <c r="DI34" s="522"/>
      <c r="DJ34" s="522"/>
      <c r="DK34" s="522"/>
      <c r="DL34" s="522"/>
      <c r="DM34" s="522"/>
      <c r="DN34" s="522"/>
      <c r="DO34" s="522"/>
      <c r="DP34" s="522"/>
      <c r="DQ34" s="522"/>
      <c r="DR34" s="522"/>
    </row>
    <row r="35" s="155" customFormat="1" ht="13.5" spans="1:122">
      <c r="A35" s="522"/>
      <c r="B35" s="525"/>
      <c r="C35" s="526"/>
      <c r="D35" s="527"/>
      <c r="E35" s="528"/>
      <c r="F35" s="529"/>
      <c r="G35" s="528"/>
      <c r="H35" s="527"/>
      <c r="I35" s="528"/>
      <c r="J35" s="528"/>
      <c r="K35" s="530"/>
      <c r="L35" s="531"/>
      <c r="M35" s="528"/>
      <c r="N35" s="531"/>
      <c r="O35" s="528"/>
      <c r="P35" s="528"/>
      <c r="Q35" s="528"/>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2"/>
      <c r="AY35" s="522"/>
      <c r="AZ35" s="522"/>
      <c r="BA35" s="522"/>
      <c r="BB35" s="522"/>
      <c r="BC35" s="522"/>
      <c r="BD35" s="522"/>
      <c r="BE35" s="522"/>
      <c r="BF35" s="522"/>
      <c r="BG35" s="522"/>
      <c r="BH35" s="522"/>
      <c r="BI35" s="522"/>
      <c r="BJ35" s="522"/>
      <c r="BK35" s="522"/>
      <c r="BL35" s="522"/>
      <c r="BM35" s="522"/>
      <c r="BN35" s="522"/>
      <c r="BO35" s="522"/>
      <c r="BP35" s="522"/>
      <c r="BQ35" s="522"/>
      <c r="BR35" s="522"/>
      <c r="BS35" s="522"/>
      <c r="BT35" s="522"/>
      <c r="BU35" s="522"/>
      <c r="BV35" s="522"/>
      <c r="BW35" s="522"/>
      <c r="BX35" s="522"/>
      <c r="BY35" s="522"/>
      <c r="BZ35" s="522"/>
      <c r="CA35" s="522"/>
      <c r="CB35" s="522"/>
      <c r="CC35" s="522"/>
      <c r="CD35" s="522"/>
      <c r="CE35" s="522"/>
      <c r="CF35" s="522"/>
      <c r="CG35" s="522"/>
      <c r="CH35" s="522"/>
      <c r="CI35" s="522"/>
      <c r="CJ35" s="522"/>
      <c r="CK35" s="522"/>
      <c r="CL35" s="522"/>
      <c r="CM35" s="522"/>
      <c r="CN35" s="522"/>
      <c r="CO35" s="522"/>
      <c r="CP35" s="522"/>
      <c r="CQ35" s="522"/>
      <c r="CR35" s="522"/>
      <c r="CS35" s="522"/>
      <c r="CT35" s="522"/>
      <c r="CU35" s="522"/>
      <c r="CV35" s="522"/>
      <c r="CW35" s="522"/>
      <c r="CX35" s="522"/>
      <c r="CY35" s="522"/>
      <c r="CZ35" s="522"/>
      <c r="DA35" s="522"/>
      <c r="DB35" s="522"/>
      <c r="DC35" s="522"/>
      <c r="DD35" s="522"/>
      <c r="DE35" s="522"/>
      <c r="DF35" s="522"/>
      <c r="DG35" s="522"/>
      <c r="DH35" s="522"/>
      <c r="DI35" s="522"/>
      <c r="DJ35" s="522"/>
      <c r="DK35" s="522"/>
      <c r="DL35" s="522"/>
      <c r="DM35" s="522"/>
      <c r="DN35" s="522"/>
      <c r="DO35" s="522"/>
      <c r="DP35" s="522"/>
      <c r="DQ35" s="522"/>
      <c r="DR35" s="522"/>
    </row>
    <row r="36" s="155" customFormat="1" ht="13.5" spans="1:122">
      <c r="A36" s="522"/>
      <c r="B36" s="525"/>
      <c r="C36" s="526"/>
      <c r="D36" s="527"/>
      <c r="E36" s="528"/>
      <c r="F36" s="529"/>
      <c r="G36" s="528"/>
      <c r="H36" s="527"/>
      <c r="I36" s="528"/>
      <c r="J36" s="528"/>
      <c r="K36" s="530"/>
      <c r="L36" s="531"/>
      <c r="M36" s="528"/>
      <c r="N36" s="531"/>
      <c r="O36" s="528"/>
      <c r="P36" s="528"/>
      <c r="Q36" s="528"/>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2"/>
      <c r="AY36" s="522"/>
      <c r="AZ36" s="522"/>
      <c r="BA36" s="522"/>
      <c r="BB36" s="522"/>
      <c r="BC36" s="522"/>
      <c r="BD36" s="522"/>
      <c r="BE36" s="522"/>
      <c r="BF36" s="522"/>
      <c r="BG36" s="522"/>
      <c r="BH36" s="522"/>
      <c r="BI36" s="522"/>
      <c r="BJ36" s="522"/>
      <c r="BK36" s="522"/>
      <c r="BL36" s="522"/>
      <c r="BM36" s="522"/>
      <c r="BN36" s="522"/>
      <c r="BO36" s="522"/>
      <c r="BP36" s="522"/>
      <c r="BQ36" s="522"/>
      <c r="BR36" s="522"/>
      <c r="BS36" s="522"/>
      <c r="BT36" s="522"/>
      <c r="BU36" s="522"/>
      <c r="BV36" s="522"/>
      <c r="BW36" s="522"/>
      <c r="BX36" s="522"/>
      <c r="BY36" s="522"/>
      <c r="BZ36" s="522"/>
      <c r="CA36" s="522"/>
      <c r="CB36" s="522"/>
      <c r="CC36" s="522"/>
      <c r="CD36" s="522"/>
      <c r="CE36" s="522"/>
      <c r="CF36" s="522"/>
      <c r="CG36" s="522"/>
      <c r="CH36" s="522"/>
      <c r="CI36" s="522"/>
      <c r="CJ36" s="522"/>
      <c r="CK36" s="522"/>
      <c r="CL36" s="522"/>
      <c r="CM36" s="522"/>
      <c r="CN36" s="522"/>
      <c r="CO36" s="522"/>
      <c r="CP36" s="522"/>
      <c r="CQ36" s="522"/>
      <c r="CR36" s="522"/>
      <c r="CS36" s="522"/>
      <c r="CT36" s="522"/>
      <c r="CU36" s="522"/>
      <c r="CV36" s="522"/>
      <c r="CW36" s="522"/>
      <c r="CX36" s="522"/>
      <c r="CY36" s="522"/>
      <c r="CZ36" s="522"/>
      <c r="DA36" s="522"/>
      <c r="DB36" s="522"/>
      <c r="DC36" s="522"/>
      <c r="DD36" s="522"/>
      <c r="DE36" s="522"/>
      <c r="DF36" s="522"/>
      <c r="DG36" s="522"/>
      <c r="DH36" s="522"/>
      <c r="DI36" s="522"/>
      <c r="DJ36" s="522"/>
      <c r="DK36" s="522"/>
      <c r="DL36" s="522"/>
      <c r="DM36" s="522"/>
      <c r="DN36" s="522"/>
      <c r="DO36" s="522"/>
      <c r="DP36" s="522"/>
      <c r="DQ36" s="522"/>
      <c r="DR36" s="522"/>
    </row>
    <row r="37" s="155" customFormat="1" ht="13.5" spans="1:122">
      <c r="A37" s="522"/>
      <c r="B37" s="525"/>
      <c r="C37" s="526"/>
      <c r="D37" s="527"/>
      <c r="E37" s="528"/>
      <c r="F37" s="529"/>
      <c r="G37" s="528"/>
      <c r="H37" s="527"/>
      <c r="I37" s="528"/>
      <c r="J37" s="528"/>
      <c r="K37" s="530"/>
      <c r="L37" s="531"/>
      <c r="M37" s="528"/>
      <c r="N37" s="531"/>
      <c r="O37" s="528"/>
      <c r="P37" s="528"/>
      <c r="Q37" s="528"/>
      <c r="R37" s="522"/>
      <c r="S37" s="522"/>
      <c r="T37" s="522"/>
      <c r="U37" s="522"/>
      <c r="V37" s="522"/>
      <c r="W37" s="522"/>
      <c r="X37" s="522"/>
      <c r="Y37" s="522"/>
      <c r="Z37" s="522"/>
      <c r="AA37" s="522"/>
      <c r="AB37" s="522"/>
      <c r="AC37" s="522"/>
      <c r="AD37" s="522"/>
      <c r="AE37" s="522"/>
      <c r="AF37" s="522"/>
      <c r="AG37" s="522"/>
      <c r="AH37" s="522"/>
      <c r="AI37" s="522"/>
      <c r="AJ37" s="522"/>
      <c r="AK37" s="522"/>
      <c r="AL37" s="522"/>
      <c r="AM37" s="522"/>
      <c r="AN37" s="522"/>
      <c r="AO37" s="522"/>
      <c r="AP37" s="522"/>
      <c r="AQ37" s="522"/>
      <c r="AR37" s="522"/>
      <c r="AS37" s="522"/>
      <c r="AT37" s="522"/>
      <c r="AU37" s="522"/>
      <c r="AV37" s="522"/>
      <c r="AW37" s="522"/>
      <c r="AX37" s="522"/>
      <c r="AY37" s="522"/>
      <c r="AZ37" s="522"/>
      <c r="BA37" s="522"/>
      <c r="BB37" s="522"/>
      <c r="BC37" s="522"/>
      <c r="BD37" s="522"/>
      <c r="BE37" s="522"/>
      <c r="BF37" s="522"/>
      <c r="BG37" s="522"/>
      <c r="BH37" s="522"/>
      <c r="BI37" s="522"/>
      <c r="BJ37" s="522"/>
      <c r="BK37" s="522"/>
      <c r="BL37" s="522"/>
      <c r="BM37" s="522"/>
      <c r="BN37" s="522"/>
      <c r="BO37" s="522"/>
      <c r="BP37" s="522"/>
      <c r="BQ37" s="522"/>
      <c r="BR37" s="522"/>
      <c r="BS37" s="522"/>
      <c r="BT37" s="522"/>
      <c r="BU37" s="522"/>
      <c r="BV37" s="522"/>
      <c r="BW37" s="522"/>
      <c r="BX37" s="522"/>
      <c r="BY37" s="522"/>
      <c r="BZ37" s="522"/>
      <c r="CA37" s="522"/>
      <c r="CB37" s="522"/>
      <c r="CC37" s="522"/>
      <c r="CD37" s="522"/>
      <c r="CE37" s="522"/>
      <c r="CF37" s="522"/>
      <c r="CG37" s="522"/>
      <c r="CH37" s="522"/>
      <c r="CI37" s="522"/>
      <c r="CJ37" s="522"/>
      <c r="CK37" s="522"/>
      <c r="CL37" s="522"/>
      <c r="CM37" s="522"/>
      <c r="CN37" s="522"/>
      <c r="CO37" s="522"/>
      <c r="CP37" s="522"/>
      <c r="CQ37" s="522"/>
      <c r="CR37" s="522"/>
      <c r="CS37" s="522"/>
      <c r="CT37" s="522"/>
      <c r="CU37" s="522"/>
      <c r="CV37" s="522"/>
      <c r="CW37" s="522"/>
      <c r="CX37" s="522"/>
      <c r="CY37" s="522"/>
      <c r="CZ37" s="522"/>
      <c r="DA37" s="522"/>
      <c r="DB37" s="522"/>
      <c r="DC37" s="522"/>
      <c r="DD37" s="522"/>
      <c r="DE37" s="522"/>
      <c r="DF37" s="522"/>
      <c r="DG37" s="522"/>
      <c r="DH37" s="522"/>
      <c r="DI37" s="522"/>
      <c r="DJ37" s="522"/>
      <c r="DK37" s="522"/>
      <c r="DL37" s="522"/>
      <c r="DM37" s="522"/>
      <c r="DN37" s="522"/>
      <c r="DO37" s="522"/>
      <c r="DP37" s="522"/>
      <c r="DQ37" s="522"/>
      <c r="DR37" s="522"/>
    </row>
    <row r="38" s="155" customFormat="1" ht="13.5" spans="1:122">
      <c r="A38" s="522"/>
      <c r="B38" s="525"/>
      <c r="C38" s="526"/>
      <c r="D38" s="527"/>
      <c r="E38" s="528"/>
      <c r="F38" s="529"/>
      <c r="G38" s="528"/>
      <c r="H38" s="527"/>
      <c r="I38" s="528"/>
      <c r="J38" s="528"/>
      <c r="K38" s="530"/>
      <c r="L38" s="531"/>
      <c r="M38" s="528"/>
      <c r="N38" s="531"/>
      <c r="O38" s="528"/>
      <c r="P38" s="528"/>
      <c r="Q38" s="528"/>
      <c r="R38" s="522"/>
      <c r="S38" s="522"/>
      <c r="T38" s="522"/>
      <c r="U38" s="522"/>
      <c r="V38" s="522"/>
      <c r="W38" s="522"/>
      <c r="X38" s="522"/>
      <c r="Y38" s="522"/>
      <c r="Z38" s="522"/>
      <c r="AA38" s="522"/>
      <c r="AB38" s="522"/>
      <c r="AC38" s="522"/>
      <c r="AD38" s="522"/>
      <c r="AE38" s="522"/>
      <c r="AF38" s="522"/>
      <c r="AG38" s="522"/>
      <c r="AH38" s="522"/>
      <c r="AI38" s="522"/>
      <c r="AJ38" s="522"/>
      <c r="AK38" s="522"/>
      <c r="AL38" s="522"/>
      <c r="AM38" s="522"/>
      <c r="AN38" s="522"/>
      <c r="AO38" s="522"/>
      <c r="AP38" s="522"/>
      <c r="AQ38" s="522"/>
      <c r="AR38" s="522"/>
      <c r="AS38" s="522"/>
      <c r="AT38" s="522"/>
      <c r="AU38" s="522"/>
      <c r="AV38" s="522"/>
      <c r="AW38" s="522"/>
      <c r="AX38" s="522"/>
      <c r="AY38" s="522"/>
      <c r="AZ38" s="522"/>
      <c r="BA38" s="522"/>
      <c r="BB38" s="522"/>
      <c r="BC38" s="522"/>
      <c r="BD38" s="522"/>
      <c r="BE38" s="522"/>
      <c r="BF38" s="522"/>
      <c r="BG38" s="522"/>
      <c r="BH38" s="522"/>
      <c r="BI38" s="522"/>
      <c r="BJ38" s="522"/>
      <c r="BK38" s="522"/>
      <c r="BL38" s="522"/>
      <c r="BM38" s="522"/>
      <c r="BN38" s="522"/>
      <c r="BO38" s="522"/>
      <c r="BP38" s="522"/>
      <c r="BQ38" s="522"/>
      <c r="BR38" s="522"/>
      <c r="BS38" s="522"/>
      <c r="BT38" s="522"/>
      <c r="BU38" s="522"/>
      <c r="BV38" s="522"/>
      <c r="BW38" s="522"/>
      <c r="BX38" s="522"/>
      <c r="BY38" s="522"/>
      <c r="BZ38" s="522"/>
      <c r="CA38" s="522"/>
      <c r="CB38" s="522"/>
      <c r="CC38" s="522"/>
      <c r="CD38" s="522"/>
      <c r="CE38" s="522"/>
      <c r="CF38" s="522"/>
      <c r="CG38" s="522"/>
      <c r="CH38" s="522"/>
      <c r="CI38" s="522"/>
      <c r="CJ38" s="522"/>
      <c r="CK38" s="522"/>
      <c r="CL38" s="522"/>
      <c r="CM38" s="522"/>
      <c r="CN38" s="522"/>
      <c r="CO38" s="522"/>
      <c r="CP38" s="522"/>
      <c r="CQ38" s="522"/>
      <c r="CR38" s="522"/>
      <c r="CS38" s="522"/>
      <c r="CT38" s="522"/>
      <c r="CU38" s="522"/>
      <c r="CV38" s="522"/>
      <c r="CW38" s="522"/>
      <c r="CX38" s="522"/>
      <c r="CY38" s="522"/>
      <c r="CZ38" s="522"/>
      <c r="DA38" s="522"/>
      <c r="DB38" s="522"/>
      <c r="DC38" s="522"/>
      <c r="DD38" s="522"/>
      <c r="DE38" s="522"/>
      <c r="DF38" s="522"/>
      <c r="DG38" s="522"/>
      <c r="DH38" s="522"/>
      <c r="DI38" s="522"/>
      <c r="DJ38" s="522"/>
      <c r="DK38" s="522"/>
      <c r="DL38" s="522"/>
      <c r="DM38" s="522"/>
      <c r="DN38" s="522"/>
      <c r="DO38" s="522"/>
      <c r="DP38" s="522"/>
      <c r="DQ38" s="522"/>
      <c r="DR38" s="522"/>
    </row>
    <row r="39" s="155" customFormat="1" ht="13.5" spans="1:122">
      <c r="A39" s="522"/>
      <c r="B39" s="525"/>
      <c r="C39" s="526"/>
      <c r="D39" s="527"/>
      <c r="E39" s="528"/>
      <c r="F39" s="529"/>
      <c r="G39" s="528"/>
      <c r="H39" s="527"/>
      <c r="I39" s="528"/>
      <c r="J39" s="528"/>
      <c r="K39" s="530"/>
      <c r="L39" s="531"/>
      <c r="M39" s="528"/>
      <c r="N39" s="531"/>
      <c r="O39" s="528"/>
      <c r="P39" s="528"/>
      <c r="Q39" s="528"/>
      <c r="R39" s="522"/>
      <c r="S39" s="522"/>
      <c r="T39" s="522"/>
      <c r="U39" s="522"/>
      <c r="V39" s="522"/>
      <c r="W39" s="522"/>
      <c r="X39" s="522"/>
      <c r="Y39" s="522"/>
      <c r="Z39" s="522"/>
      <c r="AA39" s="522"/>
      <c r="AB39" s="522"/>
      <c r="AC39" s="522"/>
      <c r="AD39" s="522"/>
      <c r="AE39" s="522"/>
      <c r="AF39" s="522"/>
      <c r="AG39" s="522"/>
      <c r="AH39" s="522"/>
      <c r="AI39" s="522"/>
      <c r="AJ39" s="522"/>
      <c r="AK39" s="522"/>
      <c r="AL39" s="522"/>
      <c r="AM39" s="522"/>
      <c r="AN39" s="522"/>
      <c r="AO39" s="522"/>
      <c r="AP39" s="522"/>
      <c r="AQ39" s="522"/>
      <c r="AR39" s="522"/>
      <c r="AS39" s="522"/>
      <c r="AT39" s="522"/>
      <c r="AU39" s="522"/>
      <c r="AV39" s="522"/>
      <c r="AW39" s="522"/>
      <c r="AX39" s="522"/>
      <c r="AY39" s="522"/>
      <c r="AZ39" s="522"/>
      <c r="BA39" s="522"/>
      <c r="BB39" s="522"/>
      <c r="BC39" s="522"/>
      <c r="BD39" s="522"/>
      <c r="BE39" s="522"/>
      <c r="BF39" s="522"/>
      <c r="BG39" s="522"/>
      <c r="BH39" s="522"/>
      <c r="BI39" s="522"/>
      <c r="BJ39" s="522"/>
      <c r="BK39" s="522"/>
      <c r="BL39" s="522"/>
      <c r="BM39" s="522"/>
      <c r="BN39" s="522"/>
      <c r="BO39" s="522"/>
      <c r="BP39" s="522"/>
      <c r="BQ39" s="522"/>
      <c r="BR39" s="522"/>
      <c r="BS39" s="522"/>
      <c r="BT39" s="522"/>
      <c r="BU39" s="522"/>
      <c r="BV39" s="522"/>
      <c r="BW39" s="522"/>
      <c r="BX39" s="522"/>
      <c r="BY39" s="522"/>
      <c r="BZ39" s="522"/>
      <c r="CA39" s="522"/>
      <c r="CB39" s="522"/>
      <c r="CC39" s="522"/>
      <c r="CD39" s="522"/>
      <c r="CE39" s="522"/>
      <c r="CF39" s="522"/>
      <c r="CG39" s="522"/>
      <c r="CH39" s="522"/>
      <c r="CI39" s="522"/>
      <c r="CJ39" s="522"/>
      <c r="CK39" s="522"/>
      <c r="CL39" s="522"/>
      <c r="CM39" s="522"/>
      <c r="CN39" s="522"/>
      <c r="CO39" s="522"/>
      <c r="CP39" s="522"/>
      <c r="CQ39" s="522"/>
      <c r="CR39" s="522"/>
      <c r="CS39" s="522"/>
      <c r="CT39" s="522"/>
      <c r="CU39" s="522"/>
      <c r="CV39" s="522"/>
      <c r="CW39" s="522"/>
      <c r="CX39" s="522"/>
      <c r="CY39" s="522"/>
      <c r="CZ39" s="522"/>
      <c r="DA39" s="522"/>
      <c r="DB39" s="522"/>
      <c r="DC39" s="522"/>
      <c r="DD39" s="522"/>
      <c r="DE39" s="522"/>
      <c r="DF39" s="522"/>
      <c r="DG39" s="522"/>
      <c r="DH39" s="522"/>
      <c r="DI39" s="522"/>
      <c r="DJ39" s="522"/>
      <c r="DK39" s="522"/>
      <c r="DL39" s="522"/>
      <c r="DM39" s="522"/>
      <c r="DN39" s="522"/>
      <c r="DO39" s="522"/>
      <c r="DP39" s="522"/>
      <c r="DQ39" s="522"/>
      <c r="DR39" s="522"/>
    </row>
    <row r="40" s="155" customFormat="1" ht="13.5" spans="1:122">
      <c r="A40" s="522"/>
      <c r="B40" s="525"/>
      <c r="C40" s="526"/>
      <c r="D40" s="527"/>
      <c r="E40" s="528"/>
      <c r="F40" s="529"/>
      <c r="G40" s="528"/>
      <c r="H40" s="527"/>
      <c r="I40" s="528"/>
      <c r="J40" s="528"/>
      <c r="K40" s="530"/>
      <c r="L40" s="531"/>
      <c r="M40" s="528"/>
      <c r="N40" s="531"/>
      <c r="O40" s="528"/>
      <c r="P40" s="528"/>
      <c r="Q40" s="528"/>
      <c r="R40" s="522"/>
      <c r="S40" s="522"/>
      <c r="T40" s="522"/>
      <c r="U40" s="522"/>
      <c r="V40" s="522"/>
      <c r="W40" s="522"/>
      <c r="X40" s="522"/>
      <c r="Y40" s="522"/>
      <c r="Z40" s="522"/>
      <c r="AA40" s="522"/>
      <c r="AB40" s="522"/>
      <c r="AC40" s="522"/>
      <c r="AD40" s="522"/>
      <c r="AE40" s="522"/>
      <c r="AF40" s="522"/>
      <c r="AG40" s="522"/>
      <c r="AH40" s="522"/>
      <c r="AI40" s="522"/>
      <c r="AJ40" s="522"/>
      <c r="AK40" s="522"/>
      <c r="AL40" s="522"/>
      <c r="AM40" s="522"/>
      <c r="AN40" s="522"/>
      <c r="AO40" s="522"/>
      <c r="AP40" s="522"/>
      <c r="AQ40" s="522"/>
      <c r="AR40" s="522"/>
      <c r="AS40" s="522"/>
      <c r="AT40" s="522"/>
      <c r="AU40" s="522"/>
      <c r="AV40" s="522"/>
      <c r="AW40" s="522"/>
      <c r="AX40" s="522"/>
      <c r="AY40" s="522"/>
      <c r="AZ40" s="522"/>
      <c r="BA40" s="522"/>
      <c r="BB40" s="522"/>
      <c r="BC40" s="522"/>
      <c r="BD40" s="522"/>
      <c r="BE40" s="522"/>
      <c r="BF40" s="522"/>
      <c r="BG40" s="522"/>
      <c r="BH40" s="522"/>
      <c r="BI40" s="522"/>
      <c r="BJ40" s="522"/>
      <c r="BK40" s="522"/>
      <c r="BL40" s="522"/>
      <c r="BM40" s="522"/>
      <c r="BN40" s="522"/>
      <c r="BO40" s="522"/>
      <c r="BP40" s="522"/>
      <c r="BQ40" s="522"/>
      <c r="BR40" s="522"/>
      <c r="BS40" s="522"/>
      <c r="BT40" s="522"/>
      <c r="BU40" s="522"/>
      <c r="BV40" s="522"/>
      <c r="BW40" s="522"/>
      <c r="BX40" s="522"/>
      <c r="BY40" s="522"/>
      <c r="BZ40" s="522"/>
      <c r="CA40" s="522"/>
      <c r="CB40" s="522"/>
      <c r="CC40" s="522"/>
      <c r="CD40" s="522"/>
      <c r="CE40" s="522"/>
      <c r="CF40" s="522"/>
      <c r="CG40" s="522"/>
      <c r="CH40" s="522"/>
      <c r="CI40" s="522"/>
      <c r="CJ40" s="522"/>
      <c r="CK40" s="522"/>
      <c r="CL40" s="522"/>
      <c r="CM40" s="522"/>
      <c r="CN40" s="522"/>
      <c r="CO40" s="522"/>
      <c r="CP40" s="522"/>
      <c r="CQ40" s="522"/>
      <c r="CR40" s="522"/>
      <c r="CS40" s="522"/>
      <c r="CT40" s="522"/>
      <c r="CU40" s="522"/>
      <c r="CV40" s="522"/>
      <c r="CW40" s="522"/>
      <c r="CX40" s="522"/>
      <c r="CY40" s="522"/>
      <c r="CZ40" s="522"/>
      <c r="DA40" s="522"/>
      <c r="DB40" s="522"/>
      <c r="DC40" s="522"/>
      <c r="DD40" s="522"/>
      <c r="DE40" s="522"/>
      <c r="DF40" s="522"/>
      <c r="DG40" s="522"/>
      <c r="DH40" s="522"/>
      <c r="DI40" s="522"/>
      <c r="DJ40" s="522"/>
      <c r="DK40" s="522"/>
      <c r="DL40" s="522"/>
      <c r="DM40" s="522"/>
      <c r="DN40" s="522"/>
      <c r="DO40" s="522"/>
      <c r="DP40" s="522"/>
      <c r="DQ40" s="522"/>
      <c r="DR40" s="522"/>
    </row>
    <row r="41" s="155" customFormat="1" ht="13.5" spans="1:122">
      <c r="A41" s="522"/>
      <c r="B41" s="525"/>
      <c r="C41" s="526"/>
      <c r="D41" s="527"/>
      <c r="E41" s="528"/>
      <c r="F41" s="529"/>
      <c r="G41" s="528"/>
      <c r="H41" s="527"/>
      <c r="I41" s="528"/>
      <c r="J41" s="528"/>
      <c r="K41" s="530"/>
      <c r="L41" s="531"/>
      <c r="M41" s="528"/>
      <c r="N41" s="531"/>
      <c r="O41" s="528"/>
      <c r="P41" s="528"/>
      <c r="Q41" s="528"/>
      <c r="R41" s="522"/>
      <c r="S41" s="522"/>
      <c r="T41" s="522"/>
      <c r="U41" s="522"/>
      <c r="V41" s="522"/>
      <c r="W41" s="522"/>
      <c r="X41" s="522"/>
      <c r="Y41" s="522"/>
      <c r="Z41" s="522"/>
      <c r="AA41" s="522"/>
      <c r="AB41" s="522"/>
      <c r="AC41" s="522"/>
      <c r="AD41" s="522"/>
      <c r="AE41" s="522"/>
      <c r="AF41" s="522"/>
      <c r="AG41" s="522"/>
      <c r="AH41" s="522"/>
      <c r="AI41" s="522"/>
      <c r="AJ41" s="522"/>
      <c r="AK41" s="522"/>
      <c r="AL41" s="522"/>
      <c r="AM41" s="522"/>
      <c r="AN41" s="522"/>
      <c r="AO41" s="522"/>
      <c r="AP41" s="522"/>
      <c r="AQ41" s="522"/>
      <c r="AR41" s="522"/>
      <c r="AS41" s="522"/>
      <c r="AT41" s="522"/>
      <c r="AU41" s="522"/>
      <c r="AV41" s="522"/>
      <c r="AW41" s="522"/>
      <c r="AX41" s="522"/>
      <c r="AY41" s="522"/>
      <c r="AZ41" s="522"/>
      <c r="BA41" s="522"/>
      <c r="BB41" s="522"/>
      <c r="BC41" s="522"/>
      <c r="BD41" s="522"/>
      <c r="BE41" s="522"/>
      <c r="BF41" s="522"/>
      <c r="BG41" s="522"/>
      <c r="BH41" s="522"/>
      <c r="BI41" s="522"/>
      <c r="BJ41" s="522"/>
      <c r="BK41" s="522"/>
      <c r="BL41" s="522"/>
      <c r="BM41" s="522"/>
      <c r="BN41" s="522"/>
      <c r="BO41" s="522"/>
      <c r="BP41" s="522"/>
      <c r="BQ41" s="522"/>
      <c r="BR41" s="522"/>
      <c r="BS41" s="522"/>
      <c r="BT41" s="522"/>
      <c r="BU41" s="522"/>
      <c r="BV41" s="522"/>
      <c r="BW41" s="522"/>
      <c r="BX41" s="522"/>
      <c r="BY41" s="522"/>
      <c r="BZ41" s="522"/>
      <c r="CA41" s="522"/>
      <c r="CB41" s="522"/>
      <c r="CC41" s="522"/>
      <c r="CD41" s="522"/>
      <c r="CE41" s="522"/>
      <c r="CF41" s="522"/>
      <c r="CG41" s="522"/>
      <c r="CH41" s="522"/>
      <c r="CI41" s="522"/>
      <c r="CJ41" s="522"/>
      <c r="CK41" s="522"/>
      <c r="CL41" s="522"/>
      <c r="CM41" s="522"/>
      <c r="CN41" s="522"/>
      <c r="CO41" s="522"/>
      <c r="CP41" s="522"/>
      <c r="CQ41" s="522"/>
      <c r="CR41" s="522"/>
      <c r="CS41" s="522"/>
      <c r="CT41" s="522"/>
      <c r="CU41" s="522"/>
      <c r="CV41" s="522"/>
      <c r="CW41" s="522"/>
      <c r="CX41" s="522"/>
      <c r="CY41" s="522"/>
      <c r="CZ41" s="522"/>
      <c r="DA41" s="522"/>
      <c r="DB41" s="522"/>
      <c r="DC41" s="522"/>
      <c r="DD41" s="522"/>
      <c r="DE41" s="522"/>
      <c r="DF41" s="522"/>
      <c r="DG41" s="522"/>
      <c r="DH41" s="522"/>
      <c r="DI41" s="522"/>
      <c r="DJ41" s="522"/>
      <c r="DK41" s="522"/>
      <c r="DL41" s="522"/>
      <c r="DM41" s="522"/>
      <c r="DN41" s="522"/>
      <c r="DO41" s="522"/>
      <c r="DP41" s="522"/>
      <c r="DQ41" s="522"/>
      <c r="DR41" s="522"/>
    </row>
    <row r="42" s="155" customFormat="1" ht="13.5" spans="1:122">
      <c r="A42" s="522"/>
      <c r="B42" s="525"/>
      <c r="C42" s="526"/>
      <c r="D42" s="527"/>
      <c r="E42" s="528"/>
      <c r="F42" s="529"/>
      <c r="G42" s="528"/>
      <c r="H42" s="527"/>
      <c r="I42" s="528"/>
      <c r="J42" s="528"/>
      <c r="K42" s="530"/>
      <c r="L42" s="531"/>
      <c r="M42" s="528"/>
      <c r="N42" s="531"/>
      <c r="O42" s="528"/>
      <c r="P42" s="528"/>
      <c r="Q42" s="528"/>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2"/>
      <c r="AY42" s="522"/>
      <c r="AZ42" s="522"/>
      <c r="BA42" s="522"/>
      <c r="BB42" s="522"/>
      <c r="BC42" s="522"/>
      <c r="BD42" s="522"/>
      <c r="BE42" s="522"/>
      <c r="BF42" s="522"/>
      <c r="BG42" s="522"/>
      <c r="BH42" s="522"/>
      <c r="BI42" s="522"/>
      <c r="BJ42" s="522"/>
      <c r="BK42" s="522"/>
      <c r="BL42" s="522"/>
      <c r="BM42" s="522"/>
      <c r="BN42" s="522"/>
      <c r="BO42" s="522"/>
      <c r="BP42" s="522"/>
      <c r="BQ42" s="522"/>
      <c r="BR42" s="522"/>
      <c r="BS42" s="522"/>
      <c r="BT42" s="522"/>
      <c r="BU42" s="522"/>
      <c r="BV42" s="522"/>
      <c r="BW42" s="522"/>
      <c r="BX42" s="522"/>
      <c r="BY42" s="522"/>
      <c r="BZ42" s="522"/>
      <c r="CA42" s="522"/>
      <c r="CB42" s="522"/>
      <c r="CC42" s="522"/>
      <c r="CD42" s="522"/>
      <c r="CE42" s="522"/>
      <c r="CF42" s="522"/>
      <c r="CG42" s="522"/>
      <c r="CH42" s="522"/>
      <c r="CI42" s="522"/>
      <c r="CJ42" s="522"/>
      <c r="CK42" s="522"/>
      <c r="CL42" s="522"/>
      <c r="CM42" s="522"/>
      <c r="CN42" s="522"/>
      <c r="CO42" s="522"/>
      <c r="CP42" s="522"/>
      <c r="CQ42" s="522"/>
      <c r="CR42" s="522"/>
      <c r="CS42" s="522"/>
      <c r="CT42" s="522"/>
      <c r="CU42" s="522"/>
      <c r="CV42" s="522"/>
      <c r="CW42" s="522"/>
      <c r="CX42" s="522"/>
      <c r="CY42" s="522"/>
      <c r="CZ42" s="522"/>
      <c r="DA42" s="522"/>
      <c r="DB42" s="522"/>
      <c r="DC42" s="522"/>
      <c r="DD42" s="522"/>
      <c r="DE42" s="522"/>
      <c r="DF42" s="522"/>
      <c r="DG42" s="522"/>
      <c r="DH42" s="522"/>
      <c r="DI42" s="522"/>
      <c r="DJ42" s="522"/>
      <c r="DK42" s="522"/>
      <c r="DL42" s="522"/>
      <c r="DM42" s="522"/>
      <c r="DN42" s="522"/>
      <c r="DO42" s="522"/>
      <c r="DP42" s="522"/>
      <c r="DQ42" s="522"/>
      <c r="DR42" s="522"/>
    </row>
    <row r="43" s="155" customFormat="1" ht="13.5" spans="1:122">
      <c r="A43" s="522"/>
      <c r="B43" s="525"/>
      <c r="C43" s="526"/>
      <c r="D43" s="527"/>
      <c r="E43" s="528"/>
      <c r="F43" s="529"/>
      <c r="G43" s="528"/>
      <c r="H43" s="527"/>
      <c r="I43" s="528"/>
      <c r="J43" s="528"/>
      <c r="K43" s="530"/>
      <c r="L43" s="531"/>
      <c r="M43" s="528"/>
      <c r="N43" s="531"/>
      <c r="O43" s="528"/>
      <c r="P43" s="528"/>
      <c r="Q43" s="528"/>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2"/>
      <c r="AY43" s="522"/>
      <c r="AZ43" s="522"/>
      <c r="BA43" s="522"/>
      <c r="BB43" s="522"/>
      <c r="BC43" s="522"/>
      <c r="BD43" s="522"/>
      <c r="BE43" s="522"/>
      <c r="BF43" s="522"/>
      <c r="BG43" s="522"/>
      <c r="BH43" s="522"/>
      <c r="BI43" s="522"/>
      <c r="BJ43" s="522"/>
      <c r="BK43" s="522"/>
      <c r="BL43" s="522"/>
      <c r="BM43" s="522"/>
      <c r="BN43" s="522"/>
      <c r="BO43" s="522"/>
      <c r="BP43" s="522"/>
      <c r="BQ43" s="522"/>
      <c r="BR43" s="522"/>
      <c r="BS43" s="522"/>
      <c r="BT43" s="522"/>
      <c r="BU43" s="522"/>
      <c r="BV43" s="522"/>
      <c r="BW43" s="522"/>
      <c r="BX43" s="522"/>
      <c r="BY43" s="522"/>
      <c r="BZ43" s="522"/>
      <c r="CA43" s="522"/>
      <c r="CB43" s="522"/>
      <c r="CC43" s="522"/>
      <c r="CD43" s="522"/>
      <c r="CE43" s="522"/>
      <c r="CF43" s="522"/>
      <c r="CG43" s="522"/>
      <c r="CH43" s="522"/>
      <c r="CI43" s="522"/>
      <c r="CJ43" s="522"/>
      <c r="CK43" s="522"/>
      <c r="CL43" s="522"/>
      <c r="CM43" s="522"/>
      <c r="CN43" s="522"/>
      <c r="CO43" s="522"/>
      <c r="CP43" s="522"/>
      <c r="CQ43" s="522"/>
      <c r="CR43" s="522"/>
      <c r="CS43" s="522"/>
      <c r="CT43" s="522"/>
      <c r="CU43" s="522"/>
      <c r="CV43" s="522"/>
      <c r="CW43" s="522"/>
      <c r="CX43" s="522"/>
      <c r="CY43" s="522"/>
      <c r="CZ43" s="522"/>
      <c r="DA43" s="522"/>
      <c r="DB43" s="522"/>
      <c r="DC43" s="522"/>
      <c r="DD43" s="522"/>
      <c r="DE43" s="522"/>
      <c r="DF43" s="522"/>
      <c r="DG43" s="522"/>
      <c r="DH43" s="522"/>
      <c r="DI43" s="522"/>
      <c r="DJ43" s="522"/>
      <c r="DK43" s="522"/>
      <c r="DL43" s="522"/>
      <c r="DM43" s="522"/>
      <c r="DN43" s="522"/>
      <c r="DO43" s="522"/>
      <c r="DP43" s="522"/>
      <c r="DQ43" s="522"/>
      <c r="DR43" s="522"/>
    </row>
    <row r="44" s="155" customFormat="1" ht="13.5" spans="1:122">
      <c r="A44" s="522"/>
      <c r="B44" s="525"/>
      <c r="C44" s="526"/>
      <c r="D44" s="527"/>
      <c r="E44" s="528"/>
      <c r="F44" s="529"/>
      <c r="G44" s="528"/>
      <c r="H44" s="527"/>
      <c r="I44" s="528"/>
      <c r="J44" s="528"/>
      <c r="K44" s="530"/>
      <c r="L44" s="531"/>
      <c r="M44" s="528"/>
      <c r="N44" s="531"/>
      <c r="O44" s="528"/>
      <c r="P44" s="528"/>
      <c r="Q44" s="528"/>
      <c r="R44" s="522"/>
      <c r="S44" s="522"/>
      <c r="T44" s="522"/>
      <c r="U44" s="522"/>
      <c r="V44" s="522"/>
      <c r="W44" s="522"/>
      <c r="X44" s="522"/>
      <c r="Y44" s="522"/>
      <c r="Z44" s="522"/>
      <c r="AA44" s="522"/>
      <c r="AB44" s="522"/>
      <c r="AC44" s="522"/>
      <c r="AD44" s="522"/>
      <c r="AE44" s="522"/>
      <c r="AF44" s="522"/>
      <c r="AG44" s="522"/>
      <c r="AH44" s="522"/>
      <c r="AI44" s="522"/>
      <c r="AJ44" s="522"/>
      <c r="AK44" s="522"/>
      <c r="AL44" s="522"/>
      <c r="AM44" s="522"/>
      <c r="AN44" s="522"/>
      <c r="AO44" s="522"/>
      <c r="AP44" s="522"/>
      <c r="AQ44" s="522"/>
      <c r="AR44" s="522"/>
      <c r="AS44" s="522"/>
      <c r="AT44" s="522"/>
      <c r="AU44" s="522"/>
      <c r="AV44" s="522"/>
      <c r="AW44" s="522"/>
      <c r="AX44" s="522"/>
      <c r="AY44" s="522"/>
      <c r="AZ44" s="522"/>
      <c r="BA44" s="522"/>
      <c r="BB44" s="522"/>
      <c r="BC44" s="522"/>
      <c r="BD44" s="522"/>
      <c r="BE44" s="522"/>
      <c r="BF44" s="522"/>
      <c r="BG44" s="522"/>
      <c r="BH44" s="522"/>
      <c r="BI44" s="522"/>
      <c r="BJ44" s="522"/>
      <c r="BK44" s="522"/>
      <c r="BL44" s="522"/>
      <c r="BM44" s="522"/>
      <c r="BN44" s="522"/>
      <c r="BO44" s="522"/>
      <c r="BP44" s="522"/>
      <c r="BQ44" s="522"/>
      <c r="BR44" s="522"/>
      <c r="BS44" s="522"/>
      <c r="BT44" s="522"/>
      <c r="BU44" s="522"/>
      <c r="BV44" s="522"/>
      <c r="BW44" s="522"/>
      <c r="BX44" s="522"/>
      <c r="BY44" s="522"/>
      <c r="BZ44" s="522"/>
      <c r="CA44" s="522"/>
      <c r="CB44" s="522"/>
      <c r="CC44" s="522"/>
      <c r="CD44" s="522"/>
      <c r="CE44" s="522"/>
      <c r="CF44" s="522"/>
      <c r="CG44" s="522"/>
      <c r="CH44" s="522"/>
      <c r="CI44" s="522"/>
      <c r="CJ44" s="522"/>
      <c r="CK44" s="522"/>
      <c r="CL44" s="522"/>
      <c r="CM44" s="522"/>
      <c r="CN44" s="522"/>
      <c r="CO44" s="522"/>
      <c r="CP44" s="522"/>
      <c r="CQ44" s="522"/>
      <c r="CR44" s="522"/>
      <c r="CS44" s="522"/>
      <c r="CT44" s="522"/>
      <c r="CU44" s="522"/>
      <c r="CV44" s="522"/>
      <c r="CW44" s="522"/>
      <c r="CX44" s="522"/>
      <c r="CY44" s="522"/>
      <c r="CZ44" s="522"/>
      <c r="DA44" s="522"/>
      <c r="DB44" s="522"/>
      <c r="DC44" s="522"/>
      <c r="DD44" s="522"/>
      <c r="DE44" s="522"/>
      <c r="DF44" s="522"/>
      <c r="DG44" s="522"/>
      <c r="DH44" s="522"/>
      <c r="DI44" s="522"/>
      <c r="DJ44" s="522"/>
      <c r="DK44" s="522"/>
      <c r="DL44" s="522"/>
      <c r="DM44" s="522"/>
      <c r="DN44" s="522"/>
      <c r="DO44" s="522"/>
      <c r="DP44" s="522"/>
      <c r="DQ44" s="522"/>
      <c r="DR44" s="522"/>
    </row>
    <row r="45" s="155" customFormat="1" ht="13.5" spans="1:122">
      <c r="A45" s="522"/>
      <c r="B45" s="525"/>
      <c r="C45" s="526"/>
      <c r="D45" s="527"/>
      <c r="E45" s="528"/>
      <c r="F45" s="529"/>
      <c r="G45" s="528"/>
      <c r="H45" s="527"/>
      <c r="I45" s="528"/>
      <c r="J45" s="528"/>
      <c r="K45" s="530"/>
      <c r="L45" s="531"/>
      <c r="M45" s="528"/>
      <c r="N45" s="531"/>
      <c r="O45" s="528"/>
      <c r="P45" s="528"/>
      <c r="Q45" s="528"/>
      <c r="R45" s="522"/>
      <c r="S45" s="522"/>
      <c r="T45" s="522"/>
      <c r="U45" s="522"/>
      <c r="V45" s="522"/>
      <c r="W45" s="522"/>
      <c r="X45" s="522"/>
      <c r="Y45" s="522"/>
      <c r="Z45" s="522"/>
      <c r="AA45" s="522"/>
      <c r="AB45" s="522"/>
      <c r="AC45" s="522"/>
      <c r="AD45" s="522"/>
      <c r="AE45" s="522"/>
      <c r="AF45" s="522"/>
      <c r="AG45" s="522"/>
      <c r="AH45" s="522"/>
      <c r="AI45" s="522"/>
      <c r="AJ45" s="522"/>
      <c r="AK45" s="522"/>
      <c r="AL45" s="522"/>
      <c r="AM45" s="522"/>
      <c r="AN45" s="522"/>
      <c r="AO45" s="522"/>
      <c r="AP45" s="522"/>
      <c r="AQ45" s="522"/>
      <c r="AR45" s="522"/>
      <c r="AS45" s="522"/>
      <c r="AT45" s="522"/>
      <c r="AU45" s="522"/>
      <c r="AV45" s="522"/>
      <c r="AW45" s="522"/>
      <c r="AX45" s="522"/>
      <c r="AY45" s="522"/>
      <c r="AZ45" s="522"/>
      <c r="BA45" s="522"/>
      <c r="BB45" s="522"/>
      <c r="BC45" s="522"/>
      <c r="BD45" s="522"/>
      <c r="BE45" s="522"/>
      <c r="BF45" s="522"/>
      <c r="BG45" s="522"/>
      <c r="BH45" s="522"/>
      <c r="BI45" s="522"/>
      <c r="BJ45" s="522"/>
      <c r="BK45" s="522"/>
      <c r="BL45" s="522"/>
      <c r="BM45" s="522"/>
      <c r="BN45" s="522"/>
      <c r="BO45" s="522"/>
      <c r="BP45" s="522"/>
      <c r="BQ45" s="522"/>
      <c r="BR45" s="522"/>
      <c r="BS45" s="522"/>
      <c r="BT45" s="522"/>
      <c r="BU45" s="522"/>
      <c r="BV45" s="522"/>
      <c r="BW45" s="522"/>
      <c r="BX45" s="522"/>
      <c r="BY45" s="522"/>
      <c r="BZ45" s="522"/>
      <c r="CA45" s="522"/>
      <c r="CB45" s="522"/>
      <c r="CC45" s="522"/>
      <c r="CD45" s="522"/>
      <c r="CE45" s="522"/>
      <c r="CF45" s="522"/>
      <c r="CG45" s="522"/>
      <c r="CH45" s="522"/>
      <c r="CI45" s="522"/>
      <c r="CJ45" s="522"/>
      <c r="CK45" s="522"/>
      <c r="CL45" s="522"/>
      <c r="CM45" s="522"/>
      <c r="CN45" s="522"/>
      <c r="CO45" s="522"/>
      <c r="CP45" s="522"/>
      <c r="CQ45" s="522"/>
      <c r="CR45" s="522"/>
      <c r="CS45" s="522"/>
      <c r="CT45" s="522"/>
      <c r="CU45" s="522"/>
      <c r="CV45" s="522"/>
      <c r="CW45" s="522"/>
      <c r="CX45" s="522"/>
      <c r="CY45" s="522"/>
      <c r="CZ45" s="522"/>
      <c r="DA45" s="522"/>
      <c r="DB45" s="522"/>
      <c r="DC45" s="522"/>
      <c r="DD45" s="522"/>
      <c r="DE45" s="522"/>
      <c r="DF45" s="522"/>
      <c r="DG45" s="522"/>
      <c r="DH45" s="522"/>
      <c r="DI45" s="522"/>
      <c r="DJ45" s="522"/>
      <c r="DK45" s="522"/>
      <c r="DL45" s="522"/>
      <c r="DM45" s="522"/>
      <c r="DN45" s="522"/>
      <c r="DO45" s="522"/>
      <c r="DP45" s="522"/>
      <c r="DQ45" s="522"/>
      <c r="DR45" s="522"/>
    </row>
    <row r="46" s="155" customFormat="1" ht="13.5" spans="1:122">
      <c r="A46" s="522"/>
      <c r="B46" s="525"/>
      <c r="C46" s="526"/>
      <c r="D46" s="527"/>
      <c r="E46" s="528"/>
      <c r="F46" s="529"/>
      <c r="G46" s="528"/>
      <c r="H46" s="527"/>
      <c r="I46" s="528"/>
      <c r="J46" s="528"/>
      <c r="K46" s="530"/>
      <c r="L46" s="531"/>
      <c r="M46" s="528"/>
      <c r="N46" s="531"/>
      <c r="O46" s="528"/>
      <c r="P46" s="528"/>
      <c r="Q46" s="528"/>
      <c r="R46" s="522"/>
      <c r="S46" s="522"/>
      <c r="T46" s="522"/>
      <c r="U46" s="522"/>
      <c r="V46" s="522"/>
      <c r="W46" s="522"/>
      <c r="X46" s="522"/>
      <c r="Y46" s="522"/>
      <c r="Z46" s="522"/>
      <c r="AA46" s="522"/>
      <c r="AB46" s="522"/>
      <c r="AC46" s="522"/>
      <c r="AD46" s="522"/>
      <c r="AE46" s="522"/>
      <c r="AF46" s="522"/>
      <c r="AG46" s="522"/>
      <c r="AH46" s="522"/>
      <c r="AI46" s="522"/>
      <c r="AJ46" s="522"/>
      <c r="AK46" s="522"/>
      <c r="AL46" s="522"/>
      <c r="AM46" s="522"/>
      <c r="AN46" s="522"/>
      <c r="AO46" s="522"/>
      <c r="AP46" s="522"/>
      <c r="AQ46" s="522"/>
      <c r="AR46" s="522"/>
      <c r="AS46" s="522"/>
      <c r="AT46" s="522"/>
      <c r="AU46" s="522"/>
      <c r="AV46" s="522"/>
      <c r="AW46" s="522"/>
      <c r="AX46" s="522"/>
      <c r="AY46" s="522"/>
      <c r="AZ46" s="522"/>
      <c r="BA46" s="522"/>
      <c r="BB46" s="522"/>
      <c r="BC46" s="522"/>
      <c r="BD46" s="522"/>
      <c r="BE46" s="522"/>
      <c r="BF46" s="522"/>
      <c r="BG46" s="522"/>
      <c r="BH46" s="522"/>
      <c r="BI46" s="522"/>
      <c r="BJ46" s="522"/>
      <c r="BK46" s="522"/>
      <c r="BL46" s="522"/>
      <c r="BM46" s="522"/>
      <c r="BN46" s="522"/>
      <c r="BO46" s="522"/>
      <c r="BP46" s="522"/>
      <c r="BQ46" s="522"/>
      <c r="BR46" s="522"/>
      <c r="BS46" s="522"/>
      <c r="BT46" s="522"/>
      <c r="BU46" s="522"/>
      <c r="BV46" s="522"/>
      <c r="BW46" s="522"/>
      <c r="BX46" s="522"/>
      <c r="BY46" s="522"/>
      <c r="BZ46" s="522"/>
      <c r="CA46" s="522"/>
      <c r="CB46" s="522"/>
      <c r="CC46" s="522"/>
      <c r="CD46" s="522"/>
      <c r="CE46" s="522"/>
      <c r="CF46" s="522"/>
      <c r="CG46" s="522"/>
      <c r="CH46" s="522"/>
      <c r="CI46" s="522"/>
      <c r="CJ46" s="522"/>
      <c r="CK46" s="522"/>
      <c r="CL46" s="522"/>
      <c r="CM46" s="522"/>
      <c r="CN46" s="522"/>
      <c r="CO46" s="522"/>
      <c r="CP46" s="522"/>
      <c r="CQ46" s="522"/>
      <c r="CR46" s="522"/>
      <c r="CS46" s="522"/>
      <c r="CT46" s="522"/>
      <c r="CU46" s="522"/>
      <c r="CV46" s="522"/>
      <c r="CW46" s="522"/>
      <c r="CX46" s="522"/>
      <c r="CY46" s="522"/>
      <c r="CZ46" s="522"/>
      <c r="DA46" s="522"/>
      <c r="DB46" s="522"/>
      <c r="DC46" s="522"/>
      <c r="DD46" s="522"/>
      <c r="DE46" s="522"/>
      <c r="DF46" s="522"/>
      <c r="DG46" s="522"/>
      <c r="DH46" s="522"/>
      <c r="DI46" s="522"/>
      <c r="DJ46" s="522"/>
      <c r="DK46" s="522"/>
      <c r="DL46" s="522"/>
      <c r="DM46" s="522"/>
      <c r="DN46" s="522"/>
      <c r="DO46" s="522"/>
      <c r="DP46" s="522"/>
      <c r="DQ46" s="522"/>
      <c r="DR46" s="522"/>
    </row>
    <row r="47" s="155" customFormat="1" ht="13.5" spans="1:122">
      <c r="A47" s="522"/>
      <c r="B47" s="525"/>
      <c r="C47" s="526"/>
      <c r="D47" s="527"/>
      <c r="E47" s="528"/>
      <c r="F47" s="529"/>
      <c r="G47" s="528"/>
      <c r="H47" s="527"/>
      <c r="I47" s="528"/>
      <c r="J47" s="528"/>
      <c r="K47" s="530"/>
      <c r="L47" s="531"/>
      <c r="M47" s="528"/>
      <c r="N47" s="531"/>
      <c r="O47" s="528"/>
      <c r="P47" s="528"/>
      <c r="Q47" s="528"/>
      <c r="R47" s="522"/>
      <c r="S47" s="522"/>
      <c r="T47" s="522"/>
      <c r="U47" s="522"/>
      <c r="V47" s="522"/>
      <c r="W47" s="522"/>
      <c r="X47" s="522"/>
      <c r="Y47" s="522"/>
      <c r="Z47" s="522"/>
      <c r="AA47" s="522"/>
      <c r="AB47" s="522"/>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2"/>
      <c r="AY47" s="522"/>
      <c r="AZ47" s="522"/>
      <c r="BA47" s="522"/>
      <c r="BB47" s="522"/>
      <c r="BC47" s="522"/>
      <c r="BD47" s="522"/>
      <c r="BE47" s="522"/>
      <c r="BF47" s="522"/>
      <c r="BG47" s="522"/>
      <c r="BH47" s="522"/>
      <c r="BI47" s="522"/>
      <c r="BJ47" s="522"/>
      <c r="BK47" s="522"/>
      <c r="BL47" s="522"/>
      <c r="BM47" s="522"/>
      <c r="BN47" s="522"/>
      <c r="BO47" s="522"/>
      <c r="BP47" s="522"/>
      <c r="BQ47" s="522"/>
      <c r="BR47" s="522"/>
      <c r="BS47" s="522"/>
      <c r="BT47" s="522"/>
      <c r="BU47" s="522"/>
      <c r="BV47" s="522"/>
      <c r="BW47" s="522"/>
      <c r="BX47" s="522"/>
      <c r="BY47" s="522"/>
      <c r="BZ47" s="522"/>
      <c r="CA47" s="522"/>
      <c r="CB47" s="522"/>
      <c r="CC47" s="522"/>
      <c r="CD47" s="522"/>
      <c r="CE47" s="522"/>
      <c r="CF47" s="522"/>
      <c r="CG47" s="522"/>
      <c r="CH47" s="522"/>
      <c r="CI47" s="522"/>
      <c r="CJ47" s="522"/>
      <c r="CK47" s="522"/>
      <c r="CL47" s="522"/>
      <c r="CM47" s="522"/>
      <c r="CN47" s="522"/>
      <c r="CO47" s="522"/>
      <c r="CP47" s="522"/>
      <c r="CQ47" s="522"/>
      <c r="CR47" s="522"/>
      <c r="CS47" s="522"/>
      <c r="CT47" s="522"/>
      <c r="CU47" s="522"/>
      <c r="CV47" s="522"/>
      <c r="CW47" s="522"/>
      <c r="CX47" s="522"/>
      <c r="CY47" s="522"/>
      <c r="CZ47" s="522"/>
      <c r="DA47" s="522"/>
      <c r="DB47" s="522"/>
      <c r="DC47" s="522"/>
      <c r="DD47" s="522"/>
      <c r="DE47" s="522"/>
      <c r="DF47" s="522"/>
      <c r="DG47" s="522"/>
      <c r="DH47" s="522"/>
      <c r="DI47" s="522"/>
      <c r="DJ47" s="522"/>
      <c r="DK47" s="522"/>
      <c r="DL47" s="522"/>
      <c r="DM47" s="522"/>
      <c r="DN47" s="522"/>
      <c r="DO47" s="522"/>
      <c r="DP47" s="522"/>
      <c r="DQ47" s="522"/>
      <c r="DR47" s="522"/>
    </row>
    <row r="48" s="155" customFormat="1" ht="13.5" spans="1:122">
      <c r="A48" s="522"/>
      <c r="B48" s="525"/>
      <c r="C48" s="526"/>
      <c r="D48" s="527"/>
      <c r="E48" s="528"/>
      <c r="F48" s="529"/>
      <c r="G48" s="528"/>
      <c r="H48" s="527"/>
      <c r="I48" s="528"/>
      <c r="J48" s="528"/>
      <c r="K48" s="530"/>
      <c r="L48" s="531"/>
      <c r="M48" s="528"/>
      <c r="N48" s="531"/>
      <c r="O48" s="528"/>
      <c r="P48" s="528"/>
      <c r="Q48" s="528"/>
      <c r="R48" s="522"/>
      <c r="S48" s="522"/>
      <c r="T48" s="522"/>
      <c r="U48" s="522"/>
      <c r="V48" s="522"/>
      <c r="W48" s="522"/>
      <c r="X48" s="522"/>
      <c r="Y48" s="522"/>
      <c r="Z48" s="522"/>
      <c r="AA48" s="522"/>
      <c r="AB48" s="522"/>
      <c r="AC48" s="522"/>
      <c r="AD48" s="522"/>
      <c r="AE48" s="522"/>
      <c r="AF48" s="522"/>
      <c r="AG48" s="522"/>
      <c r="AH48" s="522"/>
      <c r="AI48" s="522"/>
      <c r="AJ48" s="522"/>
      <c r="AK48" s="522"/>
      <c r="AL48" s="522"/>
      <c r="AM48" s="522"/>
      <c r="AN48" s="522"/>
      <c r="AO48" s="522"/>
      <c r="AP48" s="522"/>
      <c r="AQ48" s="522"/>
      <c r="AR48" s="522"/>
      <c r="AS48" s="522"/>
      <c r="AT48" s="522"/>
      <c r="AU48" s="522"/>
      <c r="AV48" s="522"/>
      <c r="AW48" s="522"/>
      <c r="AX48" s="522"/>
      <c r="AY48" s="522"/>
      <c r="AZ48" s="522"/>
      <c r="BA48" s="522"/>
      <c r="BB48" s="522"/>
      <c r="BC48" s="522"/>
      <c r="BD48" s="522"/>
      <c r="BE48" s="522"/>
      <c r="BF48" s="522"/>
      <c r="BG48" s="522"/>
      <c r="BH48" s="522"/>
      <c r="BI48" s="522"/>
      <c r="BJ48" s="522"/>
      <c r="BK48" s="522"/>
      <c r="BL48" s="522"/>
      <c r="BM48" s="522"/>
      <c r="BN48" s="522"/>
      <c r="BO48" s="522"/>
      <c r="BP48" s="522"/>
      <c r="BQ48" s="522"/>
      <c r="BR48" s="522"/>
      <c r="BS48" s="522"/>
      <c r="BT48" s="522"/>
      <c r="BU48" s="522"/>
      <c r="BV48" s="522"/>
      <c r="BW48" s="522"/>
      <c r="BX48" s="522"/>
      <c r="BY48" s="522"/>
      <c r="BZ48" s="522"/>
      <c r="CA48" s="522"/>
      <c r="CB48" s="522"/>
      <c r="CC48" s="522"/>
      <c r="CD48" s="522"/>
      <c r="CE48" s="522"/>
      <c r="CF48" s="522"/>
      <c r="CG48" s="522"/>
      <c r="CH48" s="522"/>
      <c r="CI48" s="522"/>
      <c r="CJ48" s="522"/>
      <c r="CK48" s="522"/>
      <c r="CL48" s="522"/>
      <c r="CM48" s="522"/>
      <c r="CN48" s="522"/>
      <c r="CO48" s="522"/>
      <c r="CP48" s="522"/>
      <c r="CQ48" s="522"/>
      <c r="CR48" s="522"/>
      <c r="CS48" s="522"/>
      <c r="CT48" s="522"/>
      <c r="CU48" s="522"/>
      <c r="CV48" s="522"/>
      <c r="CW48" s="522"/>
      <c r="CX48" s="522"/>
      <c r="CY48" s="522"/>
      <c r="CZ48" s="522"/>
      <c r="DA48" s="522"/>
      <c r="DB48" s="522"/>
      <c r="DC48" s="522"/>
      <c r="DD48" s="522"/>
      <c r="DE48" s="522"/>
      <c r="DF48" s="522"/>
      <c r="DG48" s="522"/>
      <c r="DH48" s="522"/>
      <c r="DI48" s="522"/>
      <c r="DJ48" s="522"/>
      <c r="DK48" s="522"/>
      <c r="DL48" s="522"/>
      <c r="DM48" s="522"/>
      <c r="DN48" s="522"/>
      <c r="DO48" s="522"/>
      <c r="DP48" s="522"/>
      <c r="DQ48" s="522"/>
      <c r="DR48" s="522"/>
    </row>
    <row r="49" s="155" customFormat="1" ht="13.5" spans="1:122">
      <c r="A49" s="522"/>
      <c r="B49" s="525"/>
      <c r="C49" s="526"/>
      <c r="D49" s="527"/>
      <c r="E49" s="528"/>
      <c r="F49" s="529"/>
      <c r="G49" s="528"/>
      <c r="H49" s="527"/>
      <c r="I49" s="528"/>
      <c r="J49" s="528"/>
      <c r="K49" s="530"/>
      <c r="L49" s="531"/>
      <c r="M49" s="528"/>
      <c r="N49" s="531"/>
      <c r="O49" s="528"/>
      <c r="P49" s="528"/>
      <c r="Q49" s="528"/>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2"/>
      <c r="AY49" s="522"/>
      <c r="AZ49" s="522"/>
      <c r="BA49" s="522"/>
      <c r="BB49" s="522"/>
      <c r="BC49" s="522"/>
      <c r="BD49" s="522"/>
      <c r="BE49" s="522"/>
      <c r="BF49" s="522"/>
      <c r="BG49" s="522"/>
      <c r="BH49" s="522"/>
      <c r="BI49" s="522"/>
      <c r="BJ49" s="522"/>
      <c r="BK49" s="522"/>
      <c r="BL49" s="522"/>
      <c r="BM49" s="522"/>
      <c r="BN49" s="522"/>
      <c r="BO49" s="522"/>
      <c r="BP49" s="522"/>
      <c r="BQ49" s="522"/>
      <c r="BR49" s="522"/>
      <c r="BS49" s="522"/>
      <c r="BT49" s="522"/>
      <c r="BU49" s="522"/>
      <c r="BV49" s="522"/>
      <c r="BW49" s="522"/>
      <c r="BX49" s="522"/>
      <c r="BY49" s="522"/>
      <c r="BZ49" s="522"/>
      <c r="CA49" s="522"/>
      <c r="CB49" s="522"/>
      <c r="CC49" s="522"/>
      <c r="CD49" s="522"/>
      <c r="CE49" s="522"/>
      <c r="CF49" s="522"/>
      <c r="CG49" s="522"/>
      <c r="CH49" s="522"/>
      <c r="CI49" s="522"/>
      <c r="CJ49" s="522"/>
      <c r="CK49" s="522"/>
      <c r="CL49" s="522"/>
      <c r="CM49" s="522"/>
      <c r="CN49" s="522"/>
      <c r="CO49" s="522"/>
      <c r="CP49" s="522"/>
      <c r="CQ49" s="522"/>
      <c r="CR49" s="522"/>
      <c r="CS49" s="522"/>
      <c r="CT49" s="522"/>
      <c r="CU49" s="522"/>
      <c r="CV49" s="522"/>
      <c r="CW49" s="522"/>
      <c r="CX49" s="522"/>
      <c r="CY49" s="522"/>
      <c r="CZ49" s="522"/>
      <c r="DA49" s="522"/>
      <c r="DB49" s="522"/>
      <c r="DC49" s="522"/>
      <c r="DD49" s="522"/>
      <c r="DE49" s="522"/>
      <c r="DF49" s="522"/>
      <c r="DG49" s="522"/>
      <c r="DH49" s="522"/>
      <c r="DI49" s="522"/>
      <c r="DJ49" s="522"/>
      <c r="DK49" s="522"/>
      <c r="DL49" s="522"/>
      <c r="DM49" s="522"/>
      <c r="DN49" s="522"/>
      <c r="DO49" s="522"/>
      <c r="DP49" s="522"/>
      <c r="DQ49" s="522"/>
      <c r="DR49" s="522"/>
    </row>
    <row r="50" s="155" customFormat="1" ht="13.5" spans="1:122">
      <c r="A50" s="522"/>
      <c r="B50" s="525"/>
      <c r="C50" s="526"/>
      <c r="D50" s="527"/>
      <c r="E50" s="528"/>
      <c r="F50" s="529"/>
      <c r="G50" s="528"/>
      <c r="H50" s="527"/>
      <c r="I50" s="528"/>
      <c r="J50" s="528"/>
      <c r="K50" s="530"/>
      <c r="L50" s="531"/>
      <c r="M50" s="528"/>
      <c r="N50" s="531"/>
      <c r="O50" s="528"/>
      <c r="P50" s="528"/>
      <c r="Q50" s="528"/>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2"/>
      <c r="AY50" s="522"/>
      <c r="AZ50" s="522"/>
      <c r="BA50" s="522"/>
      <c r="BB50" s="522"/>
      <c r="BC50" s="522"/>
      <c r="BD50" s="522"/>
      <c r="BE50" s="522"/>
      <c r="BF50" s="522"/>
      <c r="BG50" s="522"/>
      <c r="BH50" s="522"/>
      <c r="BI50" s="522"/>
      <c r="BJ50" s="522"/>
      <c r="BK50" s="522"/>
      <c r="BL50" s="522"/>
      <c r="BM50" s="522"/>
      <c r="BN50" s="522"/>
      <c r="BO50" s="522"/>
      <c r="BP50" s="522"/>
      <c r="BQ50" s="522"/>
      <c r="BR50" s="522"/>
      <c r="BS50" s="522"/>
      <c r="BT50" s="522"/>
      <c r="BU50" s="522"/>
      <c r="BV50" s="522"/>
      <c r="BW50" s="522"/>
      <c r="BX50" s="522"/>
      <c r="BY50" s="522"/>
      <c r="BZ50" s="522"/>
      <c r="CA50" s="522"/>
      <c r="CB50" s="522"/>
      <c r="CC50" s="522"/>
      <c r="CD50" s="522"/>
      <c r="CE50" s="522"/>
      <c r="CF50" s="522"/>
      <c r="CG50" s="522"/>
      <c r="CH50" s="522"/>
      <c r="CI50" s="522"/>
      <c r="CJ50" s="522"/>
      <c r="CK50" s="522"/>
      <c r="CL50" s="522"/>
      <c r="CM50" s="522"/>
      <c r="CN50" s="522"/>
      <c r="CO50" s="522"/>
      <c r="CP50" s="522"/>
      <c r="CQ50" s="522"/>
      <c r="CR50" s="522"/>
      <c r="CS50" s="522"/>
      <c r="CT50" s="522"/>
      <c r="CU50" s="522"/>
      <c r="CV50" s="522"/>
      <c r="CW50" s="522"/>
      <c r="CX50" s="522"/>
      <c r="CY50" s="522"/>
      <c r="CZ50" s="522"/>
      <c r="DA50" s="522"/>
      <c r="DB50" s="522"/>
      <c r="DC50" s="522"/>
      <c r="DD50" s="522"/>
      <c r="DE50" s="522"/>
      <c r="DF50" s="522"/>
      <c r="DG50" s="522"/>
      <c r="DH50" s="522"/>
      <c r="DI50" s="522"/>
      <c r="DJ50" s="522"/>
      <c r="DK50" s="522"/>
      <c r="DL50" s="522"/>
      <c r="DM50" s="522"/>
      <c r="DN50" s="522"/>
      <c r="DO50" s="522"/>
      <c r="DP50" s="522"/>
      <c r="DQ50" s="522"/>
      <c r="DR50" s="522"/>
    </row>
    <row r="51" s="155" customFormat="1" ht="13.5" spans="1:122">
      <c r="A51" s="522"/>
      <c r="B51" s="525"/>
      <c r="C51" s="526"/>
      <c r="D51" s="527"/>
      <c r="E51" s="528"/>
      <c r="F51" s="529"/>
      <c r="G51" s="528"/>
      <c r="H51" s="527"/>
      <c r="I51" s="528"/>
      <c r="J51" s="528"/>
      <c r="K51" s="530"/>
      <c r="L51" s="531"/>
      <c r="M51" s="528"/>
      <c r="N51" s="531"/>
      <c r="O51" s="528"/>
      <c r="P51" s="528"/>
      <c r="Q51" s="528"/>
      <c r="R51" s="522"/>
      <c r="S51" s="522"/>
      <c r="T51" s="522"/>
      <c r="U51" s="522"/>
      <c r="V51" s="522"/>
      <c r="W51" s="522"/>
      <c r="X51" s="522"/>
      <c r="Y51" s="522"/>
      <c r="Z51" s="522"/>
      <c r="AA51" s="522"/>
      <c r="AB51" s="522"/>
      <c r="AC51" s="522"/>
      <c r="AD51" s="522"/>
      <c r="AE51" s="522"/>
      <c r="AF51" s="522"/>
      <c r="AG51" s="522"/>
      <c r="AH51" s="522"/>
      <c r="AI51" s="522"/>
      <c r="AJ51" s="522"/>
      <c r="AK51" s="522"/>
      <c r="AL51" s="522"/>
      <c r="AM51" s="522"/>
      <c r="AN51" s="522"/>
      <c r="AO51" s="522"/>
      <c r="AP51" s="522"/>
      <c r="AQ51" s="522"/>
      <c r="AR51" s="522"/>
      <c r="AS51" s="522"/>
      <c r="AT51" s="522"/>
      <c r="AU51" s="522"/>
      <c r="AV51" s="522"/>
      <c r="AW51" s="522"/>
      <c r="AX51" s="522"/>
      <c r="AY51" s="522"/>
      <c r="AZ51" s="522"/>
      <c r="BA51" s="522"/>
      <c r="BB51" s="522"/>
      <c r="BC51" s="522"/>
      <c r="BD51" s="522"/>
      <c r="BE51" s="522"/>
      <c r="BF51" s="522"/>
      <c r="BG51" s="522"/>
      <c r="BH51" s="522"/>
      <c r="BI51" s="522"/>
      <c r="BJ51" s="522"/>
      <c r="BK51" s="522"/>
      <c r="BL51" s="522"/>
      <c r="BM51" s="522"/>
      <c r="BN51" s="522"/>
      <c r="BO51" s="522"/>
      <c r="BP51" s="522"/>
      <c r="BQ51" s="522"/>
      <c r="BR51" s="522"/>
      <c r="BS51" s="522"/>
      <c r="BT51" s="522"/>
      <c r="BU51" s="522"/>
      <c r="BV51" s="522"/>
      <c r="BW51" s="522"/>
      <c r="BX51" s="522"/>
      <c r="BY51" s="522"/>
      <c r="BZ51" s="522"/>
      <c r="CA51" s="522"/>
      <c r="CB51" s="522"/>
      <c r="CC51" s="522"/>
      <c r="CD51" s="522"/>
      <c r="CE51" s="522"/>
      <c r="CF51" s="522"/>
      <c r="CG51" s="522"/>
      <c r="CH51" s="522"/>
      <c r="CI51" s="522"/>
      <c r="CJ51" s="522"/>
      <c r="CK51" s="522"/>
      <c r="CL51" s="522"/>
      <c r="CM51" s="522"/>
      <c r="CN51" s="522"/>
      <c r="CO51" s="522"/>
      <c r="CP51" s="522"/>
      <c r="CQ51" s="522"/>
      <c r="CR51" s="522"/>
      <c r="CS51" s="522"/>
      <c r="CT51" s="522"/>
      <c r="CU51" s="522"/>
      <c r="CV51" s="522"/>
      <c r="CW51" s="522"/>
      <c r="CX51" s="522"/>
      <c r="CY51" s="522"/>
      <c r="CZ51" s="522"/>
      <c r="DA51" s="522"/>
      <c r="DB51" s="522"/>
      <c r="DC51" s="522"/>
      <c r="DD51" s="522"/>
      <c r="DE51" s="522"/>
      <c r="DF51" s="522"/>
      <c r="DG51" s="522"/>
      <c r="DH51" s="522"/>
      <c r="DI51" s="522"/>
      <c r="DJ51" s="522"/>
      <c r="DK51" s="522"/>
      <c r="DL51" s="522"/>
      <c r="DM51" s="522"/>
      <c r="DN51" s="522"/>
      <c r="DO51" s="522"/>
      <c r="DP51" s="522"/>
      <c r="DQ51" s="522"/>
      <c r="DR51" s="522"/>
    </row>
    <row r="52" s="155" customFormat="1" ht="13.5" spans="1:122">
      <c r="A52" s="522"/>
      <c r="B52" s="525"/>
      <c r="C52" s="526"/>
      <c r="D52" s="527"/>
      <c r="E52" s="528"/>
      <c r="F52" s="529"/>
      <c r="G52" s="528"/>
      <c r="H52" s="527"/>
      <c r="I52" s="528"/>
      <c r="J52" s="528"/>
      <c r="K52" s="530"/>
      <c r="L52" s="531"/>
      <c r="M52" s="528"/>
      <c r="N52" s="531"/>
      <c r="O52" s="528"/>
      <c r="P52" s="528"/>
      <c r="Q52" s="528"/>
      <c r="R52" s="522"/>
      <c r="S52" s="522"/>
      <c r="T52" s="522"/>
      <c r="U52" s="522"/>
      <c r="V52" s="522"/>
      <c r="W52" s="522"/>
      <c r="X52" s="522"/>
      <c r="Y52" s="522"/>
      <c r="Z52" s="522"/>
      <c r="AA52" s="522"/>
      <c r="AB52" s="522"/>
      <c r="AC52" s="522"/>
      <c r="AD52" s="522"/>
      <c r="AE52" s="522"/>
      <c r="AF52" s="522"/>
      <c r="AG52" s="522"/>
      <c r="AH52" s="522"/>
      <c r="AI52" s="522"/>
      <c r="AJ52" s="522"/>
      <c r="AK52" s="522"/>
      <c r="AL52" s="522"/>
      <c r="AM52" s="522"/>
      <c r="AN52" s="522"/>
      <c r="AO52" s="522"/>
      <c r="AP52" s="522"/>
      <c r="AQ52" s="522"/>
      <c r="AR52" s="522"/>
      <c r="AS52" s="522"/>
      <c r="AT52" s="522"/>
      <c r="AU52" s="522"/>
      <c r="AV52" s="522"/>
      <c r="AW52" s="522"/>
      <c r="AX52" s="522"/>
      <c r="AY52" s="522"/>
      <c r="AZ52" s="522"/>
      <c r="BA52" s="522"/>
      <c r="BB52" s="522"/>
      <c r="BC52" s="522"/>
      <c r="BD52" s="522"/>
      <c r="BE52" s="522"/>
      <c r="BF52" s="522"/>
      <c r="BG52" s="522"/>
      <c r="BH52" s="522"/>
      <c r="BI52" s="522"/>
      <c r="BJ52" s="522"/>
      <c r="BK52" s="522"/>
      <c r="BL52" s="522"/>
      <c r="BM52" s="522"/>
      <c r="BN52" s="522"/>
      <c r="BO52" s="522"/>
      <c r="BP52" s="522"/>
      <c r="BQ52" s="522"/>
      <c r="BR52" s="522"/>
      <c r="BS52" s="522"/>
      <c r="BT52" s="522"/>
      <c r="BU52" s="522"/>
      <c r="BV52" s="522"/>
      <c r="BW52" s="522"/>
      <c r="BX52" s="522"/>
      <c r="BY52" s="522"/>
      <c r="BZ52" s="522"/>
      <c r="CA52" s="522"/>
      <c r="CB52" s="522"/>
      <c r="CC52" s="522"/>
      <c r="CD52" s="522"/>
      <c r="CE52" s="522"/>
      <c r="CF52" s="522"/>
      <c r="CG52" s="522"/>
      <c r="CH52" s="522"/>
      <c r="CI52" s="522"/>
      <c r="CJ52" s="522"/>
      <c r="CK52" s="522"/>
      <c r="CL52" s="522"/>
      <c r="CM52" s="522"/>
      <c r="CN52" s="522"/>
      <c r="CO52" s="522"/>
      <c r="CP52" s="522"/>
      <c r="CQ52" s="522"/>
      <c r="CR52" s="522"/>
      <c r="CS52" s="522"/>
      <c r="CT52" s="522"/>
      <c r="CU52" s="522"/>
      <c r="CV52" s="522"/>
      <c r="CW52" s="522"/>
      <c r="CX52" s="522"/>
      <c r="CY52" s="522"/>
      <c r="CZ52" s="522"/>
      <c r="DA52" s="522"/>
      <c r="DB52" s="522"/>
      <c r="DC52" s="522"/>
      <c r="DD52" s="522"/>
      <c r="DE52" s="522"/>
      <c r="DF52" s="522"/>
      <c r="DG52" s="522"/>
      <c r="DH52" s="522"/>
      <c r="DI52" s="522"/>
      <c r="DJ52" s="522"/>
      <c r="DK52" s="522"/>
      <c r="DL52" s="522"/>
      <c r="DM52" s="522"/>
      <c r="DN52" s="522"/>
      <c r="DO52" s="522"/>
      <c r="DP52" s="522"/>
      <c r="DQ52" s="522"/>
      <c r="DR52" s="522"/>
    </row>
    <row r="53" s="155" customFormat="1" ht="13.5" spans="1:122">
      <c r="A53" s="522"/>
      <c r="B53" s="525"/>
      <c r="C53" s="526"/>
      <c r="D53" s="527"/>
      <c r="E53" s="528"/>
      <c r="F53" s="529"/>
      <c r="G53" s="528"/>
      <c r="H53" s="527"/>
      <c r="I53" s="528"/>
      <c r="J53" s="528"/>
      <c r="K53" s="530"/>
      <c r="L53" s="531"/>
      <c r="M53" s="528"/>
      <c r="N53" s="531"/>
      <c r="O53" s="528"/>
      <c r="P53" s="528"/>
      <c r="Q53" s="528"/>
      <c r="R53" s="522"/>
      <c r="S53" s="522"/>
      <c r="T53" s="522"/>
      <c r="U53" s="522"/>
      <c r="V53" s="522"/>
      <c r="W53" s="522"/>
      <c r="X53" s="522"/>
      <c r="Y53" s="522"/>
      <c r="Z53" s="522"/>
      <c r="AA53" s="522"/>
      <c r="AB53" s="522"/>
      <c r="AC53" s="522"/>
      <c r="AD53" s="522"/>
      <c r="AE53" s="522"/>
      <c r="AF53" s="522"/>
      <c r="AG53" s="522"/>
      <c r="AH53" s="522"/>
      <c r="AI53" s="522"/>
      <c r="AJ53" s="522"/>
      <c r="AK53" s="522"/>
      <c r="AL53" s="522"/>
      <c r="AM53" s="522"/>
      <c r="AN53" s="522"/>
      <c r="AO53" s="522"/>
      <c r="AP53" s="522"/>
      <c r="AQ53" s="522"/>
      <c r="AR53" s="522"/>
      <c r="AS53" s="522"/>
      <c r="AT53" s="522"/>
      <c r="AU53" s="522"/>
      <c r="AV53" s="522"/>
      <c r="AW53" s="522"/>
      <c r="AX53" s="522"/>
      <c r="AY53" s="522"/>
      <c r="AZ53" s="522"/>
      <c r="BA53" s="522"/>
      <c r="BB53" s="522"/>
      <c r="BC53" s="522"/>
      <c r="BD53" s="522"/>
      <c r="BE53" s="522"/>
      <c r="BF53" s="522"/>
      <c r="BG53" s="522"/>
      <c r="BH53" s="522"/>
      <c r="BI53" s="522"/>
      <c r="BJ53" s="522"/>
      <c r="BK53" s="522"/>
      <c r="BL53" s="522"/>
      <c r="BM53" s="522"/>
      <c r="BN53" s="522"/>
      <c r="BO53" s="522"/>
      <c r="BP53" s="522"/>
      <c r="BQ53" s="522"/>
      <c r="BR53" s="522"/>
      <c r="BS53" s="522"/>
      <c r="BT53" s="522"/>
      <c r="BU53" s="522"/>
      <c r="BV53" s="522"/>
      <c r="BW53" s="522"/>
      <c r="BX53" s="522"/>
      <c r="BY53" s="522"/>
      <c r="BZ53" s="522"/>
      <c r="CA53" s="522"/>
      <c r="CB53" s="522"/>
      <c r="CC53" s="522"/>
      <c r="CD53" s="522"/>
      <c r="CE53" s="522"/>
      <c r="CF53" s="522"/>
      <c r="CG53" s="522"/>
      <c r="CH53" s="522"/>
      <c r="CI53" s="522"/>
      <c r="CJ53" s="522"/>
      <c r="CK53" s="522"/>
      <c r="CL53" s="522"/>
      <c r="CM53" s="522"/>
      <c r="CN53" s="522"/>
      <c r="CO53" s="522"/>
      <c r="CP53" s="522"/>
      <c r="CQ53" s="522"/>
      <c r="CR53" s="522"/>
      <c r="CS53" s="522"/>
      <c r="CT53" s="522"/>
      <c r="CU53" s="522"/>
      <c r="CV53" s="522"/>
      <c r="CW53" s="522"/>
      <c r="CX53" s="522"/>
      <c r="CY53" s="522"/>
      <c r="CZ53" s="522"/>
      <c r="DA53" s="522"/>
      <c r="DB53" s="522"/>
      <c r="DC53" s="522"/>
      <c r="DD53" s="522"/>
      <c r="DE53" s="522"/>
      <c r="DF53" s="522"/>
      <c r="DG53" s="522"/>
      <c r="DH53" s="522"/>
      <c r="DI53" s="522"/>
      <c r="DJ53" s="522"/>
      <c r="DK53" s="522"/>
      <c r="DL53" s="522"/>
      <c r="DM53" s="522"/>
      <c r="DN53" s="522"/>
      <c r="DO53" s="522"/>
      <c r="DP53" s="522"/>
      <c r="DQ53" s="522"/>
      <c r="DR53" s="522"/>
    </row>
    <row r="54" s="155" customFormat="1" ht="13.5" spans="1:122">
      <c r="A54" s="522"/>
      <c r="B54" s="525"/>
      <c r="C54" s="526"/>
      <c r="D54" s="527"/>
      <c r="E54" s="528"/>
      <c r="F54" s="529"/>
      <c r="G54" s="528"/>
      <c r="H54" s="527"/>
      <c r="I54" s="528"/>
      <c r="J54" s="528"/>
      <c r="K54" s="530"/>
      <c r="L54" s="531"/>
      <c r="M54" s="528"/>
      <c r="N54" s="531"/>
      <c r="O54" s="528"/>
      <c r="P54" s="528"/>
      <c r="Q54" s="528"/>
      <c r="R54" s="522"/>
      <c r="S54" s="522"/>
      <c r="T54" s="522"/>
      <c r="U54" s="522"/>
      <c r="V54" s="522"/>
      <c r="W54" s="522"/>
      <c r="X54" s="522"/>
      <c r="Y54" s="522"/>
      <c r="Z54" s="522"/>
      <c r="AA54" s="522"/>
      <c r="AB54" s="522"/>
      <c r="AC54" s="522"/>
      <c r="AD54" s="522"/>
      <c r="AE54" s="522"/>
      <c r="AF54" s="522"/>
      <c r="AG54" s="522"/>
      <c r="AH54" s="522"/>
      <c r="AI54" s="522"/>
      <c r="AJ54" s="522"/>
      <c r="AK54" s="522"/>
      <c r="AL54" s="522"/>
      <c r="AM54" s="522"/>
      <c r="AN54" s="522"/>
      <c r="AO54" s="522"/>
      <c r="AP54" s="522"/>
      <c r="AQ54" s="522"/>
      <c r="AR54" s="522"/>
      <c r="AS54" s="522"/>
      <c r="AT54" s="522"/>
      <c r="AU54" s="522"/>
      <c r="AV54" s="522"/>
      <c r="AW54" s="522"/>
      <c r="AX54" s="522"/>
      <c r="AY54" s="522"/>
      <c r="AZ54" s="522"/>
      <c r="BA54" s="522"/>
      <c r="BB54" s="522"/>
      <c r="BC54" s="522"/>
      <c r="BD54" s="522"/>
      <c r="BE54" s="522"/>
      <c r="BF54" s="522"/>
      <c r="BG54" s="522"/>
      <c r="BH54" s="522"/>
      <c r="BI54" s="522"/>
      <c r="BJ54" s="522"/>
      <c r="BK54" s="522"/>
      <c r="BL54" s="522"/>
      <c r="BM54" s="522"/>
      <c r="BN54" s="522"/>
      <c r="BO54" s="522"/>
      <c r="BP54" s="522"/>
      <c r="BQ54" s="522"/>
      <c r="BR54" s="522"/>
      <c r="BS54" s="522"/>
      <c r="BT54" s="522"/>
      <c r="BU54" s="522"/>
      <c r="BV54" s="522"/>
      <c r="BW54" s="522"/>
      <c r="BX54" s="522"/>
      <c r="BY54" s="522"/>
      <c r="BZ54" s="522"/>
      <c r="CA54" s="522"/>
      <c r="CB54" s="522"/>
      <c r="CC54" s="522"/>
      <c r="CD54" s="522"/>
      <c r="CE54" s="522"/>
      <c r="CF54" s="522"/>
      <c r="CG54" s="522"/>
      <c r="CH54" s="522"/>
      <c r="CI54" s="522"/>
      <c r="CJ54" s="522"/>
      <c r="CK54" s="522"/>
      <c r="CL54" s="522"/>
      <c r="CM54" s="522"/>
      <c r="CN54" s="522"/>
      <c r="CO54" s="522"/>
      <c r="CP54" s="522"/>
      <c r="CQ54" s="522"/>
      <c r="CR54" s="522"/>
      <c r="CS54" s="522"/>
      <c r="CT54" s="522"/>
      <c r="CU54" s="522"/>
      <c r="CV54" s="522"/>
      <c r="CW54" s="522"/>
      <c r="CX54" s="522"/>
      <c r="CY54" s="522"/>
      <c r="CZ54" s="522"/>
      <c r="DA54" s="522"/>
      <c r="DB54" s="522"/>
      <c r="DC54" s="522"/>
      <c r="DD54" s="522"/>
      <c r="DE54" s="522"/>
      <c r="DF54" s="522"/>
      <c r="DG54" s="522"/>
      <c r="DH54" s="522"/>
      <c r="DI54" s="522"/>
      <c r="DJ54" s="522"/>
      <c r="DK54" s="522"/>
      <c r="DL54" s="522"/>
      <c r="DM54" s="522"/>
      <c r="DN54" s="522"/>
      <c r="DO54" s="522"/>
      <c r="DP54" s="522"/>
      <c r="DQ54" s="522"/>
      <c r="DR54" s="522"/>
    </row>
    <row r="55" s="155" customFormat="1" ht="13.5" spans="1:122">
      <c r="A55" s="522"/>
      <c r="B55" s="525"/>
      <c r="C55" s="526"/>
      <c r="D55" s="527"/>
      <c r="E55" s="528"/>
      <c r="F55" s="529"/>
      <c r="G55" s="528"/>
      <c r="H55" s="527"/>
      <c r="I55" s="528"/>
      <c r="J55" s="528"/>
      <c r="K55" s="530"/>
      <c r="L55" s="531"/>
      <c r="M55" s="528"/>
      <c r="N55" s="531"/>
      <c r="O55" s="528"/>
      <c r="P55" s="528"/>
      <c r="Q55" s="528"/>
      <c r="R55" s="522"/>
      <c r="S55" s="522"/>
      <c r="T55" s="522"/>
      <c r="U55" s="522"/>
      <c r="V55" s="522"/>
      <c r="W55" s="522"/>
      <c r="X55" s="522"/>
      <c r="Y55" s="522"/>
      <c r="Z55" s="522"/>
      <c r="AA55" s="522"/>
      <c r="AB55" s="522"/>
      <c r="AC55" s="522"/>
      <c r="AD55" s="522"/>
      <c r="AE55" s="522"/>
      <c r="AF55" s="522"/>
      <c r="AG55" s="522"/>
      <c r="AH55" s="522"/>
      <c r="AI55" s="522"/>
      <c r="AJ55" s="522"/>
      <c r="AK55" s="522"/>
      <c r="AL55" s="522"/>
      <c r="AM55" s="522"/>
      <c r="AN55" s="522"/>
      <c r="AO55" s="522"/>
      <c r="AP55" s="522"/>
      <c r="AQ55" s="522"/>
      <c r="AR55" s="522"/>
      <c r="AS55" s="522"/>
      <c r="AT55" s="522"/>
      <c r="AU55" s="522"/>
      <c r="AV55" s="522"/>
      <c r="AW55" s="522"/>
      <c r="AX55" s="522"/>
      <c r="AY55" s="522"/>
      <c r="AZ55" s="522"/>
      <c r="BA55" s="522"/>
      <c r="BB55" s="522"/>
      <c r="BC55" s="522"/>
      <c r="BD55" s="522"/>
      <c r="BE55" s="522"/>
      <c r="BF55" s="522"/>
      <c r="BG55" s="522"/>
      <c r="BH55" s="522"/>
      <c r="BI55" s="522"/>
      <c r="BJ55" s="522"/>
      <c r="BK55" s="522"/>
      <c r="BL55" s="522"/>
      <c r="BM55" s="522"/>
      <c r="BN55" s="522"/>
      <c r="BO55" s="522"/>
      <c r="BP55" s="522"/>
      <c r="BQ55" s="522"/>
      <c r="BR55" s="522"/>
      <c r="BS55" s="522"/>
      <c r="BT55" s="522"/>
      <c r="BU55" s="522"/>
      <c r="BV55" s="522"/>
      <c r="BW55" s="522"/>
      <c r="BX55" s="522"/>
      <c r="BY55" s="522"/>
      <c r="BZ55" s="522"/>
      <c r="CA55" s="522"/>
      <c r="CB55" s="522"/>
      <c r="CC55" s="522"/>
      <c r="CD55" s="522"/>
      <c r="CE55" s="522"/>
      <c r="CF55" s="522"/>
      <c r="CG55" s="522"/>
      <c r="CH55" s="522"/>
      <c r="CI55" s="522"/>
      <c r="CJ55" s="522"/>
      <c r="CK55" s="522"/>
      <c r="CL55" s="522"/>
      <c r="CM55" s="522"/>
      <c r="CN55" s="522"/>
      <c r="CO55" s="522"/>
      <c r="CP55" s="522"/>
      <c r="CQ55" s="522"/>
      <c r="CR55" s="522"/>
      <c r="CS55" s="522"/>
      <c r="CT55" s="522"/>
      <c r="CU55" s="522"/>
      <c r="CV55" s="522"/>
      <c r="CW55" s="522"/>
      <c r="CX55" s="522"/>
      <c r="CY55" s="522"/>
      <c r="CZ55" s="522"/>
      <c r="DA55" s="522"/>
      <c r="DB55" s="522"/>
      <c r="DC55" s="522"/>
      <c r="DD55" s="522"/>
      <c r="DE55" s="522"/>
      <c r="DF55" s="522"/>
      <c r="DG55" s="522"/>
      <c r="DH55" s="522"/>
      <c r="DI55" s="522"/>
      <c r="DJ55" s="522"/>
      <c r="DK55" s="522"/>
      <c r="DL55" s="522"/>
      <c r="DM55" s="522"/>
      <c r="DN55" s="522"/>
      <c r="DO55" s="522"/>
      <c r="DP55" s="522"/>
      <c r="DQ55" s="522"/>
      <c r="DR55" s="522"/>
    </row>
    <row r="56" s="155" customFormat="1" ht="13.5" spans="1:122">
      <c r="A56" s="522"/>
      <c r="B56" s="525"/>
      <c r="C56" s="526"/>
      <c r="D56" s="527"/>
      <c r="E56" s="528"/>
      <c r="F56" s="529"/>
      <c r="G56" s="528"/>
      <c r="H56" s="527"/>
      <c r="I56" s="528"/>
      <c r="J56" s="528"/>
      <c r="K56" s="530"/>
      <c r="L56" s="531"/>
      <c r="M56" s="528"/>
      <c r="N56" s="531"/>
      <c r="O56" s="528"/>
      <c r="P56" s="528"/>
      <c r="Q56" s="528"/>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2"/>
      <c r="AY56" s="522"/>
      <c r="AZ56" s="522"/>
      <c r="BA56" s="522"/>
      <c r="BB56" s="522"/>
      <c r="BC56" s="522"/>
      <c r="BD56" s="522"/>
      <c r="BE56" s="522"/>
      <c r="BF56" s="522"/>
      <c r="BG56" s="522"/>
      <c r="BH56" s="522"/>
      <c r="BI56" s="522"/>
      <c r="BJ56" s="522"/>
      <c r="BK56" s="522"/>
      <c r="BL56" s="522"/>
      <c r="BM56" s="522"/>
      <c r="BN56" s="522"/>
      <c r="BO56" s="522"/>
      <c r="BP56" s="522"/>
      <c r="BQ56" s="522"/>
      <c r="BR56" s="522"/>
      <c r="BS56" s="522"/>
      <c r="BT56" s="522"/>
      <c r="BU56" s="522"/>
      <c r="BV56" s="522"/>
      <c r="BW56" s="522"/>
      <c r="BX56" s="522"/>
      <c r="BY56" s="522"/>
      <c r="BZ56" s="522"/>
      <c r="CA56" s="522"/>
      <c r="CB56" s="522"/>
      <c r="CC56" s="522"/>
      <c r="CD56" s="522"/>
      <c r="CE56" s="522"/>
      <c r="CF56" s="522"/>
      <c r="CG56" s="522"/>
      <c r="CH56" s="522"/>
      <c r="CI56" s="522"/>
      <c r="CJ56" s="522"/>
      <c r="CK56" s="522"/>
      <c r="CL56" s="522"/>
      <c r="CM56" s="522"/>
      <c r="CN56" s="522"/>
      <c r="CO56" s="522"/>
      <c r="CP56" s="522"/>
      <c r="CQ56" s="522"/>
      <c r="CR56" s="522"/>
      <c r="CS56" s="522"/>
      <c r="CT56" s="522"/>
      <c r="CU56" s="522"/>
      <c r="CV56" s="522"/>
      <c r="CW56" s="522"/>
      <c r="CX56" s="522"/>
      <c r="CY56" s="522"/>
      <c r="CZ56" s="522"/>
      <c r="DA56" s="522"/>
      <c r="DB56" s="522"/>
      <c r="DC56" s="522"/>
      <c r="DD56" s="522"/>
      <c r="DE56" s="522"/>
      <c r="DF56" s="522"/>
      <c r="DG56" s="522"/>
      <c r="DH56" s="522"/>
      <c r="DI56" s="522"/>
      <c r="DJ56" s="522"/>
      <c r="DK56" s="522"/>
      <c r="DL56" s="522"/>
      <c r="DM56" s="522"/>
      <c r="DN56" s="522"/>
      <c r="DO56" s="522"/>
      <c r="DP56" s="522"/>
      <c r="DQ56" s="522"/>
      <c r="DR56" s="522"/>
    </row>
    <row r="57" s="155" customFormat="1" ht="13.5" spans="1:122">
      <c r="A57" s="522"/>
      <c r="B57" s="525"/>
      <c r="C57" s="526"/>
      <c r="D57" s="527"/>
      <c r="E57" s="528"/>
      <c r="F57" s="529"/>
      <c r="G57" s="528"/>
      <c r="H57" s="527"/>
      <c r="I57" s="528"/>
      <c r="J57" s="528"/>
      <c r="K57" s="530"/>
      <c r="L57" s="531"/>
      <c r="M57" s="528"/>
      <c r="N57" s="531"/>
      <c r="O57" s="528"/>
      <c r="P57" s="528"/>
      <c r="Q57" s="528"/>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2"/>
      <c r="AY57" s="522"/>
      <c r="AZ57" s="522"/>
      <c r="BA57" s="522"/>
      <c r="BB57" s="522"/>
      <c r="BC57" s="522"/>
      <c r="BD57" s="522"/>
      <c r="BE57" s="522"/>
      <c r="BF57" s="522"/>
      <c r="BG57" s="522"/>
      <c r="BH57" s="522"/>
      <c r="BI57" s="522"/>
      <c r="BJ57" s="522"/>
      <c r="BK57" s="522"/>
      <c r="BL57" s="522"/>
      <c r="BM57" s="522"/>
      <c r="BN57" s="522"/>
      <c r="BO57" s="522"/>
      <c r="BP57" s="522"/>
      <c r="BQ57" s="522"/>
      <c r="BR57" s="522"/>
      <c r="BS57" s="522"/>
      <c r="BT57" s="522"/>
      <c r="BU57" s="522"/>
      <c r="BV57" s="522"/>
      <c r="BW57" s="522"/>
      <c r="BX57" s="522"/>
      <c r="BY57" s="522"/>
      <c r="BZ57" s="522"/>
      <c r="CA57" s="522"/>
      <c r="CB57" s="522"/>
      <c r="CC57" s="522"/>
      <c r="CD57" s="522"/>
      <c r="CE57" s="522"/>
      <c r="CF57" s="522"/>
      <c r="CG57" s="522"/>
      <c r="CH57" s="522"/>
      <c r="CI57" s="522"/>
      <c r="CJ57" s="522"/>
      <c r="CK57" s="522"/>
      <c r="CL57" s="522"/>
      <c r="CM57" s="522"/>
      <c r="CN57" s="522"/>
      <c r="CO57" s="522"/>
      <c r="CP57" s="522"/>
      <c r="CQ57" s="522"/>
      <c r="CR57" s="522"/>
      <c r="CS57" s="522"/>
      <c r="CT57" s="522"/>
      <c r="CU57" s="522"/>
      <c r="CV57" s="522"/>
      <c r="CW57" s="522"/>
      <c r="CX57" s="522"/>
      <c r="CY57" s="522"/>
      <c r="CZ57" s="522"/>
      <c r="DA57" s="522"/>
      <c r="DB57" s="522"/>
      <c r="DC57" s="522"/>
      <c r="DD57" s="522"/>
      <c r="DE57" s="522"/>
      <c r="DF57" s="522"/>
      <c r="DG57" s="522"/>
      <c r="DH57" s="522"/>
      <c r="DI57" s="522"/>
      <c r="DJ57" s="522"/>
      <c r="DK57" s="522"/>
      <c r="DL57" s="522"/>
      <c r="DM57" s="522"/>
      <c r="DN57" s="522"/>
      <c r="DO57" s="522"/>
      <c r="DP57" s="522"/>
      <c r="DQ57" s="522"/>
      <c r="DR57" s="522"/>
    </row>
    <row r="58" s="155" customFormat="1" ht="13.5" spans="1:122">
      <c r="A58" s="522"/>
      <c r="B58" s="525"/>
      <c r="C58" s="526"/>
      <c r="D58" s="527"/>
      <c r="E58" s="528"/>
      <c r="F58" s="529"/>
      <c r="G58" s="528"/>
      <c r="H58" s="527"/>
      <c r="I58" s="528"/>
      <c r="J58" s="528"/>
      <c r="K58" s="530"/>
      <c r="L58" s="531"/>
      <c r="M58" s="528"/>
      <c r="N58" s="531"/>
      <c r="O58" s="528"/>
      <c r="P58" s="528"/>
      <c r="Q58" s="528"/>
      <c r="R58" s="522"/>
      <c r="S58" s="522"/>
      <c r="T58" s="522"/>
      <c r="U58" s="522"/>
      <c r="V58" s="522"/>
      <c r="W58" s="522"/>
      <c r="X58" s="522"/>
      <c r="Y58" s="522"/>
      <c r="Z58" s="522"/>
      <c r="AA58" s="522"/>
      <c r="AB58" s="522"/>
      <c r="AC58" s="522"/>
      <c r="AD58" s="522"/>
      <c r="AE58" s="522"/>
      <c r="AF58" s="522"/>
      <c r="AG58" s="522"/>
      <c r="AH58" s="522"/>
      <c r="AI58" s="522"/>
      <c r="AJ58" s="522"/>
      <c r="AK58" s="522"/>
      <c r="AL58" s="522"/>
      <c r="AM58" s="522"/>
      <c r="AN58" s="522"/>
      <c r="AO58" s="522"/>
      <c r="AP58" s="522"/>
      <c r="AQ58" s="522"/>
      <c r="AR58" s="522"/>
      <c r="AS58" s="522"/>
      <c r="AT58" s="522"/>
      <c r="AU58" s="522"/>
      <c r="AV58" s="522"/>
      <c r="AW58" s="522"/>
      <c r="AX58" s="522"/>
      <c r="AY58" s="522"/>
      <c r="AZ58" s="522"/>
      <c r="BA58" s="522"/>
      <c r="BB58" s="522"/>
      <c r="BC58" s="522"/>
      <c r="BD58" s="522"/>
      <c r="BE58" s="522"/>
      <c r="BF58" s="522"/>
      <c r="BG58" s="522"/>
      <c r="BH58" s="522"/>
      <c r="BI58" s="522"/>
      <c r="BJ58" s="522"/>
      <c r="BK58" s="522"/>
      <c r="BL58" s="522"/>
      <c r="BM58" s="522"/>
      <c r="BN58" s="522"/>
      <c r="BO58" s="522"/>
      <c r="BP58" s="522"/>
      <c r="BQ58" s="522"/>
      <c r="BR58" s="522"/>
      <c r="BS58" s="522"/>
      <c r="BT58" s="522"/>
      <c r="BU58" s="522"/>
      <c r="BV58" s="522"/>
      <c r="BW58" s="522"/>
      <c r="BX58" s="522"/>
      <c r="BY58" s="522"/>
      <c r="BZ58" s="522"/>
      <c r="CA58" s="522"/>
      <c r="CB58" s="522"/>
      <c r="CC58" s="522"/>
      <c r="CD58" s="522"/>
      <c r="CE58" s="522"/>
      <c r="CF58" s="522"/>
      <c r="CG58" s="522"/>
      <c r="CH58" s="522"/>
      <c r="CI58" s="522"/>
      <c r="CJ58" s="522"/>
      <c r="CK58" s="522"/>
      <c r="CL58" s="522"/>
      <c r="CM58" s="522"/>
      <c r="CN58" s="522"/>
      <c r="CO58" s="522"/>
      <c r="CP58" s="522"/>
      <c r="CQ58" s="522"/>
      <c r="CR58" s="522"/>
      <c r="CS58" s="522"/>
      <c r="CT58" s="522"/>
      <c r="CU58" s="522"/>
      <c r="CV58" s="522"/>
      <c r="CW58" s="522"/>
      <c r="CX58" s="522"/>
      <c r="CY58" s="522"/>
      <c r="CZ58" s="522"/>
      <c r="DA58" s="522"/>
      <c r="DB58" s="522"/>
      <c r="DC58" s="522"/>
      <c r="DD58" s="522"/>
      <c r="DE58" s="522"/>
      <c r="DF58" s="522"/>
      <c r="DG58" s="522"/>
      <c r="DH58" s="522"/>
      <c r="DI58" s="522"/>
      <c r="DJ58" s="522"/>
      <c r="DK58" s="522"/>
      <c r="DL58" s="522"/>
      <c r="DM58" s="522"/>
      <c r="DN58" s="522"/>
      <c r="DO58" s="522"/>
      <c r="DP58" s="522"/>
      <c r="DQ58" s="522"/>
      <c r="DR58" s="522"/>
    </row>
    <row r="59" s="155" customFormat="1" ht="13.5" spans="1:122">
      <c r="A59" s="522"/>
      <c r="B59" s="525"/>
      <c r="C59" s="526"/>
      <c r="D59" s="527"/>
      <c r="E59" s="528"/>
      <c r="F59" s="529"/>
      <c r="G59" s="528"/>
      <c r="H59" s="527"/>
      <c r="I59" s="528"/>
      <c r="J59" s="528"/>
      <c r="K59" s="530"/>
      <c r="L59" s="531"/>
      <c r="M59" s="528"/>
      <c r="N59" s="531"/>
      <c r="O59" s="528"/>
      <c r="P59" s="528"/>
      <c r="Q59" s="528"/>
      <c r="R59" s="522"/>
      <c r="S59" s="522"/>
      <c r="T59" s="522"/>
      <c r="U59" s="522"/>
      <c r="V59" s="522"/>
      <c r="W59" s="522"/>
      <c r="X59" s="522"/>
      <c r="Y59" s="522"/>
      <c r="Z59" s="522"/>
      <c r="AA59" s="522"/>
      <c r="AB59" s="522"/>
      <c r="AC59" s="522"/>
      <c r="AD59" s="522"/>
      <c r="AE59" s="522"/>
      <c r="AF59" s="522"/>
      <c r="AG59" s="522"/>
      <c r="AH59" s="522"/>
      <c r="AI59" s="522"/>
      <c r="AJ59" s="522"/>
      <c r="AK59" s="522"/>
      <c r="AL59" s="522"/>
      <c r="AM59" s="522"/>
      <c r="AN59" s="522"/>
      <c r="AO59" s="522"/>
      <c r="AP59" s="522"/>
      <c r="AQ59" s="522"/>
      <c r="AR59" s="522"/>
      <c r="AS59" s="522"/>
      <c r="AT59" s="522"/>
      <c r="AU59" s="522"/>
      <c r="AV59" s="522"/>
      <c r="AW59" s="522"/>
      <c r="AX59" s="522"/>
      <c r="AY59" s="522"/>
      <c r="AZ59" s="522"/>
      <c r="BA59" s="522"/>
      <c r="BB59" s="522"/>
      <c r="BC59" s="522"/>
      <c r="BD59" s="522"/>
      <c r="BE59" s="522"/>
      <c r="BF59" s="522"/>
      <c r="BG59" s="522"/>
      <c r="BH59" s="522"/>
      <c r="BI59" s="522"/>
      <c r="BJ59" s="522"/>
      <c r="BK59" s="522"/>
      <c r="BL59" s="522"/>
      <c r="BM59" s="522"/>
      <c r="BN59" s="522"/>
      <c r="BO59" s="522"/>
      <c r="BP59" s="522"/>
      <c r="BQ59" s="522"/>
      <c r="BR59" s="522"/>
      <c r="BS59" s="522"/>
      <c r="BT59" s="522"/>
      <c r="BU59" s="522"/>
      <c r="BV59" s="522"/>
      <c r="BW59" s="522"/>
      <c r="BX59" s="522"/>
      <c r="BY59" s="522"/>
      <c r="BZ59" s="522"/>
      <c r="CA59" s="522"/>
      <c r="CB59" s="522"/>
      <c r="CC59" s="522"/>
      <c r="CD59" s="522"/>
      <c r="CE59" s="522"/>
      <c r="CF59" s="522"/>
      <c r="CG59" s="522"/>
      <c r="CH59" s="522"/>
      <c r="CI59" s="522"/>
      <c r="CJ59" s="522"/>
      <c r="CK59" s="522"/>
      <c r="CL59" s="522"/>
      <c r="CM59" s="522"/>
      <c r="CN59" s="522"/>
      <c r="CO59" s="522"/>
      <c r="CP59" s="522"/>
      <c r="CQ59" s="522"/>
      <c r="CR59" s="522"/>
      <c r="CS59" s="522"/>
      <c r="CT59" s="522"/>
      <c r="CU59" s="522"/>
      <c r="CV59" s="522"/>
      <c r="CW59" s="522"/>
      <c r="CX59" s="522"/>
      <c r="CY59" s="522"/>
      <c r="CZ59" s="522"/>
      <c r="DA59" s="522"/>
      <c r="DB59" s="522"/>
      <c r="DC59" s="522"/>
      <c r="DD59" s="522"/>
      <c r="DE59" s="522"/>
      <c r="DF59" s="522"/>
      <c r="DG59" s="522"/>
      <c r="DH59" s="522"/>
      <c r="DI59" s="522"/>
      <c r="DJ59" s="522"/>
      <c r="DK59" s="522"/>
      <c r="DL59" s="522"/>
      <c r="DM59" s="522"/>
      <c r="DN59" s="522"/>
      <c r="DO59" s="522"/>
      <c r="DP59" s="522"/>
      <c r="DQ59" s="522"/>
      <c r="DR59" s="522"/>
    </row>
    <row r="60" s="155" customFormat="1" ht="13.5" spans="1:122">
      <c r="A60" s="522"/>
      <c r="B60" s="525"/>
      <c r="C60" s="526"/>
      <c r="D60" s="527"/>
      <c r="E60" s="528"/>
      <c r="F60" s="529"/>
      <c r="G60" s="528"/>
      <c r="H60" s="527"/>
      <c r="I60" s="528"/>
      <c r="J60" s="528"/>
      <c r="K60" s="530"/>
      <c r="L60" s="531"/>
      <c r="M60" s="528"/>
      <c r="N60" s="531"/>
      <c r="O60" s="528"/>
      <c r="P60" s="528"/>
      <c r="Q60" s="528"/>
      <c r="R60" s="522"/>
      <c r="S60" s="522"/>
      <c r="T60" s="522"/>
      <c r="U60" s="522"/>
      <c r="V60" s="522"/>
      <c r="W60" s="522"/>
      <c r="X60" s="522"/>
      <c r="Y60" s="522"/>
      <c r="Z60" s="522"/>
      <c r="AA60" s="522"/>
      <c r="AB60" s="522"/>
      <c r="AC60" s="522"/>
      <c r="AD60" s="522"/>
      <c r="AE60" s="522"/>
      <c r="AF60" s="522"/>
      <c r="AG60" s="522"/>
      <c r="AH60" s="522"/>
      <c r="AI60" s="522"/>
      <c r="AJ60" s="522"/>
      <c r="AK60" s="522"/>
      <c r="AL60" s="522"/>
      <c r="AM60" s="522"/>
      <c r="AN60" s="522"/>
      <c r="AO60" s="522"/>
      <c r="AP60" s="522"/>
      <c r="AQ60" s="522"/>
      <c r="AR60" s="522"/>
      <c r="AS60" s="522"/>
      <c r="AT60" s="522"/>
      <c r="AU60" s="522"/>
      <c r="AV60" s="522"/>
      <c r="AW60" s="522"/>
      <c r="AX60" s="522"/>
      <c r="AY60" s="522"/>
      <c r="AZ60" s="522"/>
      <c r="BA60" s="522"/>
      <c r="BB60" s="522"/>
      <c r="BC60" s="522"/>
      <c r="BD60" s="522"/>
      <c r="BE60" s="522"/>
      <c r="BF60" s="522"/>
      <c r="BG60" s="522"/>
      <c r="BH60" s="522"/>
      <c r="BI60" s="522"/>
      <c r="BJ60" s="522"/>
      <c r="BK60" s="522"/>
      <c r="BL60" s="522"/>
      <c r="BM60" s="522"/>
      <c r="BN60" s="522"/>
      <c r="BO60" s="522"/>
      <c r="BP60" s="522"/>
      <c r="BQ60" s="522"/>
      <c r="BR60" s="522"/>
      <c r="BS60" s="522"/>
      <c r="BT60" s="522"/>
      <c r="BU60" s="522"/>
      <c r="BV60" s="522"/>
      <c r="BW60" s="522"/>
      <c r="BX60" s="522"/>
      <c r="BY60" s="522"/>
      <c r="BZ60" s="522"/>
      <c r="CA60" s="522"/>
      <c r="CB60" s="522"/>
      <c r="CC60" s="522"/>
      <c r="CD60" s="522"/>
      <c r="CE60" s="522"/>
      <c r="CF60" s="522"/>
      <c r="CG60" s="522"/>
      <c r="CH60" s="522"/>
      <c r="CI60" s="522"/>
      <c r="CJ60" s="522"/>
      <c r="CK60" s="522"/>
      <c r="CL60" s="522"/>
      <c r="CM60" s="522"/>
      <c r="CN60" s="522"/>
      <c r="CO60" s="522"/>
      <c r="CP60" s="522"/>
      <c r="CQ60" s="522"/>
      <c r="CR60" s="522"/>
      <c r="CS60" s="522"/>
      <c r="CT60" s="522"/>
      <c r="CU60" s="522"/>
      <c r="CV60" s="522"/>
      <c r="CW60" s="522"/>
      <c r="CX60" s="522"/>
      <c r="CY60" s="522"/>
      <c r="CZ60" s="522"/>
      <c r="DA60" s="522"/>
      <c r="DB60" s="522"/>
      <c r="DC60" s="522"/>
      <c r="DD60" s="522"/>
      <c r="DE60" s="522"/>
      <c r="DF60" s="522"/>
      <c r="DG60" s="522"/>
      <c r="DH60" s="522"/>
      <c r="DI60" s="522"/>
      <c r="DJ60" s="522"/>
      <c r="DK60" s="522"/>
      <c r="DL60" s="522"/>
      <c r="DM60" s="522"/>
      <c r="DN60" s="522"/>
      <c r="DO60" s="522"/>
      <c r="DP60" s="522"/>
      <c r="DQ60" s="522"/>
      <c r="DR60" s="522"/>
    </row>
    <row r="61" s="155" customFormat="1" ht="13.5" spans="1:122">
      <c r="A61" s="522"/>
      <c r="B61" s="525"/>
      <c r="C61" s="526"/>
      <c r="D61" s="527"/>
      <c r="E61" s="528"/>
      <c r="F61" s="529"/>
      <c r="G61" s="528"/>
      <c r="H61" s="527"/>
      <c r="I61" s="528"/>
      <c r="J61" s="528"/>
      <c r="K61" s="530"/>
      <c r="L61" s="531"/>
      <c r="M61" s="528"/>
      <c r="N61" s="531"/>
      <c r="O61" s="528"/>
      <c r="P61" s="528"/>
      <c r="Q61" s="528"/>
      <c r="R61" s="522"/>
      <c r="S61" s="522"/>
      <c r="T61" s="522"/>
      <c r="U61" s="522"/>
      <c r="V61" s="522"/>
      <c r="W61" s="522"/>
      <c r="X61" s="522"/>
      <c r="Y61" s="522"/>
      <c r="Z61" s="522"/>
      <c r="AA61" s="522"/>
      <c r="AB61" s="522"/>
      <c r="AC61" s="522"/>
      <c r="AD61" s="522"/>
      <c r="AE61" s="522"/>
      <c r="AF61" s="522"/>
      <c r="AG61" s="522"/>
      <c r="AH61" s="522"/>
      <c r="AI61" s="522"/>
      <c r="AJ61" s="522"/>
      <c r="AK61" s="522"/>
      <c r="AL61" s="522"/>
      <c r="AM61" s="522"/>
      <c r="AN61" s="522"/>
      <c r="AO61" s="522"/>
      <c r="AP61" s="522"/>
      <c r="AQ61" s="522"/>
      <c r="AR61" s="522"/>
      <c r="AS61" s="522"/>
      <c r="AT61" s="522"/>
      <c r="AU61" s="522"/>
      <c r="AV61" s="522"/>
      <c r="AW61" s="522"/>
      <c r="AX61" s="522"/>
      <c r="AY61" s="522"/>
      <c r="AZ61" s="522"/>
      <c r="BA61" s="522"/>
      <c r="BB61" s="522"/>
      <c r="BC61" s="522"/>
      <c r="BD61" s="522"/>
      <c r="BE61" s="522"/>
      <c r="BF61" s="522"/>
      <c r="BG61" s="522"/>
      <c r="BH61" s="522"/>
      <c r="BI61" s="522"/>
      <c r="BJ61" s="522"/>
      <c r="BK61" s="522"/>
      <c r="BL61" s="522"/>
      <c r="BM61" s="522"/>
      <c r="BN61" s="522"/>
      <c r="BO61" s="522"/>
      <c r="BP61" s="522"/>
      <c r="BQ61" s="522"/>
      <c r="BR61" s="522"/>
      <c r="BS61" s="522"/>
      <c r="BT61" s="522"/>
      <c r="BU61" s="522"/>
      <c r="BV61" s="522"/>
      <c r="BW61" s="522"/>
      <c r="BX61" s="522"/>
      <c r="BY61" s="522"/>
      <c r="BZ61" s="522"/>
      <c r="CA61" s="522"/>
      <c r="CB61" s="522"/>
      <c r="CC61" s="522"/>
      <c r="CD61" s="522"/>
      <c r="CE61" s="522"/>
      <c r="CF61" s="522"/>
      <c r="CG61" s="522"/>
      <c r="CH61" s="522"/>
      <c r="CI61" s="522"/>
      <c r="CJ61" s="522"/>
      <c r="CK61" s="522"/>
      <c r="CL61" s="522"/>
      <c r="CM61" s="522"/>
      <c r="CN61" s="522"/>
      <c r="CO61" s="522"/>
      <c r="CP61" s="522"/>
      <c r="CQ61" s="522"/>
      <c r="CR61" s="522"/>
      <c r="CS61" s="522"/>
      <c r="CT61" s="522"/>
      <c r="CU61" s="522"/>
      <c r="CV61" s="522"/>
      <c r="CW61" s="522"/>
      <c r="CX61" s="522"/>
      <c r="CY61" s="522"/>
      <c r="CZ61" s="522"/>
      <c r="DA61" s="522"/>
      <c r="DB61" s="522"/>
      <c r="DC61" s="522"/>
      <c r="DD61" s="522"/>
      <c r="DE61" s="522"/>
      <c r="DF61" s="522"/>
      <c r="DG61" s="522"/>
      <c r="DH61" s="522"/>
      <c r="DI61" s="522"/>
      <c r="DJ61" s="522"/>
      <c r="DK61" s="522"/>
      <c r="DL61" s="522"/>
      <c r="DM61" s="522"/>
      <c r="DN61" s="522"/>
      <c r="DO61" s="522"/>
      <c r="DP61" s="522"/>
      <c r="DQ61" s="522"/>
      <c r="DR61" s="522"/>
    </row>
    <row r="62" s="155" customFormat="1" ht="13.5" spans="1:122">
      <c r="A62" s="522"/>
      <c r="B62" s="525"/>
      <c r="C62" s="526"/>
      <c r="D62" s="527"/>
      <c r="E62" s="528"/>
      <c r="F62" s="529"/>
      <c r="G62" s="528"/>
      <c r="H62" s="527"/>
      <c r="I62" s="528"/>
      <c r="J62" s="528"/>
      <c r="K62" s="530"/>
      <c r="L62" s="531"/>
      <c r="M62" s="528"/>
      <c r="N62" s="531"/>
      <c r="O62" s="528"/>
      <c r="P62" s="528"/>
      <c r="Q62" s="528"/>
      <c r="R62" s="522"/>
      <c r="S62" s="522"/>
      <c r="T62" s="522"/>
      <c r="U62" s="522"/>
      <c r="V62" s="522"/>
      <c r="W62" s="522"/>
      <c r="X62" s="522"/>
      <c r="Y62" s="522"/>
      <c r="Z62" s="522"/>
      <c r="AA62" s="522"/>
      <c r="AB62" s="522"/>
      <c r="AC62" s="522"/>
      <c r="AD62" s="522"/>
      <c r="AE62" s="522"/>
      <c r="AF62" s="522"/>
      <c r="AG62" s="522"/>
      <c r="AH62" s="522"/>
      <c r="AI62" s="522"/>
      <c r="AJ62" s="522"/>
      <c r="AK62" s="522"/>
      <c r="AL62" s="522"/>
      <c r="AM62" s="522"/>
      <c r="AN62" s="522"/>
      <c r="AO62" s="522"/>
      <c r="AP62" s="522"/>
      <c r="AQ62" s="522"/>
      <c r="AR62" s="522"/>
      <c r="AS62" s="522"/>
      <c r="AT62" s="522"/>
      <c r="AU62" s="522"/>
      <c r="AV62" s="522"/>
      <c r="AW62" s="522"/>
      <c r="AX62" s="522"/>
      <c r="AY62" s="522"/>
      <c r="AZ62" s="522"/>
      <c r="BA62" s="522"/>
      <c r="BB62" s="522"/>
      <c r="BC62" s="522"/>
      <c r="BD62" s="522"/>
      <c r="BE62" s="522"/>
      <c r="BF62" s="522"/>
      <c r="BG62" s="522"/>
      <c r="BH62" s="522"/>
      <c r="BI62" s="522"/>
      <c r="BJ62" s="522"/>
      <c r="BK62" s="522"/>
      <c r="BL62" s="522"/>
      <c r="BM62" s="522"/>
      <c r="BN62" s="522"/>
      <c r="BO62" s="522"/>
      <c r="BP62" s="522"/>
      <c r="BQ62" s="522"/>
      <c r="BR62" s="522"/>
      <c r="BS62" s="522"/>
      <c r="BT62" s="522"/>
      <c r="BU62" s="522"/>
      <c r="BV62" s="522"/>
      <c r="BW62" s="522"/>
      <c r="BX62" s="522"/>
      <c r="BY62" s="522"/>
      <c r="BZ62" s="522"/>
      <c r="CA62" s="522"/>
      <c r="CB62" s="522"/>
      <c r="CC62" s="522"/>
      <c r="CD62" s="522"/>
      <c r="CE62" s="522"/>
      <c r="CF62" s="522"/>
      <c r="CG62" s="522"/>
      <c r="CH62" s="522"/>
      <c r="CI62" s="522"/>
      <c r="CJ62" s="522"/>
      <c r="CK62" s="522"/>
      <c r="CL62" s="522"/>
      <c r="CM62" s="522"/>
      <c r="CN62" s="522"/>
      <c r="CO62" s="522"/>
      <c r="CP62" s="522"/>
      <c r="CQ62" s="522"/>
      <c r="CR62" s="522"/>
      <c r="CS62" s="522"/>
      <c r="CT62" s="522"/>
      <c r="CU62" s="522"/>
      <c r="CV62" s="522"/>
      <c r="CW62" s="522"/>
      <c r="CX62" s="522"/>
      <c r="CY62" s="522"/>
      <c r="CZ62" s="522"/>
      <c r="DA62" s="522"/>
      <c r="DB62" s="522"/>
      <c r="DC62" s="522"/>
      <c r="DD62" s="522"/>
      <c r="DE62" s="522"/>
      <c r="DF62" s="522"/>
      <c r="DG62" s="522"/>
      <c r="DH62" s="522"/>
      <c r="DI62" s="522"/>
      <c r="DJ62" s="522"/>
      <c r="DK62" s="522"/>
      <c r="DL62" s="522"/>
      <c r="DM62" s="522"/>
      <c r="DN62" s="522"/>
      <c r="DO62" s="522"/>
      <c r="DP62" s="522"/>
      <c r="DQ62" s="522"/>
      <c r="DR62" s="522"/>
    </row>
    <row r="63" s="155" customFormat="1" ht="13.5" spans="1:122">
      <c r="A63" s="522"/>
      <c r="B63" s="525"/>
      <c r="C63" s="526"/>
      <c r="D63" s="527"/>
      <c r="E63" s="528"/>
      <c r="F63" s="529"/>
      <c r="G63" s="528"/>
      <c r="H63" s="527"/>
      <c r="I63" s="528"/>
      <c r="J63" s="528"/>
      <c r="K63" s="530"/>
      <c r="L63" s="531"/>
      <c r="M63" s="528"/>
      <c r="N63" s="531"/>
      <c r="O63" s="528"/>
      <c r="P63" s="528"/>
      <c r="Q63" s="528"/>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2"/>
      <c r="AY63" s="522"/>
      <c r="AZ63" s="522"/>
      <c r="BA63" s="522"/>
      <c r="BB63" s="522"/>
      <c r="BC63" s="522"/>
      <c r="BD63" s="522"/>
      <c r="BE63" s="522"/>
      <c r="BF63" s="522"/>
      <c r="BG63" s="522"/>
      <c r="BH63" s="522"/>
      <c r="BI63" s="522"/>
      <c r="BJ63" s="522"/>
      <c r="BK63" s="522"/>
      <c r="BL63" s="522"/>
      <c r="BM63" s="522"/>
      <c r="BN63" s="522"/>
      <c r="BO63" s="522"/>
      <c r="BP63" s="522"/>
      <c r="BQ63" s="522"/>
      <c r="BR63" s="522"/>
      <c r="BS63" s="522"/>
      <c r="BT63" s="522"/>
      <c r="BU63" s="522"/>
      <c r="BV63" s="522"/>
      <c r="BW63" s="522"/>
      <c r="BX63" s="522"/>
      <c r="BY63" s="522"/>
      <c r="BZ63" s="522"/>
      <c r="CA63" s="522"/>
      <c r="CB63" s="522"/>
      <c r="CC63" s="522"/>
      <c r="CD63" s="522"/>
      <c r="CE63" s="522"/>
      <c r="CF63" s="522"/>
      <c r="CG63" s="522"/>
      <c r="CH63" s="522"/>
      <c r="CI63" s="522"/>
      <c r="CJ63" s="522"/>
      <c r="CK63" s="522"/>
      <c r="CL63" s="522"/>
      <c r="CM63" s="522"/>
      <c r="CN63" s="522"/>
      <c r="CO63" s="522"/>
      <c r="CP63" s="522"/>
      <c r="CQ63" s="522"/>
      <c r="CR63" s="522"/>
      <c r="CS63" s="522"/>
      <c r="CT63" s="522"/>
      <c r="CU63" s="522"/>
      <c r="CV63" s="522"/>
      <c r="CW63" s="522"/>
      <c r="CX63" s="522"/>
      <c r="CY63" s="522"/>
      <c r="CZ63" s="522"/>
      <c r="DA63" s="522"/>
      <c r="DB63" s="522"/>
      <c r="DC63" s="522"/>
      <c r="DD63" s="522"/>
      <c r="DE63" s="522"/>
      <c r="DF63" s="522"/>
      <c r="DG63" s="522"/>
      <c r="DH63" s="522"/>
      <c r="DI63" s="522"/>
      <c r="DJ63" s="522"/>
      <c r="DK63" s="522"/>
      <c r="DL63" s="522"/>
      <c r="DM63" s="522"/>
      <c r="DN63" s="522"/>
      <c r="DO63" s="522"/>
      <c r="DP63" s="522"/>
      <c r="DQ63" s="522"/>
      <c r="DR63" s="522"/>
    </row>
    <row r="64" s="155" customFormat="1" ht="13.5" spans="1:122">
      <c r="A64" s="522"/>
      <c r="B64" s="525"/>
      <c r="C64" s="526"/>
      <c r="D64" s="527"/>
      <c r="E64" s="528"/>
      <c r="F64" s="529"/>
      <c r="G64" s="528"/>
      <c r="H64" s="527"/>
      <c r="I64" s="528"/>
      <c r="J64" s="528"/>
      <c r="K64" s="530"/>
      <c r="L64" s="531"/>
      <c r="M64" s="528"/>
      <c r="N64" s="531"/>
      <c r="O64" s="528"/>
      <c r="P64" s="528"/>
      <c r="Q64" s="528"/>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2"/>
      <c r="AY64" s="522"/>
      <c r="AZ64" s="522"/>
      <c r="BA64" s="522"/>
      <c r="BB64" s="522"/>
      <c r="BC64" s="522"/>
      <c r="BD64" s="522"/>
      <c r="BE64" s="522"/>
      <c r="BF64" s="522"/>
      <c r="BG64" s="522"/>
      <c r="BH64" s="522"/>
      <c r="BI64" s="522"/>
      <c r="BJ64" s="522"/>
      <c r="BK64" s="522"/>
      <c r="BL64" s="522"/>
      <c r="BM64" s="522"/>
      <c r="BN64" s="522"/>
      <c r="BO64" s="522"/>
      <c r="BP64" s="522"/>
      <c r="BQ64" s="522"/>
      <c r="BR64" s="522"/>
      <c r="BS64" s="522"/>
      <c r="BT64" s="522"/>
      <c r="BU64" s="522"/>
      <c r="BV64" s="522"/>
      <c r="BW64" s="522"/>
      <c r="BX64" s="522"/>
      <c r="BY64" s="522"/>
      <c r="BZ64" s="522"/>
      <c r="CA64" s="522"/>
      <c r="CB64" s="522"/>
      <c r="CC64" s="522"/>
      <c r="CD64" s="522"/>
      <c r="CE64" s="522"/>
      <c r="CF64" s="522"/>
      <c r="CG64" s="522"/>
      <c r="CH64" s="522"/>
      <c r="CI64" s="522"/>
      <c r="CJ64" s="522"/>
      <c r="CK64" s="522"/>
      <c r="CL64" s="522"/>
      <c r="CM64" s="522"/>
      <c r="CN64" s="522"/>
      <c r="CO64" s="522"/>
      <c r="CP64" s="522"/>
      <c r="CQ64" s="522"/>
      <c r="CR64" s="522"/>
      <c r="CS64" s="522"/>
      <c r="CT64" s="522"/>
      <c r="CU64" s="522"/>
      <c r="CV64" s="522"/>
      <c r="CW64" s="522"/>
      <c r="CX64" s="522"/>
      <c r="CY64" s="522"/>
      <c r="CZ64" s="522"/>
      <c r="DA64" s="522"/>
      <c r="DB64" s="522"/>
      <c r="DC64" s="522"/>
      <c r="DD64" s="522"/>
      <c r="DE64" s="522"/>
      <c r="DF64" s="522"/>
      <c r="DG64" s="522"/>
      <c r="DH64" s="522"/>
      <c r="DI64" s="522"/>
      <c r="DJ64" s="522"/>
      <c r="DK64" s="522"/>
      <c r="DL64" s="522"/>
      <c r="DM64" s="522"/>
      <c r="DN64" s="522"/>
      <c r="DO64" s="522"/>
      <c r="DP64" s="522"/>
      <c r="DQ64" s="522"/>
      <c r="DR64" s="522"/>
    </row>
    <row r="65" s="155" customFormat="1" ht="13.5" spans="1:122">
      <c r="A65" s="522"/>
      <c r="B65" s="525"/>
      <c r="C65" s="526"/>
      <c r="D65" s="527"/>
      <c r="E65" s="528"/>
      <c r="F65" s="529"/>
      <c r="G65" s="528"/>
      <c r="H65" s="527"/>
      <c r="I65" s="528"/>
      <c r="J65" s="528"/>
      <c r="K65" s="530"/>
      <c r="L65" s="531"/>
      <c r="M65" s="528"/>
      <c r="N65" s="531"/>
      <c r="O65" s="528"/>
      <c r="P65" s="528"/>
      <c r="Q65" s="528"/>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522"/>
      <c r="AY65" s="522"/>
      <c r="AZ65" s="522"/>
      <c r="BA65" s="522"/>
      <c r="BB65" s="522"/>
      <c r="BC65" s="522"/>
      <c r="BD65" s="522"/>
      <c r="BE65" s="522"/>
      <c r="BF65" s="522"/>
      <c r="BG65" s="522"/>
      <c r="BH65" s="522"/>
      <c r="BI65" s="522"/>
      <c r="BJ65" s="522"/>
      <c r="BK65" s="522"/>
      <c r="BL65" s="522"/>
      <c r="BM65" s="522"/>
      <c r="BN65" s="522"/>
      <c r="BO65" s="522"/>
      <c r="BP65" s="522"/>
      <c r="BQ65" s="522"/>
      <c r="BR65" s="522"/>
      <c r="BS65" s="522"/>
      <c r="BT65" s="522"/>
      <c r="BU65" s="522"/>
      <c r="BV65" s="522"/>
      <c r="BW65" s="522"/>
      <c r="BX65" s="522"/>
      <c r="BY65" s="522"/>
      <c r="BZ65" s="522"/>
      <c r="CA65" s="522"/>
      <c r="CB65" s="522"/>
      <c r="CC65" s="522"/>
      <c r="CD65" s="522"/>
      <c r="CE65" s="522"/>
      <c r="CF65" s="522"/>
      <c r="CG65" s="522"/>
      <c r="CH65" s="522"/>
      <c r="CI65" s="522"/>
      <c r="CJ65" s="522"/>
      <c r="CK65" s="522"/>
      <c r="CL65" s="522"/>
      <c r="CM65" s="522"/>
      <c r="CN65" s="522"/>
      <c r="CO65" s="522"/>
      <c r="CP65" s="522"/>
      <c r="CQ65" s="522"/>
      <c r="CR65" s="522"/>
      <c r="CS65" s="522"/>
      <c r="CT65" s="522"/>
      <c r="CU65" s="522"/>
      <c r="CV65" s="522"/>
      <c r="CW65" s="522"/>
      <c r="CX65" s="522"/>
      <c r="CY65" s="522"/>
      <c r="CZ65" s="522"/>
      <c r="DA65" s="522"/>
      <c r="DB65" s="522"/>
      <c r="DC65" s="522"/>
      <c r="DD65" s="522"/>
      <c r="DE65" s="522"/>
      <c r="DF65" s="522"/>
      <c r="DG65" s="522"/>
      <c r="DH65" s="522"/>
      <c r="DI65" s="522"/>
      <c r="DJ65" s="522"/>
      <c r="DK65" s="522"/>
      <c r="DL65" s="522"/>
      <c r="DM65" s="522"/>
      <c r="DN65" s="522"/>
      <c r="DO65" s="522"/>
      <c r="DP65" s="522"/>
      <c r="DQ65" s="522"/>
      <c r="DR65" s="522"/>
    </row>
    <row r="66" s="155" customFormat="1" ht="13.5" spans="1:122">
      <c r="A66" s="522"/>
      <c r="B66" s="525"/>
      <c r="C66" s="526"/>
      <c r="D66" s="527"/>
      <c r="E66" s="528"/>
      <c r="F66" s="529"/>
      <c r="G66" s="528"/>
      <c r="H66" s="527"/>
      <c r="I66" s="528"/>
      <c r="J66" s="528"/>
      <c r="K66" s="530"/>
      <c r="L66" s="531"/>
      <c r="M66" s="528"/>
      <c r="N66" s="531"/>
      <c r="O66" s="528"/>
      <c r="P66" s="528"/>
      <c r="Q66" s="528"/>
      <c r="R66" s="522"/>
      <c r="S66" s="522"/>
      <c r="T66" s="522"/>
      <c r="U66" s="522"/>
      <c r="V66" s="522"/>
      <c r="W66" s="522"/>
      <c r="X66" s="522"/>
      <c r="Y66" s="522"/>
      <c r="Z66" s="522"/>
      <c r="AA66" s="522"/>
      <c r="AB66" s="522"/>
      <c r="AC66" s="522"/>
      <c r="AD66" s="522"/>
      <c r="AE66" s="522"/>
      <c r="AF66" s="522"/>
      <c r="AG66" s="522"/>
      <c r="AH66" s="522"/>
      <c r="AI66" s="522"/>
      <c r="AJ66" s="522"/>
      <c r="AK66" s="522"/>
      <c r="AL66" s="522"/>
      <c r="AM66" s="522"/>
      <c r="AN66" s="522"/>
      <c r="AO66" s="522"/>
      <c r="AP66" s="522"/>
      <c r="AQ66" s="522"/>
      <c r="AR66" s="522"/>
      <c r="AS66" s="522"/>
      <c r="AT66" s="522"/>
      <c r="AU66" s="522"/>
      <c r="AV66" s="522"/>
      <c r="AW66" s="522"/>
      <c r="AX66" s="522"/>
      <c r="AY66" s="522"/>
      <c r="AZ66" s="522"/>
      <c r="BA66" s="522"/>
      <c r="BB66" s="522"/>
      <c r="BC66" s="522"/>
      <c r="BD66" s="522"/>
      <c r="BE66" s="522"/>
      <c r="BF66" s="522"/>
      <c r="BG66" s="522"/>
      <c r="BH66" s="522"/>
      <c r="BI66" s="522"/>
      <c r="BJ66" s="522"/>
      <c r="BK66" s="522"/>
      <c r="BL66" s="522"/>
      <c r="BM66" s="522"/>
      <c r="BN66" s="522"/>
      <c r="BO66" s="522"/>
      <c r="BP66" s="522"/>
      <c r="BQ66" s="522"/>
      <c r="BR66" s="522"/>
      <c r="BS66" s="522"/>
      <c r="BT66" s="522"/>
      <c r="BU66" s="522"/>
      <c r="BV66" s="522"/>
      <c r="BW66" s="522"/>
      <c r="BX66" s="522"/>
      <c r="BY66" s="522"/>
      <c r="BZ66" s="522"/>
      <c r="CA66" s="522"/>
      <c r="CB66" s="522"/>
      <c r="CC66" s="522"/>
      <c r="CD66" s="522"/>
      <c r="CE66" s="522"/>
      <c r="CF66" s="522"/>
      <c r="CG66" s="522"/>
      <c r="CH66" s="522"/>
      <c r="CI66" s="522"/>
      <c r="CJ66" s="522"/>
      <c r="CK66" s="522"/>
      <c r="CL66" s="522"/>
      <c r="CM66" s="522"/>
      <c r="CN66" s="522"/>
      <c r="CO66" s="522"/>
      <c r="CP66" s="522"/>
      <c r="CQ66" s="522"/>
      <c r="CR66" s="522"/>
      <c r="CS66" s="522"/>
      <c r="CT66" s="522"/>
      <c r="CU66" s="522"/>
      <c r="CV66" s="522"/>
      <c r="CW66" s="522"/>
      <c r="CX66" s="522"/>
      <c r="CY66" s="522"/>
      <c r="CZ66" s="522"/>
      <c r="DA66" s="522"/>
      <c r="DB66" s="522"/>
      <c r="DC66" s="522"/>
      <c r="DD66" s="522"/>
      <c r="DE66" s="522"/>
      <c r="DF66" s="522"/>
      <c r="DG66" s="522"/>
      <c r="DH66" s="522"/>
      <c r="DI66" s="522"/>
      <c r="DJ66" s="522"/>
      <c r="DK66" s="522"/>
      <c r="DL66" s="522"/>
      <c r="DM66" s="522"/>
      <c r="DN66" s="522"/>
      <c r="DO66" s="522"/>
      <c r="DP66" s="522"/>
      <c r="DQ66" s="522"/>
      <c r="DR66" s="522"/>
    </row>
    <row r="67" s="155" customFormat="1" ht="13.5" spans="1:122">
      <c r="A67" s="522"/>
      <c r="B67" s="525"/>
      <c r="C67" s="526"/>
      <c r="D67" s="527"/>
      <c r="E67" s="528"/>
      <c r="F67" s="529"/>
      <c r="G67" s="528"/>
      <c r="H67" s="527"/>
      <c r="I67" s="528"/>
      <c r="J67" s="528"/>
      <c r="K67" s="530"/>
      <c r="L67" s="531"/>
      <c r="M67" s="528"/>
      <c r="N67" s="531"/>
      <c r="O67" s="528"/>
      <c r="P67" s="528"/>
      <c r="Q67" s="528"/>
      <c r="R67" s="522"/>
      <c r="S67" s="522"/>
      <c r="T67" s="522"/>
      <c r="U67" s="522"/>
      <c r="V67" s="522"/>
      <c r="W67" s="522"/>
      <c r="X67" s="522"/>
      <c r="Y67" s="522"/>
      <c r="Z67" s="522"/>
      <c r="AA67" s="522"/>
      <c r="AB67" s="522"/>
      <c r="AC67" s="522"/>
      <c r="AD67" s="522"/>
      <c r="AE67" s="522"/>
      <c r="AF67" s="522"/>
      <c r="AG67" s="522"/>
      <c r="AH67" s="522"/>
      <c r="AI67" s="522"/>
      <c r="AJ67" s="522"/>
      <c r="AK67" s="522"/>
      <c r="AL67" s="522"/>
      <c r="AM67" s="522"/>
      <c r="AN67" s="522"/>
      <c r="AO67" s="522"/>
      <c r="AP67" s="522"/>
      <c r="AQ67" s="522"/>
      <c r="AR67" s="522"/>
      <c r="AS67" s="522"/>
      <c r="AT67" s="522"/>
      <c r="AU67" s="522"/>
      <c r="AV67" s="522"/>
      <c r="AW67" s="522"/>
      <c r="AX67" s="522"/>
      <c r="AY67" s="522"/>
      <c r="AZ67" s="522"/>
      <c r="BA67" s="522"/>
      <c r="BB67" s="522"/>
      <c r="BC67" s="522"/>
      <c r="BD67" s="522"/>
      <c r="BE67" s="522"/>
      <c r="BF67" s="522"/>
      <c r="BG67" s="522"/>
      <c r="BH67" s="522"/>
      <c r="BI67" s="522"/>
      <c r="BJ67" s="522"/>
      <c r="BK67" s="522"/>
      <c r="BL67" s="522"/>
      <c r="BM67" s="522"/>
      <c r="BN67" s="522"/>
      <c r="BO67" s="522"/>
      <c r="BP67" s="522"/>
      <c r="BQ67" s="522"/>
      <c r="BR67" s="522"/>
      <c r="BS67" s="522"/>
      <c r="BT67" s="522"/>
      <c r="BU67" s="522"/>
      <c r="BV67" s="522"/>
      <c r="BW67" s="522"/>
      <c r="BX67" s="522"/>
      <c r="BY67" s="522"/>
      <c r="BZ67" s="522"/>
      <c r="CA67" s="522"/>
      <c r="CB67" s="522"/>
      <c r="CC67" s="522"/>
      <c r="CD67" s="522"/>
      <c r="CE67" s="522"/>
      <c r="CF67" s="522"/>
      <c r="CG67" s="522"/>
      <c r="CH67" s="522"/>
      <c r="CI67" s="522"/>
      <c r="CJ67" s="522"/>
      <c r="CK67" s="522"/>
      <c r="CL67" s="522"/>
      <c r="CM67" s="522"/>
      <c r="CN67" s="522"/>
      <c r="CO67" s="522"/>
      <c r="CP67" s="522"/>
      <c r="CQ67" s="522"/>
      <c r="CR67" s="522"/>
      <c r="CS67" s="522"/>
      <c r="CT67" s="522"/>
      <c r="CU67" s="522"/>
      <c r="CV67" s="522"/>
      <c r="CW67" s="522"/>
      <c r="CX67" s="522"/>
      <c r="CY67" s="522"/>
      <c r="CZ67" s="522"/>
      <c r="DA67" s="522"/>
      <c r="DB67" s="522"/>
      <c r="DC67" s="522"/>
      <c r="DD67" s="522"/>
      <c r="DE67" s="522"/>
      <c r="DF67" s="522"/>
      <c r="DG67" s="522"/>
      <c r="DH67" s="522"/>
      <c r="DI67" s="522"/>
      <c r="DJ67" s="522"/>
      <c r="DK67" s="522"/>
      <c r="DL67" s="522"/>
      <c r="DM67" s="522"/>
      <c r="DN67" s="522"/>
      <c r="DO67" s="522"/>
      <c r="DP67" s="522"/>
      <c r="DQ67" s="522"/>
      <c r="DR67" s="522"/>
    </row>
    <row r="68" s="155" customFormat="1" ht="13.5" spans="1:122">
      <c r="A68" s="522"/>
      <c r="B68" s="525"/>
      <c r="C68" s="526"/>
      <c r="D68" s="527"/>
      <c r="E68" s="528"/>
      <c r="F68" s="529"/>
      <c r="G68" s="528"/>
      <c r="H68" s="527"/>
      <c r="I68" s="528"/>
      <c r="J68" s="528"/>
      <c r="K68" s="530"/>
      <c r="L68" s="531"/>
      <c r="M68" s="528"/>
      <c r="N68" s="531"/>
      <c r="O68" s="528"/>
      <c r="P68" s="528"/>
      <c r="Q68" s="528"/>
      <c r="R68" s="522"/>
      <c r="S68" s="522"/>
      <c r="T68" s="522"/>
      <c r="U68" s="522"/>
      <c r="V68" s="522"/>
      <c r="W68" s="522"/>
      <c r="X68" s="522"/>
      <c r="Y68" s="522"/>
      <c r="Z68" s="522"/>
      <c r="AA68" s="522"/>
      <c r="AB68" s="522"/>
      <c r="AC68" s="522"/>
      <c r="AD68" s="522"/>
      <c r="AE68" s="522"/>
      <c r="AF68" s="522"/>
      <c r="AG68" s="522"/>
      <c r="AH68" s="522"/>
      <c r="AI68" s="522"/>
      <c r="AJ68" s="522"/>
      <c r="AK68" s="522"/>
      <c r="AL68" s="522"/>
      <c r="AM68" s="522"/>
      <c r="AN68" s="522"/>
      <c r="AO68" s="522"/>
      <c r="AP68" s="522"/>
      <c r="AQ68" s="522"/>
      <c r="AR68" s="522"/>
      <c r="AS68" s="522"/>
      <c r="AT68" s="522"/>
      <c r="AU68" s="522"/>
      <c r="AV68" s="522"/>
      <c r="AW68" s="522"/>
      <c r="AX68" s="522"/>
      <c r="AY68" s="522"/>
      <c r="AZ68" s="522"/>
      <c r="BA68" s="522"/>
      <c r="BB68" s="522"/>
      <c r="BC68" s="522"/>
      <c r="BD68" s="522"/>
      <c r="BE68" s="522"/>
      <c r="BF68" s="522"/>
      <c r="BG68" s="522"/>
      <c r="BH68" s="522"/>
      <c r="BI68" s="522"/>
      <c r="BJ68" s="522"/>
      <c r="BK68" s="522"/>
      <c r="BL68" s="522"/>
      <c r="BM68" s="522"/>
      <c r="BN68" s="522"/>
      <c r="BO68" s="522"/>
      <c r="BP68" s="522"/>
      <c r="BQ68" s="522"/>
      <c r="BR68" s="522"/>
      <c r="BS68" s="522"/>
      <c r="BT68" s="522"/>
      <c r="BU68" s="522"/>
      <c r="BV68" s="522"/>
      <c r="BW68" s="522"/>
      <c r="BX68" s="522"/>
      <c r="BY68" s="522"/>
      <c r="BZ68" s="522"/>
      <c r="CA68" s="522"/>
      <c r="CB68" s="522"/>
      <c r="CC68" s="522"/>
      <c r="CD68" s="522"/>
      <c r="CE68" s="522"/>
      <c r="CF68" s="522"/>
      <c r="CG68" s="522"/>
      <c r="CH68" s="522"/>
      <c r="CI68" s="522"/>
      <c r="CJ68" s="522"/>
      <c r="CK68" s="522"/>
      <c r="CL68" s="522"/>
      <c r="CM68" s="522"/>
      <c r="CN68" s="522"/>
      <c r="CO68" s="522"/>
      <c r="CP68" s="522"/>
      <c r="CQ68" s="522"/>
      <c r="CR68" s="522"/>
      <c r="CS68" s="522"/>
      <c r="CT68" s="522"/>
      <c r="CU68" s="522"/>
      <c r="CV68" s="522"/>
      <c r="CW68" s="522"/>
      <c r="CX68" s="522"/>
      <c r="CY68" s="522"/>
      <c r="CZ68" s="522"/>
      <c r="DA68" s="522"/>
      <c r="DB68" s="522"/>
      <c r="DC68" s="522"/>
      <c r="DD68" s="522"/>
      <c r="DE68" s="522"/>
      <c r="DF68" s="522"/>
      <c r="DG68" s="522"/>
      <c r="DH68" s="522"/>
      <c r="DI68" s="522"/>
      <c r="DJ68" s="522"/>
      <c r="DK68" s="522"/>
      <c r="DL68" s="522"/>
      <c r="DM68" s="522"/>
      <c r="DN68" s="522"/>
      <c r="DO68" s="522"/>
      <c r="DP68" s="522"/>
      <c r="DQ68" s="522"/>
      <c r="DR68" s="522"/>
    </row>
    <row r="69" s="155" customFormat="1" ht="13.5" spans="1:122">
      <c r="A69" s="522"/>
      <c r="B69" s="525"/>
      <c r="C69" s="526"/>
      <c r="D69" s="527"/>
      <c r="E69" s="528"/>
      <c r="F69" s="529"/>
      <c r="G69" s="528"/>
      <c r="H69" s="527"/>
      <c r="I69" s="528"/>
      <c r="J69" s="528"/>
      <c r="K69" s="530"/>
      <c r="L69" s="531"/>
      <c r="M69" s="528"/>
      <c r="N69" s="531"/>
      <c r="O69" s="528"/>
      <c r="P69" s="528"/>
      <c r="Q69" s="528"/>
      <c r="R69" s="522"/>
      <c r="S69" s="522"/>
      <c r="T69" s="522"/>
      <c r="U69" s="522"/>
      <c r="V69" s="522"/>
      <c r="W69" s="522"/>
      <c r="X69" s="522"/>
      <c r="Y69" s="522"/>
      <c r="Z69" s="522"/>
      <c r="AA69" s="522"/>
      <c r="AB69" s="522"/>
      <c r="AC69" s="522"/>
      <c r="AD69" s="522"/>
      <c r="AE69" s="522"/>
      <c r="AF69" s="522"/>
      <c r="AG69" s="522"/>
      <c r="AH69" s="522"/>
      <c r="AI69" s="522"/>
      <c r="AJ69" s="522"/>
      <c r="AK69" s="522"/>
      <c r="AL69" s="522"/>
      <c r="AM69" s="522"/>
      <c r="AN69" s="522"/>
      <c r="AO69" s="522"/>
      <c r="AP69" s="522"/>
      <c r="AQ69" s="522"/>
      <c r="AR69" s="522"/>
      <c r="AS69" s="522"/>
      <c r="AT69" s="522"/>
      <c r="AU69" s="522"/>
      <c r="AV69" s="522"/>
      <c r="AW69" s="522"/>
      <c r="AX69" s="522"/>
      <c r="AY69" s="522"/>
      <c r="AZ69" s="522"/>
      <c r="BA69" s="522"/>
      <c r="BB69" s="522"/>
      <c r="BC69" s="522"/>
      <c r="BD69" s="522"/>
      <c r="BE69" s="522"/>
      <c r="BF69" s="522"/>
      <c r="BG69" s="522"/>
      <c r="BH69" s="522"/>
      <c r="BI69" s="522"/>
      <c r="BJ69" s="522"/>
      <c r="BK69" s="522"/>
      <c r="BL69" s="522"/>
      <c r="BM69" s="522"/>
      <c r="BN69" s="522"/>
      <c r="BO69" s="522"/>
      <c r="BP69" s="522"/>
      <c r="BQ69" s="522"/>
      <c r="BR69" s="522"/>
      <c r="BS69" s="522"/>
      <c r="BT69" s="522"/>
      <c r="BU69" s="522"/>
      <c r="BV69" s="522"/>
      <c r="BW69" s="522"/>
      <c r="BX69" s="522"/>
      <c r="BY69" s="522"/>
      <c r="BZ69" s="522"/>
      <c r="CA69" s="522"/>
      <c r="CB69" s="522"/>
      <c r="CC69" s="522"/>
      <c r="CD69" s="522"/>
      <c r="CE69" s="522"/>
      <c r="CF69" s="522"/>
      <c r="CG69" s="522"/>
      <c r="CH69" s="522"/>
      <c r="CI69" s="522"/>
      <c r="CJ69" s="522"/>
      <c r="CK69" s="522"/>
      <c r="CL69" s="522"/>
      <c r="CM69" s="522"/>
      <c r="CN69" s="522"/>
      <c r="CO69" s="522"/>
      <c r="CP69" s="522"/>
      <c r="CQ69" s="522"/>
      <c r="CR69" s="522"/>
      <c r="CS69" s="522"/>
      <c r="CT69" s="522"/>
      <c r="CU69" s="522"/>
      <c r="CV69" s="522"/>
      <c r="CW69" s="522"/>
      <c r="CX69" s="522"/>
      <c r="CY69" s="522"/>
      <c r="CZ69" s="522"/>
      <c r="DA69" s="522"/>
      <c r="DB69" s="522"/>
      <c r="DC69" s="522"/>
      <c r="DD69" s="522"/>
      <c r="DE69" s="522"/>
      <c r="DF69" s="522"/>
      <c r="DG69" s="522"/>
      <c r="DH69" s="522"/>
      <c r="DI69" s="522"/>
      <c r="DJ69" s="522"/>
      <c r="DK69" s="522"/>
      <c r="DL69" s="522"/>
      <c r="DM69" s="522"/>
      <c r="DN69" s="522"/>
      <c r="DO69" s="522"/>
      <c r="DP69" s="522"/>
      <c r="DQ69" s="522"/>
      <c r="DR69" s="522"/>
    </row>
    <row r="70" s="155" customFormat="1" ht="13.5" spans="1:122">
      <c r="A70" s="522"/>
      <c r="B70" s="525"/>
      <c r="C70" s="526"/>
      <c r="D70" s="527"/>
      <c r="E70" s="528"/>
      <c r="F70" s="529"/>
      <c r="G70" s="528"/>
      <c r="H70" s="527"/>
      <c r="I70" s="528"/>
      <c r="J70" s="528"/>
      <c r="K70" s="530"/>
      <c r="L70" s="531"/>
      <c r="M70" s="528"/>
      <c r="N70" s="531"/>
      <c r="O70" s="528"/>
      <c r="P70" s="528"/>
      <c r="Q70" s="528"/>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2"/>
      <c r="AY70" s="522"/>
      <c r="AZ70" s="522"/>
      <c r="BA70" s="522"/>
      <c r="BB70" s="522"/>
      <c r="BC70" s="522"/>
      <c r="BD70" s="522"/>
      <c r="BE70" s="522"/>
      <c r="BF70" s="522"/>
      <c r="BG70" s="522"/>
      <c r="BH70" s="522"/>
      <c r="BI70" s="522"/>
      <c r="BJ70" s="522"/>
      <c r="BK70" s="522"/>
      <c r="BL70" s="522"/>
      <c r="BM70" s="522"/>
      <c r="BN70" s="522"/>
      <c r="BO70" s="522"/>
      <c r="BP70" s="522"/>
      <c r="BQ70" s="522"/>
      <c r="BR70" s="522"/>
      <c r="BS70" s="522"/>
      <c r="BT70" s="522"/>
      <c r="BU70" s="522"/>
      <c r="BV70" s="522"/>
      <c r="BW70" s="522"/>
      <c r="BX70" s="522"/>
      <c r="BY70" s="522"/>
      <c r="BZ70" s="522"/>
      <c r="CA70" s="522"/>
      <c r="CB70" s="522"/>
      <c r="CC70" s="522"/>
      <c r="CD70" s="522"/>
      <c r="CE70" s="522"/>
      <c r="CF70" s="522"/>
      <c r="CG70" s="522"/>
      <c r="CH70" s="522"/>
      <c r="CI70" s="522"/>
      <c r="CJ70" s="522"/>
      <c r="CK70" s="522"/>
      <c r="CL70" s="522"/>
      <c r="CM70" s="522"/>
      <c r="CN70" s="522"/>
      <c r="CO70" s="522"/>
      <c r="CP70" s="522"/>
      <c r="CQ70" s="522"/>
      <c r="CR70" s="522"/>
      <c r="CS70" s="522"/>
      <c r="CT70" s="522"/>
      <c r="CU70" s="522"/>
      <c r="CV70" s="522"/>
      <c r="CW70" s="522"/>
      <c r="CX70" s="522"/>
      <c r="CY70" s="522"/>
      <c r="CZ70" s="522"/>
      <c r="DA70" s="522"/>
      <c r="DB70" s="522"/>
      <c r="DC70" s="522"/>
      <c r="DD70" s="522"/>
      <c r="DE70" s="522"/>
      <c r="DF70" s="522"/>
      <c r="DG70" s="522"/>
      <c r="DH70" s="522"/>
      <c r="DI70" s="522"/>
      <c r="DJ70" s="522"/>
      <c r="DK70" s="522"/>
      <c r="DL70" s="522"/>
      <c r="DM70" s="522"/>
      <c r="DN70" s="522"/>
      <c r="DO70" s="522"/>
      <c r="DP70" s="522"/>
      <c r="DQ70" s="522"/>
      <c r="DR70" s="522"/>
    </row>
    <row r="71" s="155" customFormat="1" ht="13.5" spans="1:122">
      <c r="A71" s="522"/>
      <c r="B71" s="525"/>
      <c r="C71" s="526"/>
      <c r="D71" s="527"/>
      <c r="E71" s="528"/>
      <c r="F71" s="529"/>
      <c r="G71" s="528"/>
      <c r="H71" s="527"/>
      <c r="I71" s="528"/>
      <c r="J71" s="528"/>
      <c r="K71" s="530"/>
      <c r="L71" s="531"/>
      <c r="M71" s="528"/>
      <c r="N71" s="531"/>
      <c r="O71" s="528"/>
      <c r="P71" s="528"/>
      <c r="Q71" s="528"/>
      <c r="R71" s="522"/>
      <c r="S71" s="522"/>
      <c r="T71" s="522"/>
      <c r="U71" s="522"/>
      <c r="V71" s="522"/>
      <c r="W71" s="522"/>
      <c r="X71" s="522"/>
      <c r="Y71" s="522"/>
      <c r="Z71" s="522"/>
      <c r="AA71" s="522"/>
      <c r="AB71" s="522"/>
      <c r="AC71" s="522"/>
      <c r="AD71" s="522"/>
      <c r="AE71" s="522"/>
      <c r="AF71" s="522"/>
      <c r="AG71" s="522"/>
      <c r="AH71" s="522"/>
      <c r="AI71" s="522"/>
      <c r="AJ71" s="522"/>
      <c r="AK71" s="522"/>
      <c r="AL71" s="522"/>
      <c r="AM71" s="522"/>
      <c r="AN71" s="522"/>
      <c r="AO71" s="522"/>
      <c r="AP71" s="522"/>
      <c r="AQ71" s="522"/>
      <c r="AR71" s="522"/>
      <c r="AS71" s="522"/>
      <c r="AT71" s="522"/>
      <c r="AU71" s="522"/>
      <c r="AV71" s="522"/>
      <c r="AW71" s="522"/>
      <c r="AX71" s="522"/>
      <c r="AY71" s="522"/>
      <c r="AZ71" s="522"/>
      <c r="BA71" s="522"/>
      <c r="BB71" s="522"/>
      <c r="BC71" s="522"/>
      <c r="BD71" s="522"/>
      <c r="BE71" s="522"/>
      <c r="BF71" s="522"/>
      <c r="BG71" s="522"/>
      <c r="BH71" s="522"/>
      <c r="BI71" s="522"/>
      <c r="BJ71" s="522"/>
      <c r="BK71" s="522"/>
      <c r="BL71" s="522"/>
      <c r="BM71" s="522"/>
      <c r="BN71" s="522"/>
      <c r="BO71" s="522"/>
      <c r="BP71" s="522"/>
      <c r="BQ71" s="522"/>
      <c r="BR71" s="522"/>
      <c r="BS71" s="522"/>
      <c r="BT71" s="522"/>
      <c r="BU71" s="522"/>
      <c r="BV71" s="522"/>
      <c r="BW71" s="522"/>
      <c r="BX71" s="522"/>
      <c r="BY71" s="522"/>
      <c r="BZ71" s="522"/>
      <c r="CA71" s="522"/>
      <c r="CB71" s="522"/>
      <c r="CC71" s="522"/>
      <c r="CD71" s="522"/>
      <c r="CE71" s="522"/>
      <c r="CF71" s="522"/>
      <c r="CG71" s="522"/>
      <c r="CH71" s="522"/>
      <c r="CI71" s="522"/>
      <c r="CJ71" s="522"/>
      <c r="CK71" s="522"/>
      <c r="CL71" s="522"/>
      <c r="CM71" s="522"/>
      <c r="CN71" s="522"/>
      <c r="CO71" s="522"/>
      <c r="CP71" s="522"/>
      <c r="CQ71" s="522"/>
      <c r="CR71" s="522"/>
      <c r="CS71" s="522"/>
      <c r="CT71" s="522"/>
      <c r="CU71" s="522"/>
      <c r="CV71" s="522"/>
      <c r="CW71" s="522"/>
      <c r="CX71" s="522"/>
      <c r="CY71" s="522"/>
      <c r="CZ71" s="522"/>
      <c r="DA71" s="522"/>
      <c r="DB71" s="522"/>
      <c r="DC71" s="522"/>
      <c r="DD71" s="522"/>
      <c r="DE71" s="522"/>
      <c r="DF71" s="522"/>
      <c r="DG71" s="522"/>
      <c r="DH71" s="522"/>
      <c r="DI71" s="522"/>
      <c r="DJ71" s="522"/>
      <c r="DK71" s="522"/>
      <c r="DL71" s="522"/>
      <c r="DM71" s="522"/>
      <c r="DN71" s="522"/>
      <c r="DO71" s="522"/>
      <c r="DP71" s="522"/>
      <c r="DQ71" s="522"/>
      <c r="DR71" s="522"/>
    </row>
    <row r="72" s="155" customFormat="1" ht="13.5" spans="1:122">
      <c r="A72" s="522"/>
      <c r="B72" s="525"/>
      <c r="C72" s="526"/>
      <c r="D72" s="527"/>
      <c r="E72" s="528"/>
      <c r="F72" s="529"/>
      <c r="G72" s="528"/>
      <c r="H72" s="527"/>
      <c r="I72" s="528"/>
      <c r="J72" s="528"/>
      <c r="K72" s="530"/>
      <c r="L72" s="531"/>
      <c r="M72" s="528"/>
      <c r="N72" s="531"/>
      <c r="O72" s="528"/>
      <c r="P72" s="528"/>
      <c r="Q72" s="528"/>
      <c r="R72" s="522"/>
      <c r="S72" s="522"/>
      <c r="T72" s="522"/>
      <c r="U72" s="522"/>
      <c r="V72" s="522"/>
      <c r="W72" s="522"/>
      <c r="X72" s="522"/>
      <c r="Y72" s="522"/>
      <c r="Z72" s="522"/>
      <c r="AA72" s="522"/>
      <c r="AB72" s="522"/>
      <c r="AC72" s="522"/>
      <c r="AD72" s="522"/>
      <c r="AE72" s="522"/>
      <c r="AF72" s="522"/>
      <c r="AG72" s="522"/>
      <c r="AH72" s="522"/>
      <c r="AI72" s="522"/>
      <c r="AJ72" s="522"/>
      <c r="AK72" s="522"/>
      <c r="AL72" s="522"/>
      <c r="AM72" s="522"/>
      <c r="AN72" s="522"/>
      <c r="AO72" s="522"/>
      <c r="AP72" s="522"/>
      <c r="AQ72" s="522"/>
      <c r="AR72" s="522"/>
      <c r="AS72" s="522"/>
      <c r="AT72" s="522"/>
      <c r="AU72" s="522"/>
      <c r="AV72" s="522"/>
      <c r="AW72" s="522"/>
      <c r="AX72" s="522"/>
      <c r="AY72" s="522"/>
      <c r="AZ72" s="522"/>
      <c r="BA72" s="522"/>
      <c r="BB72" s="522"/>
      <c r="BC72" s="522"/>
      <c r="BD72" s="522"/>
      <c r="BE72" s="522"/>
      <c r="BF72" s="522"/>
      <c r="BG72" s="522"/>
      <c r="BH72" s="522"/>
      <c r="BI72" s="522"/>
      <c r="BJ72" s="522"/>
      <c r="BK72" s="522"/>
      <c r="BL72" s="522"/>
      <c r="BM72" s="522"/>
      <c r="BN72" s="522"/>
      <c r="BO72" s="522"/>
      <c r="BP72" s="522"/>
      <c r="BQ72" s="522"/>
      <c r="BR72" s="522"/>
      <c r="BS72" s="522"/>
      <c r="BT72" s="522"/>
      <c r="BU72" s="522"/>
      <c r="BV72" s="522"/>
      <c r="BW72" s="522"/>
      <c r="BX72" s="522"/>
      <c r="BY72" s="522"/>
      <c r="BZ72" s="522"/>
      <c r="CA72" s="522"/>
      <c r="CB72" s="522"/>
      <c r="CC72" s="522"/>
      <c r="CD72" s="522"/>
      <c r="CE72" s="522"/>
      <c r="CF72" s="522"/>
      <c r="CG72" s="522"/>
      <c r="CH72" s="522"/>
      <c r="CI72" s="522"/>
      <c r="CJ72" s="522"/>
      <c r="CK72" s="522"/>
      <c r="CL72" s="522"/>
      <c r="CM72" s="522"/>
      <c r="CN72" s="522"/>
      <c r="CO72" s="522"/>
      <c r="CP72" s="522"/>
      <c r="CQ72" s="522"/>
      <c r="CR72" s="522"/>
      <c r="CS72" s="522"/>
      <c r="CT72" s="522"/>
      <c r="CU72" s="522"/>
      <c r="CV72" s="522"/>
      <c r="CW72" s="522"/>
      <c r="CX72" s="522"/>
      <c r="CY72" s="522"/>
      <c r="CZ72" s="522"/>
      <c r="DA72" s="522"/>
      <c r="DB72" s="522"/>
      <c r="DC72" s="522"/>
      <c r="DD72" s="522"/>
      <c r="DE72" s="522"/>
      <c r="DF72" s="522"/>
      <c r="DG72" s="522"/>
      <c r="DH72" s="522"/>
      <c r="DI72" s="522"/>
      <c r="DJ72" s="522"/>
      <c r="DK72" s="522"/>
      <c r="DL72" s="522"/>
      <c r="DM72" s="522"/>
      <c r="DN72" s="522"/>
      <c r="DO72" s="522"/>
      <c r="DP72" s="522"/>
      <c r="DQ72" s="522"/>
      <c r="DR72" s="522"/>
    </row>
    <row r="73" s="155" customFormat="1" ht="13.5" spans="1:122">
      <c r="A73" s="522"/>
      <c r="B73" s="525"/>
      <c r="C73" s="526"/>
      <c r="D73" s="527"/>
      <c r="E73" s="528"/>
      <c r="F73" s="529"/>
      <c r="G73" s="528"/>
      <c r="H73" s="527"/>
      <c r="I73" s="528"/>
      <c r="J73" s="528"/>
      <c r="K73" s="530"/>
      <c r="L73" s="531"/>
      <c r="M73" s="528"/>
      <c r="N73" s="531"/>
      <c r="O73" s="528"/>
      <c r="P73" s="528"/>
      <c r="Q73" s="528"/>
      <c r="R73" s="522"/>
      <c r="S73" s="522"/>
      <c r="T73" s="522"/>
      <c r="U73" s="522"/>
      <c r="V73" s="522"/>
      <c r="W73" s="522"/>
      <c r="X73" s="522"/>
      <c r="Y73" s="522"/>
      <c r="Z73" s="522"/>
      <c r="AA73" s="522"/>
      <c r="AB73" s="522"/>
      <c r="AC73" s="522"/>
      <c r="AD73" s="522"/>
      <c r="AE73" s="522"/>
      <c r="AF73" s="522"/>
      <c r="AG73" s="522"/>
      <c r="AH73" s="522"/>
      <c r="AI73" s="522"/>
      <c r="AJ73" s="522"/>
      <c r="AK73" s="522"/>
      <c r="AL73" s="522"/>
      <c r="AM73" s="522"/>
      <c r="AN73" s="522"/>
      <c r="AO73" s="522"/>
      <c r="AP73" s="522"/>
      <c r="AQ73" s="522"/>
      <c r="AR73" s="522"/>
      <c r="AS73" s="522"/>
      <c r="AT73" s="522"/>
      <c r="AU73" s="522"/>
      <c r="AV73" s="522"/>
      <c r="AW73" s="522"/>
      <c r="AX73" s="522"/>
      <c r="AY73" s="522"/>
      <c r="AZ73" s="522"/>
      <c r="BA73" s="522"/>
      <c r="BB73" s="522"/>
      <c r="BC73" s="522"/>
      <c r="BD73" s="522"/>
      <c r="BE73" s="522"/>
      <c r="BF73" s="522"/>
      <c r="BG73" s="522"/>
      <c r="BH73" s="522"/>
      <c r="BI73" s="522"/>
      <c r="BJ73" s="522"/>
      <c r="BK73" s="522"/>
      <c r="BL73" s="522"/>
      <c r="BM73" s="522"/>
      <c r="BN73" s="522"/>
      <c r="BO73" s="522"/>
      <c r="BP73" s="522"/>
      <c r="BQ73" s="522"/>
      <c r="BR73" s="522"/>
      <c r="BS73" s="522"/>
      <c r="BT73" s="522"/>
      <c r="BU73" s="522"/>
      <c r="BV73" s="522"/>
      <c r="BW73" s="522"/>
      <c r="BX73" s="522"/>
      <c r="BY73" s="522"/>
      <c r="BZ73" s="522"/>
      <c r="CA73" s="522"/>
      <c r="CB73" s="522"/>
      <c r="CC73" s="522"/>
      <c r="CD73" s="522"/>
      <c r="CE73" s="522"/>
      <c r="CF73" s="522"/>
      <c r="CG73" s="522"/>
      <c r="CH73" s="522"/>
      <c r="CI73" s="522"/>
      <c r="CJ73" s="522"/>
      <c r="CK73" s="522"/>
      <c r="CL73" s="522"/>
      <c r="CM73" s="522"/>
      <c r="CN73" s="522"/>
      <c r="CO73" s="522"/>
      <c r="CP73" s="522"/>
      <c r="CQ73" s="522"/>
      <c r="CR73" s="522"/>
      <c r="CS73" s="522"/>
      <c r="CT73" s="522"/>
      <c r="CU73" s="522"/>
      <c r="CV73" s="522"/>
      <c r="CW73" s="522"/>
      <c r="CX73" s="522"/>
      <c r="CY73" s="522"/>
      <c r="CZ73" s="522"/>
      <c r="DA73" s="522"/>
      <c r="DB73" s="522"/>
      <c r="DC73" s="522"/>
      <c r="DD73" s="522"/>
      <c r="DE73" s="522"/>
      <c r="DF73" s="522"/>
      <c r="DG73" s="522"/>
      <c r="DH73" s="522"/>
      <c r="DI73" s="522"/>
      <c r="DJ73" s="522"/>
      <c r="DK73" s="522"/>
      <c r="DL73" s="522"/>
      <c r="DM73" s="522"/>
      <c r="DN73" s="522"/>
      <c r="DO73" s="522"/>
      <c r="DP73" s="522"/>
      <c r="DQ73" s="522"/>
      <c r="DR73" s="522"/>
    </row>
    <row r="74" s="155" customFormat="1" ht="13.5" spans="1:122">
      <c r="A74" s="522"/>
      <c r="B74" s="525"/>
      <c r="C74" s="526"/>
      <c r="D74" s="527"/>
      <c r="E74" s="528"/>
      <c r="F74" s="529"/>
      <c r="G74" s="528"/>
      <c r="H74" s="527"/>
      <c r="I74" s="528"/>
      <c r="J74" s="528"/>
      <c r="K74" s="530"/>
      <c r="L74" s="531"/>
      <c r="M74" s="528"/>
      <c r="N74" s="531"/>
      <c r="O74" s="528"/>
      <c r="P74" s="528"/>
      <c r="Q74" s="528"/>
      <c r="R74" s="522"/>
      <c r="S74" s="522"/>
      <c r="T74" s="522"/>
      <c r="U74" s="522"/>
      <c r="V74" s="522"/>
      <c r="W74" s="522"/>
      <c r="X74" s="522"/>
      <c r="Y74" s="522"/>
      <c r="Z74" s="522"/>
      <c r="AA74" s="522"/>
      <c r="AB74" s="522"/>
      <c r="AC74" s="522"/>
      <c r="AD74" s="522"/>
      <c r="AE74" s="522"/>
      <c r="AF74" s="522"/>
      <c r="AG74" s="522"/>
      <c r="AH74" s="522"/>
      <c r="AI74" s="522"/>
      <c r="AJ74" s="522"/>
      <c r="AK74" s="522"/>
      <c r="AL74" s="522"/>
      <c r="AM74" s="522"/>
      <c r="AN74" s="522"/>
      <c r="AO74" s="522"/>
      <c r="AP74" s="522"/>
      <c r="AQ74" s="522"/>
      <c r="AR74" s="522"/>
      <c r="AS74" s="522"/>
      <c r="AT74" s="522"/>
      <c r="AU74" s="522"/>
      <c r="AV74" s="522"/>
      <c r="AW74" s="522"/>
      <c r="AX74" s="522"/>
      <c r="AY74" s="522"/>
      <c r="AZ74" s="522"/>
      <c r="BA74" s="522"/>
      <c r="BB74" s="522"/>
      <c r="BC74" s="522"/>
      <c r="BD74" s="522"/>
      <c r="BE74" s="522"/>
      <c r="BF74" s="522"/>
      <c r="BG74" s="522"/>
      <c r="BH74" s="522"/>
      <c r="BI74" s="522"/>
      <c r="BJ74" s="522"/>
      <c r="BK74" s="522"/>
      <c r="BL74" s="522"/>
      <c r="BM74" s="522"/>
      <c r="BN74" s="522"/>
      <c r="BO74" s="522"/>
      <c r="BP74" s="522"/>
      <c r="BQ74" s="522"/>
      <c r="BR74" s="522"/>
      <c r="BS74" s="522"/>
      <c r="BT74" s="522"/>
      <c r="BU74" s="522"/>
      <c r="BV74" s="522"/>
      <c r="BW74" s="522"/>
      <c r="BX74" s="522"/>
      <c r="BY74" s="522"/>
      <c r="BZ74" s="522"/>
      <c r="CA74" s="522"/>
      <c r="CB74" s="522"/>
      <c r="CC74" s="522"/>
      <c r="CD74" s="522"/>
      <c r="CE74" s="522"/>
      <c r="CF74" s="522"/>
      <c r="CG74" s="522"/>
      <c r="CH74" s="522"/>
      <c r="CI74" s="522"/>
      <c r="CJ74" s="522"/>
      <c r="CK74" s="522"/>
      <c r="CL74" s="522"/>
      <c r="CM74" s="522"/>
      <c r="CN74" s="522"/>
      <c r="CO74" s="522"/>
      <c r="CP74" s="522"/>
      <c r="CQ74" s="522"/>
      <c r="CR74" s="522"/>
      <c r="CS74" s="522"/>
      <c r="CT74" s="522"/>
      <c r="CU74" s="522"/>
      <c r="CV74" s="522"/>
      <c r="CW74" s="522"/>
      <c r="CX74" s="522"/>
      <c r="CY74" s="522"/>
      <c r="CZ74" s="522"/>
      <c r="DA74" s="522"/>
      <c r="DB74" s="522"/>
      <c r="DC74" s="522"/>
      <c r="DD74" s="522"/>
      <c r="DE74" s="522"/>
      <c r="DF74" s="522"/>
      <c r="DG74" s="522"/>
      <c r="DH74" s="522"/>
      <c r="DI74" s="522"/>
      <c r="DJ74" s="522"/>
      <c r="DK74" s="522"/>
      <c r="DL74" s="522"/>
      <c r="DM74" s="522"/>
      <c r="DN74" s="522"/>
      <c r="DO74" s="522"/>
      <c r="DP74" s="522"/>
      <c r="DQ74" s="522"/>
      <c r="DR74" s="522"/>
    </row>
    <row r="75" s="155" customFormat="1" ht="13.5" spans="1:122">
      <c r="A75" s="522"/>
      <c r="B75" s="525"/>
      <c r="C75" s="526"/>
      <c r="D75" s="527"/>
      <c r="E75" s="528"/>
      <c r="F75" s="529"/>
      <c r="G75" s="528"/>
      <c r="H75" s="527"/>
      <c r="I75" s="528"/>
      <c r="J75" s="528"/>
      <c r="K75" s="530"/>
      <c r="L75" s="531"/>
      <c r="M75" s="528"/>
      <c r="N75" s="531"/>
      <c r="O75" s="528"/>
      <c r="P75" s="528"/>
      <c r="Q75" s="528"/>
      <c r="R75" s="522"/>
      <c r="S75" s="522"/>
      <c r="T75" s="522"/>
      <c r="U75" s="522"/>
      <c r="V75" s="522"/>
      <c r="W75" s="522"/>
      <c r="X75" s="522"/>
      <c r="Y75" s="522"/>
      <c r="Z75" s="522"/>
      <c r="AA75" s="522"/>
      <c r="AB75" s="522"/>
      <c r="AC75" s="522"/>
      <c r="AD75" s="522"/>
      <c r="AE75" s="522"/>
      <c r="AF75" s="522"/>
      <c r="AG75" s="522"/>
      <c r="AH75" s="522"/>
      <c r="AI75" s="522"/>
      <c r="AJ75" s="522"/>
      <c r="AK75" s="522"/>
      <c r="AL75" s="522"/>
      <c r="AM75" s="522"/>
      <c r="AN75" s="522"/>
      <c r="AO75" s="522"/>
      <c r="AP75" s="522"/>
      <c r="AQ75" s="522"/>
      <c r="AR75" s="522"/>
      <c r="AS75" s="522"/>
      <c r="AT75" s="522"/>
      <c r="AU75" s="522"/>
      <c r="AV75" s="522"/>
      <c r="AW75" s="522"/>
      <c r="AX75" s="522"/>
      <c r="AY75" s="522"/>
      <c r="AZ75" s="522"/>
      <c r="BA75" s="522"/>
      <c r="BB75" s="522"/>
      <c r="BC75" s="522"/>
      <c r="BD75" s="522"/>
      <c r="BE75" s="522"/>
      <c r="BF75" s="522"/>
      <c r="BG75" s="522"/>
      <c r="BH75" s="522"/>
      <c r="BI75" s="522"/>
      <c r="BJ75" s="522"/>
      <c r="BK75" s="522"/>
      <c r="BL75" s="522"/>
      <c r="BM75" s="522"/>
      <c r="BN75" s="522"/>
      <c r="BO75" s="522"/>
      <c r="BP75" s="522"/>
      <c r="BQ75" s="522"/>
      <c r="BR75" s="522"/>
      <c r="BS75" s="522"/>
      <c r="BT75" s="522"/>
      <c r="BU75" s="522"/>
      <c r="BV75" s="522"/>
      <c r="BW75" s="522"/>
      <c r="BX75" s="522"/>
      <c r="BY75" s="522"/>
      <c r="BZ75" s="522"/>
      <c r="CA75" s="522"/>
      <c r="CB75" s="522"/>
      <c r="CC75" s="522"/>
      <c r="CD75" s="522"/>
      <c r="CE75" s="522"/>
      <c r="CF75" s="522"/>
      <c r="CG75" s="522"/>
      <c r="CH75" s="522"/>
      <c r="CI75" s="522"/>
      <c r="CJ75" s="522"/>
      <c r="CK75" s="522"/>
      <c r="CL75" s="522"/>
      <c r="CM75" s="522"/>
      <c r="CN75" s="522"/>
      <c r="CO75" s="522"/>
      <c r="CP75" s="522"/>
      <c r="CQ75" s="522"/>
      <c r="CR75" s="522"/>
      <c r="CS75" s="522"/>
      <c r="CT75" s="522"/>
      <c r="CU75" s="522"/>
      <c r="CV75" s="522"/>
      <c r="CW75" s="522"/>
      <c r="CX75" s="522"/>
      <c r="CY75" s="522"/>
      <c r="CZ75" s="522"/>
      <c r="DA75" s="522"/>
      <c r="DB75" s="522"/>
      <c r="DC75" s="522"/>
      <c r="DD75" s="522"/>
      <c r="DE75" s="522"/>
      <c r="DF75" s="522"/>
      <c r="DG75" s="522"/>
      <c r="DH75" s="522"/>
      <c r="DI75" s="522"/>
      <c r="DJ75" s="522"/>
      <c r="DK75" s="522"/>
      <c r="DL75" s="522"/>
      <c r="DM75" s="522"/>
      <c r="DN75" s="522"/>
      <c r="DO75" s="522"/>
      <c r="DP75" s="522"/>
      <c r="DQ75" s="522"/>
      <c r="DR75" s="522"/>
    </row>
    <row r="76" s="155" customFormat="1" ht="13.5" spans="1:122">
      <c r="A76" s="522"/>
      <c r="B76" s="525"/>
      <c r="C76" s="526"/>
      <c r="D76" s="527"/>
      <c r="E76" s="528"/>
      <c r="F76" s="529"/>
      <c r="G76" s="528"/>
      <c r="H76" s="527"/>
      <c r="I76" s="528"/>
      <c r="J76" s="528"/>
      <c r="K76" s="530"/>
      <c r="L76" s="531"/>
      <c r="M76" s="528"/>
      <c r="N76" s="531"/>
      <c r="O76" s="528"/>
      <c r="P76" s="528"/>
      <c r="Q76" s="528"/>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2"/>
      <c r="AY76" s="522"/>
      <c r="AZ76" s="522"/>
      <c r="BA76" s="522"/>
      <c r="BB76" s="522"/>
      <c r="BC76" s="522"/>
      <c r="BD76" s="522"/>
      <c r="BE76" s="522"/>
      <c r="BF76" s="522"/>
      <c r="BG76" s="522"/>
      <c r="BH76" s="522"/>
      <c r="BI76" s="522"/>
      <c r="BJ76" s="522"/>
      <c r="BK76" s="522"/>
      <c r="BL76" s="522"/>
      <c r="BM76" s="522"/>
      <c r="BN76" s="522"/>
      <c r="BO76" s="522"/>
      <c r="BP76" s="522"/>
      <c r="BQ76" s="522"/>
      <c r="BR76" s="522"/>
      <c r="BS76" s="522"/>
      <c r="BT76" s="522"/>
      <c r="BU76" s="522"/>
      <c r="BV76" s="522"/>
      <c r="BW76" s="522"/>
      <c r="BX76" s="522"/>
      <c r="BY76" s="522"/>
      <c r="BZ76" s="522"/>
      <c r="CA76" s="522"/>
      <c r="CB76" s="522"/>
      <c r="CC76" s="522"/>
      <c r="CD76" s="522"/>
      <c r="CE76" s="522"/>
      <c r="CF76" s="522"/>
      <c r="CG76" s="522"/>
      <c r="CH76" s="522"/>
      <c r="CI76" s="522"/>
      <c r="CJ76" s="522"/>
      <c r="CK76" s="522"/>
      <c r="CL76" s="522"/>
      <c r="CM76" s="522"/>
      <c r="CN76" s="522"/>
      <c r="CO76" s="522"/>
      <c r="CP76" s="522"/>
      <c r="CQ76" s="522"/>
      <c r="CR76" s="522"/>
      <c r="CS76" s="522"/>
      <c r="CT76" s="522"/>
      <c r="CU76" s="522"/>
      <c r="CV76" s="522"/>
      <c r="CW76" s="522"/>
      <c r="CX76" s="522"/>
      <c r="CY76" s="522"/>
      <c r="CZ76" s="522"/>
      <c r="DA76" s="522"/>
      <c r="DB76" s="522"/>
      <c r="DC76" s="522"/>
      <c r="DD76" s="522"/>
      <c r="DE76" s="522"/>
      <c r="DF76" s="522"/>
      <c r="DG76" s="522"/>
      <c r="DH76" s="522"/>
      <c r="DI76" s="522"/>
      <c r="DJ76" s="522"/>
      <c r="DK76" s="522"/>
      <c r="DL76" s="522"/>
      <c r="DM76" s="522"/>
      <c r="DN76" s="522"/>
      <c r="DO76" s="522"/>
      <c r="DP76" s="522"/>
      <c r="DQ76" s="522"/>
      <c r="DR76" s="522"/>
    </row>
    <row r="77" s="155" customFormat="1" ht="13.5" spans="1:122">
      <c r="A77" s="522"/>
      <c r="B77" s="525"/>
      <c r="C77" s="526"/>
      <c r="D77" s="527"/>
      <c r="E77" s="528"/>
      <c r="F77" s="529"/>
      <c r="G77" s="528"/>
      <c r="H77" s="527"/>
      <c r="I77" s="528"/>
      <c r="J77" s="528"/>
      <c r="K77" s="530"/>
      <c r="L77" s="531"/>
      <c r="M77" s="528"/>
      <c r="N77" s="531"/>
      <c r="O77" s="528"/>
      <c r="P77" s="528"/>
      <c r="Q77" s="528"/>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2"/>
      <c r="AY77" s="522"/>
      <c r="AZ77" s="522"/>
      <c r="BA77" s="522"/>
      <c r="BB77" s="522"/>
      <c r="BC77" s="522"/>
      <c r="BD77" s="522"/>
      <c r="BE77" s="522"/>
      <c r="BF77" s="522"/>
      <c r="BG77" s="522"/>
      <c r="BH77" s="522"/>
      <c r="BI77" s="522"/>
      <c r="BJ77" s="522"/>
      <c r="BK77" s="522"/>
      <c r="BL77" s="522"/>
      <c r="BM77" s="522"/>
      <c r="BN77" s="522"/>
      <c r="BO77" s="522"/>
      <c r="BP77" s="522"/>
      <c r="BQ77" s="522"/>
      <c r="BR77" s="522"/>
      <c r="BS77" s="522"/>
      <c r="BT77" s="522"/>
      <c r="BU77" s="522"/>
      <c r="BV77" s="522"/>
      <c r="BW77" s="522"/>
      <c r="BX77" s="522"/>
      <c r="BY77" s="522"/>
      <c r="BZ77" s="522"/>
      <c r="CA77" s="522"/>
      <c r="CB77" s="522"/>
      <c r="CC77" s="522"/>
      <c r="CD77" s="522"/>
      <c r="CE77" s="522"/>
      <c r="CF77" s="522"/>
      <c r="CG77" s="522"/>
      <c r="CH77" s="522"/>
      <c r="CI77" s="522"/>
      <c r="CJ77" s="522"/>
      <c r="CK77" s="522"/>
      <c r="CL77" s="522"/>
      <c r="CM77" s="522"/>
      <c r="CN77" s="522"/>
      <c r="CO77" s="522"/>
      <c r="CP77" s="522"/>
      <c r="CQ77" s="522"/>
      <c r="CR77" s="522"/>
      <c r="CS77" s="522"/>
      <c r="CT77" s="522"/>
      <c r="CU77" s="522"/>
      <c r="CV77" s="522"/>
      <c r="CW77" s="522"/>
      <c r="CX77" s="522"/>
      <c r="CY77" s="522"/>
      <c r="CZ77" s="522"/>
      <c r="DA77" s="522"/>
      <c r="DB77" s="522"/>
      <c r="DC77" s="522"/>
      <c r="DD77" s="522"/>
      <c r="DE77" s="522"/>
      <c r="DF77" s="522"/>
      <c r="DG77" s="522"/>
      <c r="DH77" s="522"/>
      <c r="DI77" s="522"/>
      <c r="DJ77" s="522"/>
      <c r="DK77" s="522"/>
      <c r="DL77" s="522"/>
      <c r="DM77" s="522"/>
      <c r="DN77" s="522"/>
      <c r="DO77" s="522"/>
      <c r="DP77" s="522"/>
      <c r="DQ77" s="522"/>
      <c r="DR77" s="522"/>
    </row>
    <row r="78" s="155" customFormat="1" ht="13.5" spans="1:122">
      <c r="A78" s="522"/>
      <c r="B78" s="525"/>
      <c r="C78" s="526"/>
      <c r="D78" s="527"/>
      <c r="E78" s="528"/>
      <c r="F78" s="529"/>
      <c r="G78" s="528"/>
      <c r="H78" s="527"/>
      <c r="I78" s="528"/>
      <c r="J78" s="528"/>
      <c r="K78" s="530"/>
      <c r="L78" s="531"/>
      <c r="M78" s="528"/>
      <c r="N78" s="531"/>
      <c r="O78" s="528"/>
      <c r="P78" s="528"/>
      <c r="Q78" s="528"/>
      <c r="R78" s="522"/>
      <c r="S78" s="522"/>
      <c r="T78" s="522"/>
      <c r="U78" s="522"/>
      <c r="V78" s="522"/>
      <c r="W78" s="522"/>
      <c r="X78" s="52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2"/>
      <c r="AY78" s="522"/>
      <c r="AZ78" s="522"/>
      <c r="BA78" s="522"/>
      <c r="BB78" s="522"/>
      <c r="BC78" s="522"/>
      <c r="BD78" s="522"/>
      <c r="BE78" s="522"/>
      <c r="BF78" s="522"/>
      <c r="BG78" s="522"/>
      <c r="BH78" s="522"/>
      <c r="BI78" s="522"/>
      <c r="BJ78" s="522"/>
      <c r="BK78" s="522"/>
      <c r="BL78" s="522"/>
      <c r="BM78" s="522"/>
      <c r="BN78" s="522"/>
      <c r="BO78" s="522"/>
      <c r="BP78" s="522"/>
      <c r="BQ78" s="522"/>
      <c r="BR78" s="522"/>
      <c r="BS78" s="522"/>
      <c r="BT78" s="522"/>
      <c r="BU78" s="522"/>
      <c r="BV78" s="522"/>
      <c r="BW78" s="522"/>
      <c r="BX78" s="522"/>
      <c r="BY78" s="522"/>
      <c r="BZ78" s="522"/>
      <c r="CA78" s="522"/>
      <c r="CB78" s="522"/>
      <c r="CC78" s="522"/>
      <c r="CD78" s="522"/>
      <c r="CE78" s="522"/>
      <c r="CF78" s="522"/>
      <c r="CG78" s="522"/>
      <c r="CH78" s="522"/>
      <c r="CI78" s="522"/>
      <c r="CJ78" s="522"/>
      <c r="CK78" s="522"/>
      <c r="CL78" s="522"/>
      <c r="CM78" s="522"/>
      <c r="CN78" s="522"/>
      <c r="CO78" s="522"/>
      <c r="CP78" s="522"/>
      <c r="CQ78" s="522"/>
      <c r="CR78" s="522"/>
      <c r="CS78" s="522"/>
      <c r="CT78" s="522"/>
      <c r="CU78" s="522"/>
      <c r="CV78" s="522"/>
      <c r="CW78" s="522"/>
      <c r="CX78" s="522"/>
      <c r="CY78" s="522"/>
      <c r="CZ78" s="522"/>
      <c r="DA78" s="522"/>
      <c r="DB78" s="522"/>
      <c r="DC78" s="522"/>
      <c r="DD78" s="522"/>
      <c r="DE78" s="522"/>
      <c r="DF78" s="522"/>
      <c r="DG78" s="522"/>
      <c r="DH78" s="522"/>
      <c r="DI78" s="522"/>
      <c r="DJ78" s="522"/>
      <c r="DK78" s="522"/>
      <c r="DL78" s="522"/>
      <c r="DM78" s="522"/>
      <c r="DN78" s="522"/>
      <c r="DO78" s="522"/>
      <c r="DP78" s="522"/>
      <c r="DQ78" s="522"/>
      <c r="DR78" s="522"/>
    </row>
    <row r="79" s="155" customFormat="1" ht="13.5" spans="1:122">
      <c r="A79" s="522"/>
      <c r="B79" s="525"/>
      <c r="C79" s="526"/>
      <c r="D79" s="527"/>
      <c r="E79" s="528"/>
      <c r="F79" s="529"/>
      <c r="G79" s="528"/>
      <c r="H79" s="527"/>
      <c r="I79" s="528"/>
      <c r="J79" s="528"/>
      <c r="K79" s="530"/>
      <c r="L79" s="531"/>
      <c r="M79" s="528"/>
      <c r="N79" s="531"/>
      <c r="O79" s="528"/>
      <c r="P79" s="528"/>
      <c r="Q79" s="528"/>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2"/>
      <c r="AP79" s="522"/>
      <c r="AQ79" s="522"/>
      <c r="AR79" s="522"/>
      <c r="AS79" s="522"/>
      <c r="AT79" s="522"/>
      <c r="AU79" s="522"/>
      <c r="AV79" s="522"/>
      <c r="AW79" s="522"/>
      <c r="AX79" s="522"/>
      <c r="AY79" s="522"/>
      <c r="AZ79" s="522"/>
      <c r="BA79" s="522"/>
      <c r="BB79" s="522"/>
      <c r="BC79" s="522"/>
      <c r="BD79" s="522"/>
      <c r="BE79" s="522"/>
      <c r="BF79" s="522"/>
      <c r="BG79" s="522"/>
      <c r="BH79" s="522"/>
      <c r="BI79" s="522"/>
      <c r="BJ79" s="522"/>
      <c r="BK79" s="522"/>
      <c r="BL79" s="522"/>
      <c r="BM79" s="522"/>
      <c r="BN79" s="522"/>
      <c r="BO79" s="522"/>
      <c r="BP79" s="522"/>
      <c r="BQ79" s="522"/>
      <c r="BR79" s="522"/>
      <c r="BS79" s="522"/>
      <c r="BT79" s="522"/>
      <c r="BU79" s="522"/>
      <c r="BV79" s="522"/>
      <c r="BW79" s="522"/>
      <c r="BX79" s="522"/>
      <c r="BY79" s="522"/>
      <c r="BZ79" s="522"/>
      <c r="CA79" s="522"/>
      <c r="CB79" s="522"/>
      <c r="CC79" s="522"/>
      <c r="CD79" s="522"/>
      <c r="CE79" s="522"/>
      <c r="CF79" s="522"/>
      <c r="CG79" s="522"/>
      <c r="CH79" s="522"/>
      <c r="CI79" s="522"/>
      <c r="CJ79" s="522"/>
      <c r="CK79" s="522"/>
      <c r="CL79" s="522"/>
      <c r="CM79" s="522"/>
      <c r="CN79" s="522"/>
      <c r="CO79" s="522"/>
      <c r="CP79" s="522"/>
      <c r="CQ79" s="522"/>
      <c r="CR79" s="522"/>
      <c r="CS79" s="522"/>
      <c r="CT79" s="522"/>
      <c r="CU79" s="522"/>
      <c r="CV79" s="522"/>
      <c r="CW79" s="522"/>
      <c r="CX79" s="522"/>
      <c r="CY79" s="522"/>
      <c r="CZ79" s="522"/>
      <c r="DA79" s="522"/>
      <c r="DB79" s="522"/>
      <c r="DC79" s="522"/>
      <c r="DD79" s="522"/>
      <c r="DE79" s="522"/>
      <c r="DF79" s="522"/>
      <c r="DG79" s="522"/>
      <c r="DH79" s="522"/>
      <c r="DI79" s="522"/>
      <c r="DJ79" s="522"/>
      <c r="DK79" s="522"/>
      <c r="DL79" s="522"/>
      <c r="DM79" s="522"/>
      <c r="DN79" s="522"/>
      <c r="DO79" s="522"/>
      <c r="DP79" s="522"/>
      <c r="DQ79" s="522"/>
      <c r="DR79" s="522"/>
    </row>
    <row r="80" s="155" customFormat="1" ht="13.5" spans="1:122">
      <c r="A80" s="522"/>
      <c r="B80" s="525"/>
      <c r="C80" s="526"/>
      <c r="D80" s="527"/>
      <c r="E80" s="528"/>
      <c r="F80" s="529"/>
      <c r="G80" s="528"/>
      <c r="H80" s="527"/>
      <c r="I80" s="528"/>
      <c r="J80" s="528"/>
      <c r="K80" s="530"/>
      <c r="L80" s="531"/>
      <c r="M80" s="528"/>
      <c r="N80" s="531"/>
      <c r="O80" s="528"/>
      <c r="P80" s="528"/>
      <c r="Q80" s="528"/>
      <c r="R80" s="522"/>
      <c r="S80" s="522"/>
      <c r="T80" s="522"/>
      <c r="U80" s="522"/>
      <c r="V80" s="522"/>
      <c r="W80" s="522"/>
      <c r="X80" s="522"/>
      <c r="Y80" s="522"/>
      <c r="Z80" s="522"/>
      <c r="AA80" s="522"/>
      <c r="AB80" s="522"/>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2"/>
      <c r="AY80" s="522"/>
      <c r="AZ80" s="522"/>
      <c r="BA80" s="522"/>
      <c r="BB80" s="522"/>
      <c r="BC80" s="522"/>
      <c r="BD80" s="522"/>
      <c r="BE80" s="522"/>
      <c r="BF80" s="522"/>
      <c r="BG80" s="522"/>
      <c r="BH80" s="522"/>
      <c r="BI80" s="522"/>
      <c r="BJ80" s="522"/>
      <c r="BK80" s="522"/>
      <c r="BL80" s="522"/>
      <c r="BM80" s="522"/>
      <c r="BN80" s="522"/>
      <c r="BO80" s="522"/>
      <c r="BP80" s="522"/>
      <c r="BQ80" s="522"/>
      <c r="BR80" s="522"/>
      <c r="BS80" s="522"/>
      <c r="BT80" s="522"/>
      <c r="BU80" s="522"/>
      <c r="BV80" s="522"/>
      <c r="BW80" s="522"/>
      <c r="BX80" s="522"/>
      <c r="BY80" s="522"/>
      <c r="BZ80" s="522"/>
      <c r="CA80" s="522"/>
      <c r="CB80" s="522"/>
      <c r="CC80" s="522"/>
      <c r="CD80" s="522"/>
      <c r="CE80" s="522"/>
      <c r="CF80" s="522"/>
      <c r="CG80" s="522"/>
      <c r="CH80" s="522"/>
      <c r="CI80" s="522"/>
      <c r="CJ80" s="522"/>
      <c r="CK80" s="522"/>
      <c r="CL80" s="522"/>
      <c r="CM80" s="522"/>
      <c r="CN80" s="522"/>
      <c r="CO80" s="522"/>
      <c r="CP80" s="522"/>
      <c r="CQ80" s="522"/>
      <c r="CR80" s="522"/>
      <c r="CS80" s="522"/>
      <c r="CT80" s="522"/>
      <c r="CU80" s="522"/>
      <c r="CV80" s="522"/>
      <c r="CW80" s="522"/>
      <c r="CX80" s="522"/>
      <c r="CY80" s="522"/>
      <c r="CZ80" s="522"/>
      <c r="DA80" s="522"/>
      <c r="DB80" s="522"/>
      <c r="DC80" s="522"/>
      <c r="DD80" s="522"/>
      <c r="DE80" s="522"/>
      <c r="DF80" s="522"/>
      <c r="DG80" s="522"/>
      <c r="DH80" s="522"/>
      <c r="DI80" s="522"/>
      <c r="DJ80" s="522"/>
      <c r="DK80" s="522"/>
      <c r="DL80" s="522"/>
      <c r="DM80" s="522"/>
      <c r="DN80" s="522"/>
      <c r="DO80" s="522"/>
      <c r="DP80" s="522"/>
      <c r="DQ80" s="522"/>
      <c r="DR80" s="522"/>
    </row>
    <row r="81" s="155" customFormat="1" ht="13.5" spans="1:122">
      <c r="A81" s="522"/>
      <c r="B81" s="525"/>
      <c r="C81" s="526"/>
      <c r="D81" s="527"/>
      <c r="E81" s="528"/>
      <c r="F81" s="529"/>
      <c r="G81" s="528"/>
      <c r="H81" s="527"/>
      <c r="I81" s="528"/>
      <c r="J81" s="528"/>
      <c r="K81" s="530"/>
      <c r="L81" s="531"/>
      <c r="M81" s="528"/>
      <c r="N81" s="531"/>
      <c r="O81" s="528"/>
      <c r="P81" s="528"/>
      <c r="Q81" s="528"/>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2"/>
      <c r="AY81" s="522"/>
      <c r="AZ81" s="522"/>
      <c r="BA81" s="522"/>
      <c r="BB81" s="522"/>
      <c r="BC81" s="522"/>
      <c r="BD81" s="522"/>
      <c r="BE81" s="522"/>
      <c r="BF81" s="522"/>
      <c r="BG81" s="522"/>
      <c r="BH81" s="522"/>
      <c r="BI81" s="522"/>
      <c r="BJ81" s="522"/>
      <c r="BK81" s="522"/>
      <c r="BL81" s="522"/>
      <c r="BM81" s="522"/>
      <c r="BN81" s="522"/>
      <c r="BO81" s="522"/>
      <c r="BP81" s="522"/>
      <c r="BQ81" s="522"/>
      <c r="BR81" s="522"/>
      <c r="BS81" s="522"/>
      <c r="BT81" s="522"/>
      <c r="BU81" s="522"/>
      <c r="BV81" s="522"/>
      <c r="BW81" s="522"/>
      <c r="BX81" s="522"/>
      <c r="BY81" s="522"/>
      <c r="BZ81" s="522"/>
      <c r="CA81" s="522"/>
      <c r="CB81" s="522"/>
      <c r="CC81" s="522"/>
      <c r="CD81" s="522"/>
      <c r="CE81" s="522"/>
      <c r="CF81" s="522"/>
      <c r="CG81" s="522"/>
      <c r="CH81" s="522"/>
      <c r="CI81" s="522"/>
      <c r="CJ81" s="522"/>
      <c r="CK81" s="522"/>
      <c r="CL81" s="522"/>
      <c r="CM81" s="522"/>
      <c r="CN81" s="522"/>
      <c r="CO81" s="522"/>
      <c r="CP81" s="522"/>
      <c r="CQ81" s="522"/>
      <c r="CR81" s="522"/>
      <c r="CS81" s="522"/>
      <c r="CT81" s="522"/>
      <c r="CU81" s="522"/>
      <c r="CV81" s="522"/>
      <c r="CW81" s="522"/>
      <c r="CX81" s="522"/>
      <c r="CY81" s="522"/>
      <c r="CZ81" s="522"/>
      <c r="DA81" s="522"/>
      <c r="DB81" s="522"/>
      <c r="DC81" s="522"/>
      <c r="DD81" s="522"/>
      <c r="DE81" s="522"/>
      <c r="DF81" s="522"/>
      <c r="DG81" s="522"/>
      <c r="DH81" s="522"/>
      <c r="DI81" s="522"/>
      <c r="DJ81" s="522"/>
      <c r="DK81" s="522"/>
      <c r="DL81" s="522"/>
      <c r="DM81" s="522"/>
      <c r="DN81" s="522"/>
      <c r="DO81" s="522"/>
      <c r="DP81" s="522"/>
      <c r="DQ81" s="522"/>
      <c r="DR81" s="522"/>
    </row>
    <row r="82" s="155" customFormat="1" ht="13.5" spans="1:122">
      <c r="A82" s="522"/>
      <c r="B82" s="525"/>
      <c r="C82" s="526"/>
      <c r="D82" s="527"/>
      <c r="E82" s="528"/>
      <c r="F82" s="529"/>
      <c r="G82" s="528"/>
      <c r="H82" s="527"/>
      <c r="I82" s="528"/>
      <c r="J82" s="528"/>
      <c r="K82" s="530"/>
      <c r="L82" s="531"/>
      <c r="M82" s="528"/>
      <c r="N82" s="531"/>
      <c r="O82" s="528"/>
      <c r="P82" s="528"/>
      <c r="Q82" s="528"/>
      <c r="R82" s="522"/>
      <c r="S82" s="522"/>
      <c r="T82" s="522"/>
      <c r="U82" s="522"/>
      <c r="V82" s="522"/>
      <c r="W82" s="522"/>
      <c r="X82" s="522"/>
      <c r="Y82" s="522"/>
      <c r="Z82" s="522"/>
      <c r="AA82" s="522"/>
      <c r="AB82" s="522"/>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2"/>
      <c r="AY82" s="522"/>
      <c r="AZ82" s="522"/>
      <c r="BA82" s="522"/>
      <c r="BB82" s="522"/>
      <c r="BC82" s="522"/>
      <c r="BD82" s="522"/>
      <c r="BE82" s="522"/>
      <c r="BF82" s="522"/>
      <c r="BG82" s="522"/>
      <c r="BH82" s="522"/>
      <c r="BI82" s="522"/>
      <c r="BJ82" s="522"/>
      <c r="BK82" s="522"/>
      <c r="BL82" s="522"/>
      <c r="BM82" s="522"/>
      <c r="BN82" s="522"/>
      <c r="BO82" s="522"/>
      <c r="BP82" s="522"/>
      <c r="BQ82" s="522"/>
      <c r="BR82" s="522"/>
      <c r="BS82" s="522"/>
      <c r="BT82" s="522"/>
      <c r="BU82" s="522"/>
      <c r="BV82" s="522"/>
      <c r="BW82" s="522"/>
      <c r="BX82" s="522"/>
      <c r="BY82" s="522"/>
      <c r="BZ82" s="522"/>
      <c r="CA82" s="522"/>
      <c r="CB82" s="522"/>
      <c r="CC82" s="522"/>
      <c r="CD82" s="522"/>
      <c r="CE82" s="522"/>
      <c r="CF82" s="522"/>
      <c r="CG82" s="522"/>
      <c r="CH82" s="522"/>
      <c r="CI82" s="522"/>
      <c r="CJ82" s="522"/>
      <c r="CK82" s="522"/>
      <c r="CL82" s="522"/>
      <c r="CM82" s="522"/>
      <c r="CN82" s="522"/>
      <c r="CO82" s="522"/>
      <c r="CP82" s="522"/>
      <c r="CQ82" s="522"/>
      <c r="CR82" s="522"/>
      <c r="CS82" s="522"/>
      <c r="CT82" s="522"/>
      <c r="CU82" s="522"/>
      <c r="CV82" s="522"/>
      <c r="CW82" s="522"/>
      <c r="CX82" s="522"/>
      <c r="CY82" s="522"/>
      <c r="CZ82" s="522"/>
      <c r="DA82" s="522"/>
      <c r="DB82" s="522"/>
      <c r="DC82" s="522"/>
      <c r="DD82" s="522"/>
      <c r="DE82" s="522"/>
      <c r="DF82" s="522"/>
      <c r="DG82" s="522"/>
      <c r="DH82" s="522"/>
      <c r="DI82" s="522"/>
      <c r="DJ82" s="522"/>
      <c r="DK82" s="522"/>
      <c r="DL82" s="522"/>
      <c r="DM82" s="522"/>
      <c r="DN82" s="522"/>
      <c r="DO82" s="522"/>
      <c r="DP82" s="522"/>
      <c r="DQ82" s="522"/>
      <c r="DR82" s="522"/>
    </row>
    <row r="83" s="155" customFormat="1" ht="13.5" spans="1:122">
      <c r="A83" s="522"/>
      <c r="B83" s="525"/>
      <c r="C83" s="526"/>
      <c r="D83" s="527"/>
      <c r="E83" s="528"/>
      <c r="F83" s="529"/>
      <c r="G83" s="528"/>
      <c r="H83" s="527"/>
      <c r="I83" s="528"/>
      <c r="J83" s="528"/>
      <c r="K83" s="530"/>
      <c r="L83" s="531"/>
      <c r="M83" s="528"/>
      <c r="N83" s="531"/>
      <c r="O83" s="528"/>
      <c r="P83" s="528"/>
      <c r="Q83" s="528"/>
      <c r="R83" s="522"/>
      <c r="S83" s="522"/>
      <c r="T83" s="522"/>
      <c r="U83" s="522"/>
      <c r="V83" s="522"/>
      <c r="W83" s="522"/>
      <c r="X83" s="522"/>
      <c r="Y83" s="522"/>
      <c r="Z83" s="522"/>
      <c r="AA83" s="522"/>
      <c r="AB83" s="522"/>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2"/>
      <c r="AY83" s="522"/>
      <c r="AZ83" s="522"/>
      <c r="BA83" s="522"/>
      <c r="BB83" s="522"/>
      <c r="BC83" s="522"/>
      <c r="BD83" s="522"/>
      <c r="BE83" s="522"/>
      <c r="BF83" s="522"/>
      <c r="BG83" s="522"/>
      <c r="BH83" s="522"/>
      <c r="BI83" s="522"/>
      <c r="BJ83" s="522"/>
      <c r="BK83" s="522"/>
      <c r="BL83" s="522"/>
      <c r="BM83" s="522"/>
      <c r="BN83" s="522"/>
      <c r="BO83" s="522"/>
      <c r="BP83" s="522"/>
      <c r="BQ83" s="522"/>
      <c r="BR83" s="522"/>
      <c r="BS83" s="522"/>
      <c r="BT83" s="522"/>
      <c r="BU83" s="522"/>
      <c r="BV83" s="522"/>
      <c r="BW83" s="522"/>
      <c r="BX83" s="522"/>
      <c r="BY83" s="522"/>
      <c r="BZ83" s="522"/>
      <c r="CA83" s="522"/>
      <c r="CB83" s="522"/>
      <c r="CC83" s="522"/>
      <c r="CD83" s="522"/>
      <c r="CE83" s="522"/>
      <c r="CF83" s="522"/>
      <c r="CG83" s="522"/>
      <c r="CH83" s="522"/>
      <c r="CI83" s="522"/>
      <c r="CJ83" s="522"/>
      <c r="CK83" s="522"/>
      <c r="CL83" s="522"/>
      <c r="CM83" s="522"/>
      <c r="CN83" s="522"/>
      <c r="CO83" s="522"/>
      <c r="CP83" s="522"/>
      <c r="CQ83" s="522"/>
      <c r="CR83" s="522"/>
      <c r="CS83" s="522"/>
      <c r="CT83" s="522"/>
      <c r="CU83" s="522"/>
      <c r="CV83" s="522"/>
      <c r="CW83" s="522"/>
      <c r="CX83" s="522"/>
      <c r="CY83" s="522"/>
      <c r="CZ83" s="522"/>
      <c r="DA83" s="522"/>
      <c r="DB83" s="522"/>
      <c r="DC83" s="522"/>
      <c r="DD83" s="522"/>
      <c r="DE83" s="522"/>
      <c r="DF83" s="522"/>
      <c r="DG83" s="522"/>
      <c r="DH83" s="522"/>
      <c r="DI83" s="522"/>
      <c r="DJ83" s="522"/>
      <c r="DK83" s="522"/>
      <c r="DL83" s="522"/>
      <c r="DM83" s="522"/>
      <c r="DN83" s="522"/>
      <c r="DO83" s="522"/>
      <c r="DP83" s="522"/>
      <c r="DQ83" s="522"/>
      <c r="DR83" s="522"/>
    </row>
    <row r="84" s="155" customFormat="1" ht="13.5" spans="1:122">
      <c r="A84" s="522"/>
      <c r="B84" s="525"/>
      <c r="C84" s="526"/>
      <c r="D84" s="527"/>
      <c r="E84" s="528"/>
      <c r="F84" s="529"/>
      <c r="G84" s="528"/>
      <c r="H84" s="527"/>
      <c r="I84" s="528"/>
      <c r="J84" s="528"/>
      <c r="K84" s="530"/>
      <c r="L84" s="531"/>
      <c r="M84" s="528"/>
      <c r="N84" s="531"/>
      <c r="O84" s="528"/>
      <c r="P84" s="528"/>
      <c r="Q84" s="528"/>
      <c r="R84" s="522"/>
      <c r="S84" s="522"/>
      <c r="T84" s="522"/>
      <c r="U84" s="522"/>
      <c r="V84" s="522"/>
      <c r="W84" s="522"/>
      <c r="X84" s="522"/>
      <c r="Y84" s="522"/>
      <c r="Z84" s="522"/>
      <c r="AA84" s="522"/>
      <c r="AB84" s="522"/>
      <c r="AC84" s="522"/>
      <c r="AD84" s="522"/>
      <c r="AE84" s="522"/>
      <c r="AF84" s="522"/>
      <c r="AG84" s="522"/>
      <c r="AH84" s="522"/>
      <c r="AI84" s="522"/>
      <c r="AJ84" s="522"/>
      <c r="AK84" s="522"/>
      <c r="AL84" s="522"/>
      <c r="AM84" s="522"/>
      <c r="AN84" s="522"/>
      <c r="AO84" s="522"/>
      <c r="AP84" s="522"/>
      <c r="AQ84" s="522"/>
      <c r="AR84" s="522"/>
      <c r="AS84" s="522"/>
      <c r="AT84" s="522"/>
      <c r="AU84" s="522"/>
      <c r="AV84" s="522"/>
      <c r="AW84" s="522"/>
      <c r="AX84" s="522"/>
      <c r="AY84" s="522"/>
      <c r="AZ84" s="522"/>
      <c r="BA84" s="522"/>
      <c r="BB84" s="522"/>
      <c r="BC84" s="522"/>
      <c r="BD84" s="522"/>
      <c r="BE84" s="522"/>
      <c r="BF84" s="522"/>
      <c r="BG84" s="522"/>
      <c r="BH84" s="522"/>
      <c r="BI84" s="522"/>
      <c r="BJ84" s="522"/>
      <c r="BK84" s="522"/>
      <c r="BL84" s="522"/>
      <c r="BM84" s="522"/>
      <c r="BN84" s="522"/>
      <c r="BO84" s="522"/>
      <c r="BP84" s="522"/>
      <c r="BQ84" s="522"/>
      <c r="BR84" s="522"/>
      <c r="BS84" s="522"/>
      <c r="BT84" s="522"/>
      <c r="BU84" s="522"/>
      <c r="BV84" s="522"/>
      <c r="BW84" s="522"/>
      <c r="BX84" s="522"/>
      <c r="BY84" s="522"/>
      <c r="BZ84" s="522"/>
      <c r="CA84" s="522"/>
      <c r="CB84" s="522"/>
      <c r="CC84" s="522"/>
      <c r="CD84" s="522"/>
      <c r="CE84" s="522"/>
      <c r="CF84" s="522"/>
      <c r="CG84" s="522"/>
      <c r="CH84" s="522"/>
      <c r="CI84" s="522"/>
      <c r="CJ84" s="522"/>
      <c r="CK84" s="522"/>
      <c r="CL84" s="522"/>
      <c r="CM84" s="522"/>
      <c r="CN84" s="522"/>
      <c r="CO84" s="522"/>
      <c r="CP84" s="522"/>
      <c r="CQ84" s="522"/>
      <c r="CR84" s="522"/>
      <c r="CS84" s="522"/>
      <c r="CT84" s="522"/>
      <c r="CU84" s="522"/>
      <c r="CV84" s="522"/>
      <c r="CW84" s="522"/>
      <c r="CX84" s="522"/>
      <c r="CY84" s="522"/>
      <c r="CZ84" s="522"/>
      <c r="DA84" s="522"/>
      <c r="DB84" s="522"/>
      <c r="DC84" s="522"/>
      <c r="DD84" s="522"/>
      <c r="DE84" s="522"/>
      <c r="DF84" s="522"/>
      <c r="DG84" s="522"/>
      <c r="DH84" s="522"/>
      <c r="DI84" s="522"/>
      <c r="DJ84" s="522"/>
      <c r="DK84" s="522"/>
      <c r="DL84" s="522"/>
      <c r="DM84" s="522"/>
      <c r="DN84" s="522"/>
      <c r="DO84" s="522"/>
      <c r="DP84" s="522"/>
      <c r="DQ84" s="522"/>
      <c r="DR84" s="522"/>
    </row>
    <row r="85" s="155" customFormat="1" ht="13.5" spans="1:122">
      <c r="A85" s="522"/>
      <c r="B85" s="525"/>
      <c r="C85" s="526"/>
      <c r="D85" s="527"/>
      <c r="E85" s="528"/>
      <c r="F85" s="529"/>
      <c r="G85" s="528"/>
      <c r="H85" s="527"/>
      <c r="I85" s="528"/>
      <c r="J85" s="528"/>
      <c r="K85" s="530"/>
      <c r="L85" s="531"/>
      <c r="M85" s="528"/>
      <c r="N85" s="531"/>
      <c r="O85" s="528"/>
      <c r="P85" s="528"/>
      <c r="Q85" s="528"/>
      <c r="R85" s="522"/>
      <c r="S85" s="522"/>
      <c r="T85" s="522"/>
      <c r="U85" s="522"/>
      <c r="V85" s="522"/>
      <c r="W85" s="522"/>
      <c r="X85" s="522"/>
      <c r="Y85" s="522"/>
      <c r="Z85" s="522"/>
      <c r="AA85" s="522"/>
      <c r="AB85" s="522"/>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2"/>
      <c r="AY85" s="522"/>
      <c r="AZ85" s="522"/>
      <c r="BA85" s="522"/>
      <c r="BB85" s="522"/>
      <c r="BC85" s="522"/>
      <c r="BD85" s="522"/>
      <c r="BE85" s="522"/>
      <c r="BF85" s="522"/>
      <c r="BG85" s="522"/>
      <c r="BH85" s="522"/>
      <c r="BI85" s="522"/>
      <c r="BJ85" s="522"/>
      <c r="BK85" s="522"/>
      <c r="BL85" s="522"/>
      <c r="BM85" s="522"/>
      <c r="BN85" s="522"/>
      <c r="BO85" s="522"/>
      <c r="BP85" s="522"/>
      <c r="BQ85" s="522"/>
      <c r="BR85" s="522"/>
      <c r="BS85" s="522"/>
      <c r="BT85" s="522"/>
      <c r="BU85" s="522"/>
      <c r="BV85" s="522"/>
      <c r="BW85" s="522"/>
      <c r="BX85" s="522"/>
      <c r="BY85" s="522"/>
      <c r="BZ85" s="522"/>
      <c r="CA85" s="522"/>
      <c r="CB85" s="522"/>
      <c r="CC85" s="522"/>
      <c r="CD85" s="522"/>
      <c r="CE85" s="522"/>
      <c r="CF85" s="522"/>
      <c r="CG85" s="522"/>
      <c r="CH85" s="522"/>
      <c r="CI85" s="522"/>
      <c r="CJ85" s="522"/>
      <c r="CK85" s="522"/>
      <c r="CL85" s="522"/>
      <c r="CM85" s="522"/>
      <c r="CN85" s="522"/>
      <c r="CO85" s="522"/>
      <c r="CP85" s="522"/>
      <c r="CQ85" s="522"/>
      <c r="CR85" s="522"/>
      <c r="CS85" s="522"/>
      <c r="CT85" s="522"/>
      <c r="CU85" s="522"/>
      <c r="CV85" s="522"/>
      <c r="CW85" s="522"/>
      <c r="CX85" s="522"/>
      <c r="CY85" s="522"/>
      <c r="CZ85" s="522"/>
      <c r="DA85" s="522"/>
      <c r="DB85" s="522"/>
      <c r="DC85" s="522"/>
      <c r="DD85" s="522"/>
      <c r="DE85" s="522"/>
      <c r="DF85" s="522"/>
      <c r="DG85" s="522"/>
      <c r="DH85" s="522"/>
      <c r="DI85" s="522"/>
      <c r="DJ85" s="522"/>
      <c r="DK85" s="522"/>
      <c r="DL85" s="522"/>
      <c r="DM85" s="522"/>
      <c r="DN85" s="522"/>
      <c r="DO85" s="522"/>
      <c r="DP85" s="522"/>
      <c r="DQ85" s="522"/>
      <c r="DR85" s="522"/>
    </row>
    <row r="86" s="155" customFormat="1" ht="13.5" spans="1:122">
      <c r="A86" s="522"/>
      <c r="B86" s="525"/>
      <c r="C86" s="526"/>
      <c r="D86" s="527"/>
      <c r="E86" s="528"/>
      <c r="F86" s="529"/>
      <c r="G86" s="528"/>
      <c r="H86" s="527"/>
      <c r="I86" s="528"/>
      <c r="J86" s="528"/>
      <c r="K86" s="530"/>
      <c r="L86" s="531"/>
      <c r="M86" s="528"/>
      <c r="N86" s="531"/>
      <c r="O86" s="528"/>
      <c r="P86" s="528"/>
      <c r="Q86" s="528"/>
      <c r="R86" s="522"/>
      <c r="S86" s="522"/>
      <c r="T86" s="522"/>
      <c r="U86" s="522"/>
      <c r="V86" s="522"/>
      <c r="W86" s="522"/>
      <c r="X86" s="522"/>
      <c r="Y86" s="522"/>
      <c r="Z86" s="522"/>
      <c r="AA86" s="522"/>
      <c r="AB86" s="522"/>
      <c r="AC86" s="522"/>
      <c r="AD86" s="522"/>
      <c r="AE86" s="522"/>
      <c r="AF86" s="522"/>
      <c r="AG86" s="522"/>
      <c r="AH86" s="522"/>
      <c r="AI86" s="522"/>
      <c r="AJ86" s="522"/>
      <c r="AK86" s="522"/>
      <c r="AL86" s="522"/>
      <c r="AM86" s="522"/>
      <c r="AN86" s="522"/>
      <c r="AO86" s="522"/>
      <c r="AP86" s="522"/>
      <c r="AQ86" s="522"/>
      <c r="AR86" s="522"/>
      <c r="AS86" s="522"/>
      <c r="AT86" s="522"/>
      <c r="AU86" s="522"/>
      <c r="AV86" s="522"/>
      <c r="AW86" s="522"/>
      <c r="AX86" s="522"/>
      <c r="AY86" s="522"/>
      <c r="AZ86" s="522"/>
      <c r="BA86" s="522"/>
      <c r="BB86" s="522"/>
      <c r="BC86" s="522"/>
      <c r="BD86" s="522"/>
      <c r="BE86" s="522"/>
      <c r="BF86" s="522"/>
      <c r="BG86" s="522"/>
      <c r="BH86" s="522"/>
      <c r="BI86" s="522"/>
      <c r="BJ86" s="522"/>
      <c r="BK86" s="522"/>
      <c r="BL86" s="522"/>
      <c r="BM86" s="522"/>
      <c r="BN86" s="522"/>
      <c r="BO86" s="522"/>
      <c r="BP86" s="522"/>
      <c r="BQ86" s="522"/>
      <c r="BR86" s="522"/>
      <c r="BS86" s="522"/>
      <c r="BT86" s="522"/>
      <c r="BU86" s="522"/>
      <c r="BV86" s="522"/>
      <c r="BW86" s="522"/>
      <c r="BX86" s="522"/>
      <c r="BY86" s="522"/>
      <c r="BZ86" s="522"/>
      <c r="CA86" s="522"/>
      <c r="CB86" s="522"/>
      <c r="CC86" s="522"/>
      <c r="CD86" s="522"/>
      <c r="CE86" s="522"/>
      <c r="CF86" s="522"/>
      <c r="CG86" s="522"/>
      <c r="CH86" s="522"/>
      <c r="CI86" s="522"/>
      <c r="CJ86" s="522"/>
      <c r="CK86" s="522"/>
      <c r="CL86" s="522"/>
      <c r="CM86" s="522"/>
      <c r="CN86" s="522"/>
      <c r="CO86" s="522"/>
      <c r="CP86" s="522"/>
      <c r="CQ86" s="522"/>
      <c r="CR86" s="522"/>
      <c r="CS86" s="522"/>
      <c r="CT86" s="522"/>
      <c r="CU86" s="522"/>
      <c r="CV86" s="522"/>
      <c r="CW86" s="522"/>
      <c r="CX86" s="522"/>
      <c r="CY86" s="522"/>
      <c r="CZ86" s="522"/>
      <c r="DA86" s="522"/>
      <c r="DB86" s="522"/>
      <c r="DC86" s="522"/>
      <c r="DD86" s="522"/>
      <c r="DE86" s="522"/>
      <c r="DF86" s="522"/>
      <c r="DG86" s="522"/>
      <c r="DH86" s="522"/>
      <c r="DI86" s="522"/>
      <c r="DJ86" s="522"/>
      <c r="DK86" s="522"/>
      <c r="DL86" s="522"/>
      <c r="DM86" s="522"/>
      <c r="DN86" s="522"/>
      <c r="DO86" s="522"/>
      <c r="DP86" s="522"/>
      <c r="DQ86" s="522"/>
      <c r="DR86" s="522"/>
    </row>
    <row r="87" s="155" customFormat="1" ht="13.5" spans="1:122">
      <c r="A87" s="522"/>
      <c r="B87" s="525"/>
      <c r="C87" s="526"/>
      <c r="D87" s="527"/>
      <c r="E87" s="528"/>
      <c r="F87" s="529"/>
      <c r="G87" s="528"/>
      <c r="H87" s="527"/>
      <c r="I87" s="528"/>
      <c r="J87" s="528"/>
      <c r="K87" s="530"/>
      <c r="L87" s="531"/>
      <c r="M87" s="528"/>
      <c r="N87" s="531"/>
      <c r="O87" s="528"/>
      <c r="P87" s="528"/>
      <c r="Q87" s="528"/>
      <c r="R87" s="522"/>
      <c r="S87" s="522"/>
      <c r="T87" s="522"/>
      <c r="U87" s="522"/>
      <c r="V87" s="522"/>
      <c r="W87" s="522"/>
      <c r="X87" s="522"/>
      <c r="Y87" s="522"/>
      <c r="Z87" s="522"/>
      <c r="AA87" s="522"/>
      <c r="AB87" s="522"/>
      <c r="AC87" s="522"/>
      <c r="AD87" s="522"/>
      <c r="AE87" s="522"/>
      <c r="AF87" s="522"/>
      <c r="AG87" s="522"/>
      <c r="AH87" s="522"/>
      <c r="AI87" s="522"/>
      <c r="AJ87" s="522"/>
      <c r="AK87" s="522"/>
      <c r="AL87" s="522"/>
      <c r="AM87" s="522"/>
      <c r="AN87" s="522"/>
      <c r="AO87" s="522"/>
      <c r="AP87" s="522"/>
      <c r="AQ87" s="522"/>
      <c r="AR87" s="522"/>
      <c r="AS87" s="522"/>
      <c r="AT87" s="522"/>
      <c r="AU87" s="522"/>
      <c r="AV87" s="522"/>
      <c r="AW87" s="522"/>
      <c r="AX87" s="522"/>
      <c r="AY87" s="522"/>
      <c r="AZ87" s="522"/>
      <c r="BA87" s="522"/>
      <c r="BB87" s="522"/>
      <c r="BC87" s="522"/>
      <c r="BD87" s="522"/>
      <c r="BE87" s="522"/>
      <c r="BF87" s="522"/>
      <c r="BG87" s="522"/>
      <c r="BH87" s="522"/>
      <c r="BI87" s="522"/>
      <c r="BJ87" s="522"/>
      <c r="BK87" s="522"/>
      <c r="BL87" s="522"/>
      <c r="BM87" s="522"/>
      <c r="BN87" s="522"/>
      <c r="BO87" s="522"/>
      <c r="BP87" s="522"/>
      <c r="BQ87" s="522"/>
      <c r="BR87" s="522"/>
      <c r="BS87" s="522"/>
      <c r="BT87" s="522"/>
      <c r="BU87" s="522"/>
      <c r="BV87" s="522"/>
      <c r="BW87" s="522"/>
      <c r="BX87" s="522"/>
      <c r="BY87" s="522"/>
      <c r="BZ87" s="522"/>
      <c r="CA87" s="522"/>
      <c r="CB87" s="522"/>
      <c r="CC87" s="522"/>
      <c r="CD87" s="522"/>
      <c r="CE87" s="522"/>
      <c r="CF87" s="522"/>
      <c r="CG87" s="522"/>
      <c r="CH87" s="522"/>
      <c r="CI87" s="522"/>
      <c r="CJ87" s="522"/>
      <c r="CK87" s="522"/>
      <c r="CL87" s="522"/>
      <c r="CM87" s="522"/>
      <c r="CN87" s="522"/>
      <c r="CO87" s="522"/>
      <c r="CP87" s="522"/>
      <c r="CQ87" s="522"/>
      <c r="CR87" s="522"/>
      <c r="CS87" s="522"/>
      <c r="CT87" s="522"/>
      <c r="CU87" s="522"/>
      <c r="CV87" s="522"/>
      <c r="CW87" s="522"/>
      <c r="CX87" s="522"/>
      <c r="CY87" s="522"/>
      <c r="CZ87" s="522"/>
      <c r="DA87" s="522"/>
      <c r="DB87" s="522"/>
      <c r="DC87" s="522"/>
      <c r="DD87" s="522"/>
      <c r="DE87" s="522"/>
      <c r="DF87" s="522"/>
      <c r="DG87" s="522"/>
      <c r="DH87" s="522"/>
      <c r="DI87" s="522"/>
      <c r="DJ87" s="522"/>
      <c r="DK87" s="522"/>
      <c r="DL87" s="522"/>
      <c r="DM87" s="522"/>
      <c r="DN87" s="522"/>
      <c r="DO87" s="522"/>
      <c r="DP87" s="522"/>
      <c r="DQ87" s="522"/>
      <c r="DR87" s="522"/>
    </row>
    <row r="88" s="155" customFormat="1" ht="13.5" spans="1:122">
      <c r="A88" s="522"/>
      <c r="B88" s="525"/>
      <c r="C88" s="526"/>
      <c r="D88" s="527"/>
      <c r="E88" s="528"/>
      <c r="F88" s="529"/>
      <c r="G88" s="528"/>
      <c r="H88" s="527"/>
      <c r="I88" s="528"/>
      <c r="J88" s="528"/>
      <c r="K88" s="530"/>
      <c r="L88" s="531"/>
      <c r="M88" s="528"/>
      <c r="N88" s="531"/>
      <c r="O88" s="528"/>
      <c r="P88" s="528"/>
      <c r="Q88" s="528"/>
      <c r="R88" s="522"/>
      <c r="S88" s="522"/>
      <c r="T88" s="522"/>
      <c r="U88" s="522"/>
      <c r="V88" s="522"/>
      <c r="W88" s="522"/>
      <c r="X88" s="522"/>
      <c r="Y88" s="522"/>
      <c r="Z88" s="522"/>
      <c r="AA88" s="522"/>
      <c r="AB88" s="522"/>
      <c r="AC88" s="522"/>
      <c r="AD88" s="522"/>
      <c r="AE88" s="522"/>
      <c r="AF88" s="522"/>
      <c r="AG88" s="522"/>
      <c r="AH88" s="522"/>
      <c r="AI88" s="522"/>
      <c r="AJ88" s="522"/>
      <c r="AK88" s="522"/>
      <c r="AL88" s="522"/>
      <c r="AM88" s="522"/>
      <c r="AN88" s="522"/>
      <c r="AO88" s="522"/>
      <c r="AP88" s="522"/>
      <c r="AQ88" s="522"/>
      <c r="AR88" s="522"/>
      <c r="AS88" s="522"/>
      <c r="AT88" s="522"/>
      <c r="AU88" s="522"/>
      <c r="AV88" s="522"/>
      <c r="AW88" s="522"/>
      <c r="AX88" s="522"/>
      <c r="AY88" s="522"/>
      <c r="AZ88" s="522"/>
      <c r="BA88" s="522"/>
      <c r="BB88" s="522"/>
      <c r="BC88" s="522"/>
      <c r="BD88" s="522"/>
      <c r="BE88" s="522"/>
      <c r="BF88" s="522"/>
      <c r="BG88" s="522"/>
      <c r="BH88" s="522"/>
      <c r="BI88" s="522"/>
      <c r="BJ88" s="522"/>
      <c r="BK88" s="522"/>
      <c r="BL88" s="522"/>
      <c r="BM88" s="522"/>
      <c r="BN88" s="522"/>
      <c r="BO88" s="522"/>
      <c r="BP88" s="522"/>
      <c r="BQ88" s="522"/>
      <c r="BR88" s="522"/>
      <c r="BS88" s="522"/>
      <c r="BT88" s="522"/>
      <c r="BU88" s="522"/>
      <c r="BV88" s="522"/>
      <c r="BW88" s="522"/>
      <c r="BX88" s="522"/>
      <c r="BY88" s="522"/>
      <c r="BZ88" s="522"/>
      <c r="CA88" s="522"/>
      <c r="CB88" s="522"/>
      <c r="CC88" s="522"/>
      <c r="CD88" s="522"/>
      <c r="CE88" s="522"/>
      <c r="CF88" s="522"/>
      <c r="CG88" s="522"/>
      <c r="CH88" s="522"/>
      <c r="CI88" s="522"/>
      <c r="CJ88" s="522"/>
      <c r="CK88" s="522"/>
      <c r="CL88" s="522"/>
      <c r="CM88" s="522"/>
      <c r="CN88" s="522"/>
      <c r="CO88" s="522"/>
      <c r="CP88" s="522"/>
      <c r="CQ88" s="522"/>
      <c r="CR88" s="522"/>
      <c r="CS88" s="522"/>
      <c r="CT88" s="522"/>
      <c r="CU88" s="522"/>
      <c r="CV88" s="522"/>
      <c r="CW88" s="522"/>
      <c r="CX88" s="522"/>
      <c r="CY88" s="522"/>
      <c r="CZ88" s="522"/>
      <c r="DA88" s="522"/>
      <c r="DB88" s="522"/>
      <c r="DC88" s="522"/>
      <c r="DD88" s="522"/>
      <c r="DE88" s="522"/>
      <c r="DF88" s="522"/>
      <c r="DG88" s="522"/>
      <c r="DH88" s="522"/>
      <c r="DI88" s="522"/>
      <c r="DJ88" s="522"/>
      <c r="DK88" s="522"/>
      <c r="DL88" s="522"/>
      <c r="DM88" s="522"/>
      <c r="DN88" s="522"/>
      <c r="DO88" s="522"/>
      <c r="DP88" s="522"/>
      <c r="DQ88" s="522"/>
      <c r="DR88" s="522"/>
    </row>
    <row r="89" s="155" customFormat="1" ht="13.5" spans="1:122">
      <c r="A89" s="522"/>
      <c r="B89" s="525"/>
      <c r="C89" s="526"/>
      <c r="D89" s="527"/>
      <c r="E89" s="528"/>
      <c r="F89" s="529"/>
      <c r="G89" s="528"/>
      <c r="H89" s="527"/>
      <c r="I89" s="528"/>
      <c r="J89" s="528"/>
      <c r="K89" s="530"/>
      <c r="L89" s="531"/>
      <c r="M89" s="528"/>
      <c r="N89" s="531"/>
      <c r="O89" s="528"/>
      <c r="P89" s="528"/>
      <c r="Q89" s="528"/>
      <c r="R89" s="522"/>
      <c r="S89" s="522"/>
      <c r="T89" s="522"/>
      <c r="U89" s="522"/>
      <c r="V89" s="522"/>
      <c r="W89" s="522"/>
      <c r="X89" s="522"/>
      <c r="Y89" s="522"/>
      <c r="Z89" s="522"/>
      <c r="AA89" s="522"/>
      <c r="AB89" s="522"/>
      <c r="AC89" s="522"/>
      <c r="AD89" s="522"/>
      <c r="AE89" s="522"/>
      <c r="AF89" s="522"/>
      <c r="AG89" s="522"/>
      <c r="AH89" s="522"/>
      <c r="AI89" s="522"/>
      <c r="AJ89" s="522"/>
      <c r="AK89" s="522"/>
      <c r="AL89" s="522"/>
      <c r="AM89" s="522"/>
      <c r="AN89" s="522"/>
      <c r="AO89" s="522"/>
      <c r="AP89" s="522"/>
      <c r="AQ89" s="522"/>
      <c r="AR89" s="522"/>
      <c r="AS89" s="522"/>
      <c r="AT89" s="522"/>
      <c r="AU89" s="522"/>
      <c r="AV89" s="522"/>
      <c r="AW89" s="522"/>
      <c r="AX89" s="522"/>
      <c r="AY89" s="522"/>
      <c r="AZ89" s="522"/>
      <c r="BA89" s="522"/>
      <c r="BB89" s="522"/>
      <c r="BC89" s="522"/>
      <c r="BD89" s="522"/>
      <c r="BE89" s="522"/>
      <c r="BF89" s="522"/>
      <c r="BG89" s="522"/>
      <c r="BH89" s="522"/>
      <c r="BI89" s="522"/>
      <c r="BJ89" s="522"/>
      <c r="BK89" s="522"/>
      <c r="BL89" s="522"/>
      <c r="BM89" s="522"/>
      <c r="BN89" s="522"/>
      <c r="BO89" s="522"/>
      <c r="BP89" s="522"/>
      <c r="BQ89" s="522"/>
      <c r="BR89" s="522"/>
      <c r="BS89" s="522"/>
      <c r="BT89" s="522"/>
      <c r="BU89" s="522"/>
      <c r="BV89" s="522"/>
      <c r="BW89" s="522"/>
      <c r="BX89" s="522"/>
      <c r="BY89" s="522"/>
      <c r="BZ89" s="522"/>
      <c r="CA89" s="522"/>
      <c r="CB89" s="522"/>
      <c r="CC89" s="522"/>
      <c r="CD89" s="522"/>
      <c r="CE89" s="522"/>
      <c r="CF89" s="522"/>
      <c r="CG89" s="522"/>
      <c r="CH89" s="522"/>
      <c r="CI89" s="522"/>
      <c r="CJ89" s="522"/>
      <c r="CK89" s="522"/>
      <c r="CL89" s="522"/>
      <c r="CM89" s="522"/>
      <c r="CN89" s="522"/>
      <c r="CO89" s="522"/>
      <c r="CP89" s="522"/>
      <c r="CQ89" s="522"/>
      <c r="CR89" s="522"/>
      <c r="CS89" s="522"/>
      <c r="CT89" s="522"/>
      <c r="CU89" s="522"/>
      <c r="CV89" s="522"/>
      <c r="CW89" s="522"/>
      <c r="CX89" s="522"/>
      <c r="CY89" s="522"/>
      <c r="CZ89" s="522"/>
      <c r="DA89" s="522"/>
      <c r="DB89" s="522"/>
      <c r="DC89" s="522"/>
      <c r="DD89" s="522"/>
      <c r="DE89" s="522"/>
      <c r="DF89" s="522"/>
      <c r="DG89" s="522"/>
      <c r="DH89" s="522"/>
      <c r="DI89" s="522"/>
      <c r="DJ89" s="522"/>
      <c r="DK89" s="522"/>
      <c r="DL89" s="522"/>
      <c r="DM89" s="522"/>
      <c r="DN89" s="522"/>
      <c r="DO89" s="522"/>
      <c r="DP89" s="522"/>
      <c r="DQ89" s="522"/>
      <c r="DR89" s="522"/>
    </row>
    <row r="90" s="155" customFormat="1" ht="13.5" spans="1:122">
      <c r="A90" s="522"/>
      <c r="B90" s="525"/>
      <c r="C90" s="526"/>
      <c r="D90" s="527"/>
      <c r="E90" s="528"/>
      <c r="F90" s="529"/>
      <c r="G90" s="528"/>
      <c r="H90" s="527"/>
      <c r="I90" s="528"/>
      <c r="J90" s="528"/>
      <c r="K90" s="530"/>
      <c r="L90" s="531"/>
      <c r="M90" s="528"/>
      <c r="N90" s="531"/>
      <c r="O90" s="528"/>
      <c r="P90" s="528"/>
      <c r="Q90" s="528"/>
      <c r="R90" s="522"/>
      <c r="S90" s="522"/>
      <c r="T90" s="522"/>
      <c r="U90" s="522"/>
      <c r="V90" s="522"/>
      <c r="W90" s="522"/>
      <c r="X90" s="522"/>
      <c r="Y90" s="522"/>
      <c r="Z90" s="522"/>
      <c r="AA90" s="522"/>
      <c r="AB90" s="522"/>
      <c r="AC90" s="522"/>
      <c r="AD90" s="522"/>
      <c r="AE90" s="522"/>
      <c r="AF90" s="522"/>
      <c r="AG90" s="522"/>
      <c r="AH90" s="522"/>
      <c r="AI90" s="522"/>
      <c r="AJ90" s="522"/>
      <c r="AK90" s="522"/>
      <c r="AL90" s="522"/>
      <c r="AM90" s="522"/>
      <c r="AN90" s="522"/>
      <c r="AO90" s="522"/>
      <c r="AP90" s="522"/>
      <c r="AQ90" s="522"/>
      <c r="AR90" s="522"/>
      <c r="AS90" s="522"/>
      <c r="AT90" s="522"/>
      <c r="AU90" s="522"/>
      <c r="AV90" s="522"/>
      <c r="AW90" s="522"/>
      <c r="AX90" s="522"/>
      <c r="AY90" s="522"/>
      <c r="AZ90" s="522"/>
      <c r="BA90" s="522"/>
      <c r="BB90" s="522"/>
      <c r="BC90" s="522"/>
      <c r="BD90" s="522"/>
      <c r="BE90" s="522"/>
      <c r="BF90" s="522"/>
      <c r="BG90" s="522"/>
      <c r="BH90" s="522"/>
      <c r="BI90" s="522"/>
      <c r="BJ90" s="522"/>
      <c r="BK90" s="522"/>
      <c r="BL90" s="522"/>
      <c r="BM90" s="522"/>
      <c r="BN90" s="522"/>
      <c r="BO90" s="522"/>
      <c r="BP90" s="522"/>
      <c r="BQ90" s="522"/>
      <c r="BR90" s="522"/>
      <c r="BS90" s="522"/>
      <c r="BT90" s="522"/>
      <c r="BU90" s="522"/>
      <c r="BV90" s="522"/>
      <c r="BW90" s="522"/>
      <c r="BX90" s="522"/>
      <c r="BY90" s="522"/>
      <c r="BZ90" s="522"/>
      <c r="CA90" s="522"/>
      <c r="CB90" s="522"/>
      <c r="CC90" s="522"/>
      <c r="CD90" s="522"/>
      <c r="CE90" s="522"/>
      <c r="CF90" s="522"/>
      <c r="CG90" s="522"/>
      <c r="CH90" s="522"/>
      <c r="CI90" s="522"/>
      <c r="CJ90" s="522"/>
      <c r="CK90" s="522"/>
      <c r="CL90" s="522"/>
      <c r="CM90" s="522"/>
      <c r="CN90" s="522"/>
      <c r="CO90" s="522"/>
      <c r="CP90" s="522"/>
      <c r="CQ90" s="522"/>
      <c r="CR90" s="522"/>
      <c r="CS90" s="522"/>
      <c r="CT90" s="522"/>
      <c r="CU90" s="522"/>
      <c r="CV90" s="522"/>
      <c r="CW90" s="522"/>
      <c r="CX90" s="522"/>
      <c r="CY90" s="522"/>
      <c r="CZ90" s="522"/>
      <c r="DA90" s="522"/>
      <c r="DB90" s="522"/>
      <c r="DC90" s="522"/>
      <c r="DD90" s="522"/>
      <c r="DE90" s="522"/>
      <c r="DF90" s="522"/>
      <c r="DG90" s="522"/>
      <c r="DH90" s="522"/>
      <c r="DI90" s="522"/>
      <c r="DJ90" s="522"/>
      <c r="DK90" s="522"/>
      <c r="DL90" s="522"/>
      <c r="DM90" s="522"/>
      <c r="DN90" s="522"/>
      <c r="DO90" s="522"/>
      <c r="DP90" s="522"/>
      <c r="DQ90" s="522"/>
      <c r="DR90" s="522"/>
    </row>
    <row r="91" s="155" customFormat="1" ht="13.5" spans="1:122">
      <c r="A91" s="522"/>
      <c r="B91" s="525"/>
      <c r="C91" s="526"/>
      <c r="D91" s="527"/>
      <c r="E91" s="528"/>
      <c r="F91" s="529"/>
      <c r="G91" s="528"/>
      <c r="H91" s="527"/>
      <c r="I91" s="528"/>
      <c r="J91" s="528"/>
      <c r="K91" s="530"/>
      <c r="L91" s="531"/>
      <c r="M91" s="528"/>
      <c r="N91" s="531"/>
      <c r="O91" s="528"/>
      <c r="P91" s="528"/>
      <c r="Q91" s="528"/>
      <c r="R91" s="522"/>
      <c r="S91" s="522"/>
      <c r="T91" s="522"/>
      <c r="U91" s="522"/>
      <c r="V91" s="522"/>
      <c r="W91" s="522"/>
      <c r="X91" s="522"/>
      <c r="Y91" s="522"/>
      <c r="Z91" s="522"/>
      <c r="AA91" s="522"/>
      <c r="AB91" s="522"/>
      <c r="AC91" s="522"/>
      <c r="AD91" s="522"/>
      <c r="AE91" s="522"/>
      <c r="AF91" s="522"/>
      <c r="AG91" s="522"/>
      <c r="AH91" s="522"/>
      <c r="AI91" s="522"/>
      <c r="AJ91" s="522"/>
      <c r="AK91" s="522"/>
      <c r="AL91" s="522"/>
      <c r="AM91" s="522"/>
      <c r="AN91" s="522"/>
      <c r="AO91" s="522"/>
      <c r="AP91" s="522"/>
      <c r="AQ91" s="522"/>
      <c r="AR91" s="522"/>
      <c r="AS91" s="522"/>
      <c r="AT91" s="522"/>
      <c r="AU91" s="522"/>
      <c r="AV91" s="522"/>
      <c r="AW91" s="522"/>
      <c r="AX91" s="522"/>
      <c r="AY91" s="522"/>
      <c r="AZ91" s="522"/>
      <c r="BA91" s="522"/>
      <c r="BB91" s="522"/>
      <c r="BC91" s="522"/>
      <c r="BD91" s="522"/>
      <c r="BE91" s="522"/>
      <c r="BF91" s="522"/>
      <c r="BG91" s="522"/>
      <c r="BH91" s="522"/>
      <c r="BI91" s="522"/>
      <c r="BJ91" s="522"/>
      <c r="BK91" s="522"/>
      <c r="BL91" s="522"/>
      <c r="BM91" s="522"/>
      <c r="BN91" s="522"/>
      <c r="BO91" s="522"/>
      <c r="BP91" s="522"/>
      <c r="BQ91" s="522"/>
      <c r="BR91" s="522"/>
      <c r="BS91" s="522"/>
      <c r="BT91" s="522"/>
      <c r="BU91" s="522"/>
      <c r="BV91" s="522"/>
      <c r="BW91" s="522"/>
      <c r="BX91" s="522"/>
      <c r="BY91" s="522"/>
      <c r="BZ91" s="522"/>
      <c r="CA91" s="522"/>
      <c r="CB91" s="522"/>
      <c r="CC91" s="522"/>
      <c r="CD91" s="522"/>
      <c r="CE91" s="522"/>
      <c r="CF91" s="522"/>
      <c r="CG91" s="522"/>
      <c r="CH91" s="522"/>
      <c r="CI91" s="522"/>
      <c r="CJ91" s="522"/>
      <c r="CK91" s="522"/>
      <c r="CL91" s="522"/>
      <c r="CM91" s="522"/>
      <c r="CN91" s="522"/>
      <c r="CO91" s="522"/>
      <c r="CP91" s="522"/>
      <c r="CQ91" s="522"/>
      <c r="CR91" s="522"/>
      <c r="CS91" s="522"/>
      <c r="CT91" s="522"/>
      <c r="CU91" s="522"/>
      <c r="CV91" s="522"/>
      <c r="CW91" s="522"/>
      <c r="CX91" s="522"/>
      <c r="CY91" s="522"/>
      <c r="CZ91" s="522"/>
      <c r="DA91" s="522"/>
      <c r="DB91" s="522"/>
      <c r="DC91" s="522"/>
      <c r="DD91" s="522"/>
      <c r="DE91" s="522"/>
      <c r="DF91" s="522"/>
      <c r="DG91" s="522"/>
      <c r="DH91" s="522"/>
      <c r="DI91" s="522"/>
      <c r="DJ91" s="522"/>
      <c r="DK91" s="522"/>
      <c r="DL91" s="522"/>
      <c r="DM91" s="522"/>
      <c r="DN91" s="522"/>
      <c r="DO91" s="522"/>
      <c r="DP91" s="522"/>
      <c r="DQ91" s="522"/>
      <c r="DR91" s="522"/>
    </row>
    <row r="92" s="155" customFormat="1" ht="13.5" spans="1:122">
      <c r="A92" s="522"/>
      <c r="B92" s="525"/>
      <c r="C92" s="526"/>
      <c r="D92" s="527"/>
      <c r="E92" s="528"/>
      <c r="F92" s="529"/>
      <c r="G92" s="528"/>
      <c r="H92" s="527"/>
      <c r="I92" s="528"/>
      <c r="J92" s="528"/>
      <c r="K92" s="530"/>
      <c r="L92" s="531"/>
      <c r="M92" s="528"/>
      <c r="N92" s="531"/>
      <c r="O92" s="528"/>
      <c r="P92" s="528"/>
      <c r="Q92" s="528"/>
      <c r="R92" s="522"/>
      <c r="S92" s="522"/>
      <c r="T92" s="522"/>
      <c r="U92" s="522"/>
      <c r="V92" s="522"/>
      <c r="W92" s="522"/>
      <c r="X92" s="522"/>
      <c r="Y92" s="522"/>
      <c r="Z92" s="522"/>
      <c r="AA92" s="522"/>
      <c r="AB92" s="522"/>
      <c r="AC92" s="522"/>
      <c r="AD92" s="522"/>
      <c r="AE92" s="522"/>
      <c r="AF92" s="522"/>
      <c r="AG92" s="522"/>
      <c r="AH92" s="522"/>
      <c r="AI92" s="522"/>
      <c r="AJ92" s="522"/>
      <c r="AK92" s="522"/>
      <c r="AL92" s="522"/>
      <c r="AM92" s="522"/>
      <c r="AN92" s="522"/>
      <c r="AO92" s="522"/>
      <c r="AP92" s="522"/>
      <c r="AQ92" s="522"/>
      <c r="AR92" s="522"/>
      <c r="AS92" s="522"/>
      <c r="AT92" s="522"/>
      <c r="AU92" s="522"/>
      <c r="AV92" s="522"/>
      <c r="AW92" s="522"/>
      <c r="AX92" s="522"/>
      <c r="AY92" s="522"/>
      <c r="AZ92" s="522"/>
      <c r="BA92" s="522"/>
      <c r="BB92" s="522"/>
      <c r="BC92" s="522"/>
      <c r="BD92" s="522"/>
      <c r="BE92" s="522"/>
      <c r="BF92" s="522"/>
      <c r="BG92" s="522"/>
      <c r="BH92" s="522"/>
      <c r="BI92" s="522"/>
      <c r="BJ92" s="522"/>
      <c r="BK92" s="522"/>
      <c r="BL92" s="522"/>
      <c r="BM92" s="522"/>
      <c r="BN92" s="522"/>
      <c r="BO92" s="522"/>
      <c r="BP92" s="522"/>
      <c r="BQ92" s="522"/>
      <c r="BR92" s="522"/>
      <c r="BS92" s="522"/>
      <c r="BT92" s="522"/>
      <c r="BU92" s="522"/>
      <c r="BV92" s="522"/>
      <c r="BW92" s="522"/>
      <c r="BX92" s="522"/>
      <c r="BY92" s="522"/>
      <c r="BZ92" s="522"/>
      <c r="CA92" s="522"/>
      <c r="CB92" s="522"/>
      <c r="CC92" s="522"/>
      <c r="CD92" s="522"/>
      <c r="CE92" s="522"/>
      <c r="CF92" s="522"/>
      <c r="CG92" s="522"/>
      <c r="CH92" s="522"/>
      <c r="CI92" s="522"/>
      <c r="CJ92" s="522"/>
      <c r="CK92" s="522"/>
      <c r="CL92" s="522"/>
      <c r="CM92" s="522"/>
      <c r="CN92" s="522"/>
      <c r="CO92" s="522"/>
      <c r="CP92" s="522"/>
      <c r="CQ92" s="522"/>
      <c r="CR92" s="522"/>
      <c r="CS92" s="522"/>
      <c r="CT92" s="522"/>
      <c r="CU92" s="522"/>
      <c r="CV92" s="522"/>
      <c r="CW92" s="522"/>
      <c r="CX92" s="522"/>
      <c r="CY92" s="522"/>
      <c r="CZ92" s="522"/>
      <c r="DA92" s="522"/>
      <c r="DB92" s="522"/>
      <c r="DC92" s="522"/>
      <c r="DD92" s="522"/>
      <c r="DE92" s="522"/>
      <c r="DF92" s="522"/>
      <c r="DG92" s="522"/>
      <c r="DH92" s="522"/>
      <c r="DI92" s="522"/>
      <c r="DJ92" s="522"/>
      <c r="DK92" s="522"/>
      <c r="DL92" s="522"/>
      <c r="DM92" s="522"/>
      <c r="DN92" s="522"/>
      <c r="DO92" s="522"/>
      <c r="DP92" s="522"/>
      <c r="DQ92" s="522"/>
      <c r="DR92" s="522"/>
    </row>
    <row r="93" s="155" customFormat="1" ht="13.5" spans="1:122">
      <c r="A93" s="522"/>
      <c r="B93" s="525"/>
      <c r="C93" s="526"/>
      <c r="D93" s="527"/>
      <c r="E93" s="528"/>
      <c r="F93" s="529"/>
      <c r="G93" s="528"/>
      <c r="H93" s="527"/>
      <c r="I93" s="528"/>
      <c r="J93" s="528"/>
      <c r="K93" s="530"/>
      <c r="L93" s="531"/>
      <c r="M93" s="528"/>
      <c r="N93" s="531"/>
      <c r="O93" s="528"/>
      <c r="P93" s="528"/>
      <c r="Q93" s="528"/>
      <c r="R93" s="522"/>
      <c r="S93" s="522"/>
      <c r="T93" s="522"/>
      <c r="U93" s="522"/>
      <c r="V93" s="522"/>
      <c r="W93" s="522"/>
      <c r="X93" s="522"/>
      <c r="Y93" s="522"/>
      <c r="Z93" s="522"/>
      <c r="AA93" s="522"/>
      <c r="AB93" s="522"/>
      <c r="AC93" s="522"/>
      <c r="AD93" s="522"/>
      <c r="AE93" s="522"/>
      <c r="AF93" s="522"/>
      <c r="AG93" s="522"/>
      <c r="AH93" s="522"/>
      <c r="AI93" s="522"/>
      <c r="AJ93" s="522"/>
      <c r="AK93" s="522"/>
      <c r="AL93" s="522"/>
      <c r="AM93" s="522"/>
      <c r="AN93" s="522"/>
      <c r="AO93" s="522"/>
      <c r="AP93" s="522"/>
      <c r="AQ93" s="522"/>
      <c r="AR93" s="522"/>
      <c r="AS93" s="522"/>
      <c r="AT93" s="522"/>
      <c r="AU93" s="522"/>
      <c r="AV93" s="522"/>
      <c r="AW93" s="522"/>
      <c r="AX93" s="522"/>
      <c r="AY93" s="522"/>
      <c r="AZ93" s="522"/>
      <c r="BA93" s="522"/>
      <c r="BB93" s="522"/>
      <c r="BC93" s="522"/>
      <c r="BD93" s="522"/>
      <c r="BE93" s="522"/>
      <c r="BF93" s="522"/>
      <c r="BG93" s="522"/>
      <c r="BH93" s="522"/>
      <c r="BI93" s="522"/>
      <c r="BJ93" s="522"/>
      <c r="BK93" s="522"/>
      <c r="BL93" s="522"/>
      <c r="BM93" s="522"/>
      <c r="BN93" s="522"/>
      <c r="BO93" s="522"/>
      <c r="BP93" s="522"/>
      <c r="BQ93" s="522"/>
      <c r="BR93" s="522"/>
      <c r="BS93" s="522"/>
      <c r="BT93" s="522"/>
      <c r="BU93" s="522"/>
      <c r="BV93" s="522"/>
      <c r="BW93" s="522"/>
      <c r="BX93" s="522"/>
      <c r="BY93" s="522"/>
      <c r="BZ93" s="522"/>
      <c r="CA93" s="522"/>
      <c r="CB93" s="522"/>
      <c r="CC93" s="522"/>
      <c r="CD93" s="522"/>
      <c r="CE93" s="522"/>
      <c r="CF93" s="522"/>
      <c r="CG93" s="522"/>
      <c r="CH93" s="522"/>
      <c r="CI93" s="522"/>
      <c r="CJ93" s="522"/>
      <c r="CK93" s="522"/>
      <c r="CL93" s="522"/>
      <c r="CM93" s="522"/>
      <c r="CN93" s="522"/>
      <c r="CO93" s="522"/>
      <c r="CP93" s="522"/>
      <c r="CQ93" s="522"/>
      <c r="CR93" s="522"/>
      <c r="CS93" s="522"/>
      <c r="CT93" s="522"/>
      <c r="CU93" s="522"/>
      <c r="CV93" s="522"/>
      <c r="CW93" s="522"/>
      <c r="CX93" s="522"/>
      <c r="CY93" s="522"/>
      <c r="CZ93" s="522"/>
      <c r="DA93" s="522"/>
      <c r="DB93" s="522"/>
      <c r="DC93" s="522"/>
      <c r="DD93" s="522"/>
      <c r="DE93" s="522"/>
      <c r="DF93" s="522"/>
      <c r="DG93" s="522"/>
      <c r="DH93" s="522"/>
      <c r="DI93" s="522"/>
      <c r="DJ93" s="522"/>
      <c r="DK93" s="522"/>
      <c r="DL93" s="522"/>
      <c r="DM93" s="522"/>
      <c r="DN93" s="522"/>
      <c r="DO93" s="522"/>
      <c r="DP93" s="522"/>
      <c r="DQ93" s="522"/>
      <c r="DR93" s="522"/>
    </row>
    <row r="94" s="155" customFormat="1" ht="13.5" spans="1:122">
      <c r="A94" s="522"/>
      <c r="B94" s="525"/>
      <c r="C94" s="526"/>
      <c r="D94" s="527"/>
      <c r="E94" s="528"/>
      <c r="F94" s="529"/>
      <c r="G94" s="528"/>
      <c r="H94" s="527"/>
      <c r="I94" s="528"/>
      <c r="J94" s="528"/>
      <c r="K94" s="530"/>
      <c r="L94" s="531"/>
      <c r="M94" s="528"/>
      <c r="N94" s="531"/>
      <c r="O94" s="528"/>
      <c r="P94" s="528"/>
      <c r="Q94" s="528"/>
      <c r="R94" s="522"/>
      <c r="S94" s="522"/>
      <c r="T94" s="522"/>
      <c r="U94" s="522"/>
      <c r="V94" s="522"/>
      <c r="W94" s="522"/>
      <c r="X94" s="522"/>
      <c r="Y94" s="522"/>
      <c r="Z94" s="522"/>
      <c r="AA94" s="522"/>
      <c r="AB94" s="522"/>
      <c r="AC94" s="522"/>
      <c r="AD94" s="522"/>
      <c r="AE94" s="522"/>
      <c r="AF94" s="522"/>
      <c r="AG94" s="522"/>
      <c r="AH94" s="522"/>
      <c r="AI94" s="522"/>
      <c r="AJ94" s="522"/>
      <c r="AK94" s="522"/>
      <c r="AL94" s="522"/>
      <c r="AM94" s="522"/>
      <c r="AN94" s="522"/>
      <c r="AO94" s="522"/>
      <c r="AP94" s="522"/>
      <c r="AQ94" s="522"/>
      <c r="AR94" s="522"/>
      <c r="AS94" s="522"/>
      <c r="AT94" s="522"/>
      <c r="AU94" s="522"/>
      <c r="AV94" s="522"/>
      <c r="AW94" s="522"/>
      <c r="AX94" s="522"/>
      <c r="AY94" s="522"/>
      <c r="AZ94" s="522"/>
      <c r="BA94" s="522"/>
      <c r="BB94" s="522"/>
      <c r="BC94" s="522"/>
      <c r="BD94" s="522"/>
      <c r="BE94" s="522"/>
      <c r="BF94" s="522"/>
      <c r="BG94" s="522"/>
      <c r="BH94" s="522"/>
      <c r="BI94" s="522"/>
      <c r="BJ94" s="522"/>
      <c r="BK94" s="522"/>
      <c r="BL94" s="522"/>
      <c r="BM94" s="522"/>
      <c r="BN94" s="522"/>
      <c r="BO94" s="522"/>
      <c r="BP94" s="522"/>
      <c r="BQ94" s="522"/>
      <c r="BR94" s="522"/>
      <c r="BS94" s="522"/>
      <c r="BT94" s="522"/>
      <c r="BU94" s="522"/>
      <c r="BV94" s="522"/>
      <c r="BW94" s="522"/>
      <c r="BX94" s="522"/>
      <c r="BY94" s="522"/>
      <c r="BZ94" s="522"/>
      <c r="CA94" s="522"/>
      <c r="CB94" s="522"/>
      <c r="CC94" s="522"/>
      <c r="CD94" s="522"/>
      <c r="CE94" s="522"/>
      <c r="CF94" s="522"/>
      <c r="CG94" s="522"/>
      <c r="CH94" s="522"/>
      <c r="CI94" s="522"/>
      <c r="CJ94" s="522"/>
      <c r="CK94" s="522"/>
      <c r="CL94" s="522"/>
      <c r="CM94" s="522"/>
      <c r="CN94" s="522"/>
      <c r="CO94" s="522"/>
      <c r="CP94" s="522"/>
      <c r="CQ94" s="522"/>
      <c r="CR94" s="522"/>
      <c r="CS94" s="522"/>
      <c r="CT94" s="522"/>
      <c r="CU94" s="522"/>
      <c r="CV94" s="522"/>
      <c r="CW94" s="522"/>
      <c r="CX94" s="522"/>
      <c r="CY94" s="522"/>
      <c r="CZ94" s="522"/>
      <c r="DA94" s="522"/>
      <c r="DB94" s="522"/>
      <c r="DC94" s="522"/>
      <c r="DD94" s="522"/>
      <c r="DE94" s="522"/>
      <c r="DF94" s="522"/>
      <c r="DG94" s="522"/>
      <c r="DH94" s="522"/>
      <c r="DI94" s="522"/>
      <c r="DJ94" s="522"/>
      <c r="DK94" s="522"/>
      <c r="DL94" s="522"/>
      <c r="DM94" s="522"/>
      <c r="DN94" s="522"/>
      <c r="DO94" s="522"/>
      <c r="DP94" s="522"/>
      <c r="DQ94" s="522"/>
      <c r="DR94" s="522"/>
    </row>
    <row r="95" s="155" customFormat="1" ht="13.5" spans="1:122">
      <c r="A95" s="522"/>
      <c r="B95" s="525"/>
      <c r="C95" s="526"/>
      <c r="D95" s="527"/>
      <c r="E95" s="528"/>
      <c r="F95" s="529"/>
      <c r="G95" s="528"/>
      <c r="H95" s="527"/>
      <c r="I95" s="528"/>
      <c r="J95" s="528"/>
      <c r="K95" s="530"/>
      <c r="L95" s="531"/>
      <c r="M95" s="528"/>
      <c r="N95" s="531"/>
      <c r="O95" s="528"/>
      <c r="P95" s="528"/>
      <c r="Q95" s="528"/>
      <c r="R95" s="522"/>
      <c r="S95" s="522"/>
      <c r="T95" s="522"/>
      <c r="U95" s="522"/>
      <c r="V95" s="522"/>
      <c r="W95" s="522"/>
      <c r="X95" s="522"/>
      <c r="Y95" s="522"/>
      <c r="Z95" s="522"/>
      <c r="AA95" s="522"/>
      <c r="AB95" s="522"/>
      <c r="AC95" s="522"/>
      <c r="AD95" s="522"/>
      <c r="AE95" s="522"/>
      <c r="AF95" s="522"/>
      <c r="AG95" s="522"/>
      <c r="AH95" s="522"/>
      <c r="AI95" s="522"/>
      <c r="AJ95" s="522"/>
      <c r="AK95" s="522"/>
      <c r="AL95" s="522"/>
      <c r="AM95" s="522"/>
      <c r="AN95" s="522"/>
      <c r="AO95" s="522"/>
      <c r="AP95" s="522"/>
      <c r="AQ95" s="522"/>
      <c r="AR95" s="522"/>
      <c r="AS95" s="522"/>
      <c r="AT95" s="522"/>
      <c r="AU95" s="522"/>
      <c r="AV95" s="522"/>
      <c r="AW95" s="522"/>
      <c r="AX95" s="522"/>
      <c r="AY95" s="522"/>
      <c r="AZ95" s="522"/>
      <c r="BA95" s="522"/>
      <c r="BB95" s="522"/>
      <c r="BC95" s="522"/>
      <c r="BD95" s="522"/>
      <c r="BE95" s="522"/>
      <c r="BF95" s="522"/>
      <c r="BG95" s="522"/>
      <c r="BH95" s="522"/>
      <c r="BI95" s="522"/>
      <c r="BJ95" s="522"/>
      <c r="BK95" s="522"/>
      <c r="BL95" s="522"/>
      <c r="BM95" s="522"/>
      <c r="BN95" s="522"/>
      <c r="BO95" s="522"/>
      <c r="BP95" s="522"/>
      <c r="BQ95" s="522"/>
      <c r="BR95" s="522"/>
      <c r="BS95" s="522"/>
      <c r="BT95" s="522"/>
      <c r="BU95" s="522"/>
      <c r="BV95" s="522"/>
      <c r="BW95" s="522"/>
      <c r="BX95" s="522"/>
      <c r="BY95" s="522"/>
      <c r="BZ95" s="522"/>
      <c r="CA95" s="522"/>
      <c r="CB95" s="522"/>
      <c r="CC95" s="522"/>
      <c r="CD95" s="522"/>
      <c r="CE95" s="522"/>
      <c r="CF95" s="522"/>
      <c r="CG95" s="522"/>
      <c r="CH95" s="522"/>
      <c r="CI95" s="522"/>
      <c r="CJ95" s="522"/>
      <c r="CK95" s="522"/>
      <c r="CL95" s="522"/>
      <c r="CM95" s="522"/>
      <c r="CN95" s="522"/>
      <c r="CO95" s="522"/>
      <c r="CP95" s="522"/>
      <c r="CQ95" s="522"/>
      <c r="CR95" s="522"/>
      <c r="CS95" s="522"/>
      <c r="CT95" s="522"/>
      <c r="CU95" s="522"/>
      <c r="CV95" s="522"/>
      <c r="CW95" s="522"/>
      <c r="CX95" s="522"/>
      <c r="CY95" s="522"/>
      <c r="CZ95" s="522"/>
      <c r="DA95" s="522"/>
      <c r="DB95" s="522"/>
      <c r="DC95" s="522"/>
      <c r="DD95" s="522"/>
      <c r="DE95" s="522"/>
      <c r="DF95" s="522"/>
      <c r="DG95" s="522"/>
      <c r="DH95" s="522"/>
      <c r="DI95" s="522"/>
      <c r="DJ95" s="522"/>
      <c r="DK95" s="522"/>
      <c r="DL95" s="522"/>
      <c r="DM95" s="522"/>
      <c r="DN95" s="522"/>
      <c r="DO95" s="522"/>
      <c r="DP95" s="522"/>
      <c r="DQ95" s="522"/>
      <c r="DR95" s="522"/>
    </row>
    <row r="96" s="155" customFormat="1" ht="13.5" spans="1:122">
      <c r="A96" s="522"/>
      <c r="B96" s="525"/>
      <c r="C96" s="526"/>
      <c r="D96" s="527"/>
      <c r="E96" s="528"/>
      <c r="F96" s="529"/>
      <c r="G96" s="528"/>
      <c r="H96" s="527"/>
      <c r="I96" s="528"/>
      <c r="J96" s="528"/>
      <c r="K96" s="530"/>
      <c r="L96" s="531"/>
      <c r="M96" s="528"/>
      <c r="N96" s="531"/>
      <c r="O96" s="528"/>
      <c r="P96" s="528"/>
      <c r="Q96" s="528"/>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522"/>
      <c r="AY96" s="522"/>
      <c r="AZ96" s="522"/>
      <c r="BA96" s="522"/>
      <c r="BB96" s="522"/>
      <c r="BC96" s="522"/>
      <c r="BD96" s="522"/>
      <c r="BE96" s="522"/>
      <c r="BF96" s="522"/>
      <c r="BG96" s="522"/>
      <c r="BH96" s="522"/>
      <c r="BI96" s="522"/>
      <c r="BJ96" s="522"/>
      <c r="BK96" s="522"/>
      <c r="BL96" s="522"/>
      <c r="BM96" s="522"/>
      <c r="BN96" s="522"/>
      <c r="BO96" s="522"/>
      <c r="BP96" s="522"/>
      <c r="BQ96" s="522"/>
      <c r="BR96" s="522"/>
      <c r="BS96" s="522"/>
      <c r="BT96" s="522"/>
      <c r="BU96" s="522"/>
      <c r="BV96" s="522"/>
      <c r="BW96" s="522"/>
      <c r="BX96" s="522"/>
      <c r="BY96" s="522"/>
      <c r="BZ96" s="522"/>
      <c r="CA96" s="522"/>
      <c r="CB96" s="522"/>
      <c r="CC96" s="522"/>
      <c r="CD96" s="522"/>
      <c r="CE96" s="522"/>
      <c r="CF96" s="522"/>
      <c r="CG96" s="522"/>
      <c r="CH96" s="522"/>
      <c r="CI96" s="522"/>
      <c r="CJ96" s="522"/>
      <c r="CK96" s="522"/>
      <c r="CL96" s="522"/>
      <c r="CM96" s="522"/>
      <c r="CN96" s="522"/>
      <c r="CO96" s="522"/>
      <c r="CP96" s="522"/>
      <c r="CQ96" s="522"/>
      <c r="CR96" s="522"/>
      <c r="CS96" s="522"/>
      <c r="CT96" s="522"/>
      <c r="CU96" s="522"/>
      <c r="CV96" s="522"/>
      <c r="CW96" s="522"/>
      <c r="CX96" s="522"/>
      <c r="CY96" s="522"/>
      <c r="CZ96" s="522"/>
      <c r="DA96" s="522"/>
      <c r="DB96" s="522"/>
      <c r="DC96" s="522"/>
      <c r="DD96" s="522"/>
      <c r="DE96" s="522"/>
      <c r="DF96" s="522"/>
      <c r="DG96" s="522"/>
      <c r="DH96" s="522"/>
      <c r="DI96" s="522"/>
      <c r="DJ96" s="522"/>
      <c r="DK96" s="522"/>
      <c r="DL96" s="522"/>
      <c r="DM96" s="522"/>
      <c r="DN96" s="522"/>
      <c r="DO96" s="522"/>
      <c r="DP96" s="522"/>
      <c r="DQ96" s="522"/>
      <c r="DR96" s="522"/>
    </row>
    <row r="97" s="155" customFormat="1" ht="13.5" spans="1:122">
      <c r="A97" s="522"/>
      <c r="B97" s="525"/>
      <c r="C97" s="526"/>
      <c r="D97" s="527"/>
      <c r="E97" s="528"/>
      <c r="F97" s="529"/>
      <c r="G97" s="528"/>
      <c r="H97" s="527"/>
      <c r="I97" s="528"/>
      <c r="J97" s="528"/>
      <c r="K97" s="530"/>
      <c r="L97" s="531"/>
      <c r="M97" s="528"/>
      <c r="N97" s="531"/>
      <c r="O97" s="528"/>
      <c r="P97" s="528"/>
      <c r="Q97" s="528"/>
      <c r="R97" s="522"/>
      <c r="S97" s="522"/>
      <c r="T97" s="522"/>
      <c r="U97" s="522"/>
      <c r="V97" s="522"/>
      <c r="W97" s="522"/>
      <c r="X97" s="522"/>
      <c r="Y97" s="522"/>
      <c r="Z97" s="522"/>
      <c r="AA97" s="522"/>
      <c r="AB97" s="522"/>
      <c r="AC97" s="522"/>
      <c r="AD97" s="522"/>
      <c r="AE97" s="522"/>
      <c r="AF97" s="522"/>
      <c r="AG97" s="522"/>
      <c r="AH97" s="522"/>
      <c r="AI97" s="522"/>
      <c r="AJ97" s="522"/>
      <c r="AK97" s="522"/>
      <c r="AL97" s="522"/>
      <c r="AM97" s="522"/>
      <c r="AN97" s="522"/>
      <c r="AO97" s="522"/>
      <c r="AP97" s="522"/>
      <c r="AQ97" s="522"/>
      <c r="AR97" s="522"/>
      <c r="AS97" s="522"/>
      <c r="AT97" s="522"/>
      <c r="AU97" s="522"/>
      <c r="AV97" s="522"/>
      <c r="AW97" s="522"/>
      <c r="AX97" s="522"/>
      <c r="AY97" s="522"/>
      <c r="AZ97" s="522"/>
      <c r="BA97" s="522"/>
      <c r="BB97" s="522"/>
      <c r="BC97" s="522"/>
      <c r="BD97" s="522"/>
      <c r="BE97" s="522"/>
      <c r="BF97" s="522"/>
      <c r="BG97" s="522"/>
      <c r="BH97" s="522"/>
      <c r="BI97" s="522"/>
      <c r="BJ97" s="522"/>
      <c r="BK97" s="522"/>
      <c r="BL97" s="522"/>
      <c r="BM97" s="522"/>
      <c r="BN97" s="522"/>
      <c r="BO97" s="522"/>
      <c r="BP97" s="522"/>
      <c r="BQ97" s="522"/>
      <c r="BR97" s="522"/>
      <c r="BS97" s="522"/>
      <c r="BT97" s="522"/>
      <c r="BU97" s="522"/>
      <c r="BV97" s="522"/>
      <c r="BW97" s="522"/>
      <c r="BX97" s="522"/>
      <c r="BY97" s="522"/>
      <c r="BZ97" s="522"/>
      <c r="CA97" s="522"/>
      <c r="CB97" s="522"/>
      <c r="CC97" s="522"/>
      <c r="CD97" s="522"/>
      <c r="CE97" s="522"/>
      <c r="CF97" s="522"/>
      <c r="CG97" s="522"/>
      <c r="CH97" s="522"/>
      <c r="CI97" s="522"/>
      <c r="CJ97" s="522"/>
      <c r="CK97" s="522"/>
      <c r="CL97" s="522"/>
      <c r="CM97" s="522"/>
      <c r="CN97" s="522"/>
      <c r="CO97" s="522"/>
      <c r="CP97" s="522"/>
      <c r="CQ97" s="522"/>
      <c r="CR97" s="522"/>
      <c r="CS97" s="522"/>
      <c r="CT97" s="522"/>
      <c r="CU97" s="522"/>
      <c r="CV97" s="522"/>
      <c r="CW97" s="522"/>
      <c r="CX97" s="522"/>
      <c r="CY97" s="522"/>
      <c r="CZ97" s="522"/>
      <c r="DA97" s="522"/>
      <c r="DB97" s="522"/>
      <c r="DC97" s="522"/>
      <c r="DD97" s="522"/>
      <c r="DE97" s="522"/>
      <c r="DF97" s="522"/>
      <c r="DG97" s="522"/>
      <c r="DH97" s="522"/>
      <c r="DI97" s="522"/>
      <c r="DJ97" s="522"/>
      <c r="DK97" s="522"/>
      <c r="DL97" s="522"/>
      <c r="DM97" s="522"/>
      <c r="DN97" s="522"/>
      <c r="DO97" s="522"/>
      <c r="DP97" s="522"/>
      <c r="DQ97" s="522"/>
      <c r="DR97" s="522"/>
    </row>
    <row r="98" s="155" customFormat="1" ht="13.5" spans="1:122">
      <c r="A98" s="522"/>
      <c r="B98" s="525"/>
      <c r="C98" s="526"/>
      <c r="D98" s="527"/>
      <c r="E98" s="528"/>
      <c r="F98" s="529"/>
      <c r="G98" s="528"/>
      <c r="H98" s="527"/>
      <c r="I98" s="528"/>
      <c r="J98" s="528"/>
      <c r="K98" s="530"/>
      <c r="L98" s="531"/>
      <c r="M98" s="528"/>
      <c r="N98" s="531"/>
      <c r="O98" s="528"/>
      <c r="P98" s="528"/>
      <c r="Q98" s="528"/>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522"/>
      <c r="AY98" s="522"/>
      <c r="AZ98" s="522"/>
      <c r="BA98" s="522"/>
      <c r="BB98" s="522"/>
      <c r="BC98" s="522"/>
      <c r="BD98" s="522"/>
      <c r="BE98" s="522"/>
      <c r="BF98" s="522"/>
      <c r="BG98" s="522"/>
      <c r="BH98" s="522"/>
      <c r="BI98" s="522"/>
      <c r="BJ98" s="522"/>
      <c r="BK98" s="522"/>
      <c r="BL98" s="522"/>
      <c r="BM98" s="522"/>
      <c r="BN98" s="522"/>
      <c r="BO98" s="522"/>
      <c r="BP98" s="522"/>
      <c r="BQ98" s="522"/>
      <c r="BR98" s="522"/>
      <c r="BS98" s="522"/>
      <c r="BT98" s="522"/>
      <c r="BU98" s="522"/>
      <c r="BV98" s="522"/>
      <c r="BW98" s="522"/>
      <c r="BX98" s="522"/>
      <c r="BY98" s="522"/>
      <c r="BZ98" s="522"/>
      <c r="CA98" s="522"/>
      <c r="CB98" s="522"/>
      <c r="CC98" s="522"/>
      <c r="CD98" s="522"/>
      <c r="CE98" s="522"/>
      <c r="CF98" s="522"/>
      <c r="CG98" s="522"/>
      <c r="CH98" s="522"/>
      <c r="CI98" s="522"/>
      <c r="CJ98" s="522"/>
      <c r="CK98" s="522"/>
      <c r="CL98" s="522"/>
      <c r="CM98" s="522"/>
      <c r="CN98" s="522"/>
      <c r="CO98" s="522"/>
      <c r="CP98" s="522"/>
      <c r="CQ98" s="522"/>
      <c r="CR98" s="522"/>
      <c r="CS98" s="522"/>
      <c r="CT98" s="522"/>
      <c r="CU98" s="522"/>
      <c r="CV98" s="522"/>
      <c r="CW98" s="522"/>
      <c r="CX98" s="522"/>
      <c r="CY98" s="522"/>
      <c r="CZ98" s="522"/>
      <c r="DA98" s="522"/>
      <c r="DB98" s="522"/>
      <c r="DC98" s="522"/>
      <c r="DD98" s="522"/>
      <c r="DE98" s="522"/>
      <c r="DF98" s="522"/>
      <c r="DG98" s="522"/>
      <c r="DH98" s="522"/>
      <c r="DI98" s="522"/>
      <c r="DJ98" s="522"/>
      <c r="DK98" s="522"/>
      <c r="DL98" s="522"/>
      <c r="DM98" s="522"/>
      <c r="DN98" s="522"/>
      <c r="DO98" s="522"/>
      <c r="DP98" s="522"/>
      <c r="DQ98" s="522"/>
      <c r="DR98" s="522"/>
    </row>
    <row r="99" s="155" customFormat="1" ht="13.5" spans="1:122">
      <c r="A99" s="522"/>
      <c r="B99" s="525"/>
      <c r="C99" s="526"/>
      <c r="D99" s="527"/>
      <c r="E99" s="528"/>
      <c r="F99" s="529"/>
      <c r="G99" s="528"/>
      <c r="H99" s="527"/>
      <c r="I99" s="528"/>
      <c r="J99" s="528"/>
      <c r="K99" s="530"/>
      <c r="L99" s="531"/>
      <c r="M99" s="528"/>
      <c r="N99" s="531"/>
      <c r="O99" s="528"/>
      <c r="P99" s="528"/>
      <c r="Q99" s="528"/>
      <c r="R99" s="522"/>
      <c r="S99" s="522"/>
      <c r="T99" s="522"/>
      <c r="U99" s="522"/>
      <c r="V99" s="522"/>
      <c r="W99" s="522"/>
      <c r="X99" s="522"/>
      <c r="Y99" s="522"/>
      <c r="Z99" s="522"/>
      <c r="AA99" s="522"/>
      <c r="AB99" s="522"/>
      <c r="AC99" s="522"/>
      <c r="AD99" s="522"/>
      <c r="AE99" s="522"/>
      <c r="AF99" s="522"/>
      <c r="AG99" s="522"/>
      <c r="AH99" s="522"/>
      <c r="AI99" s="522"/>
      <c r="AJ99" s="522"/>
      <c r="AK99" s="522"/>
      <c r="AL99" s="522"/>
      <c r="AM99" s="522"/>
      <c r="AN99" s="522"/>
      <c r="AO99" s="522"/>
      <c r="AP99" s="522"/>
      <c r="AQ99" s="522"/>
      <c r="AR99" s="522"/>
      <c r="AS99" s="522"/>
      <c r="AT99" s="522"/>
      <c r="AU99" s="522"/>
      <c r="AV99" s="522"/>
      <c r="AW99" s="522"/>
      <c r="AX99" s="522"/>
      <c r="AY99" s="522"/>
      <c r="AZ99" s="522"/>
      <c r="BA99" s="522"/>
      <c r="BB99" s="522"/>
      <c r="BC99" s="522"/>
      <c r="BD99" s="522"/>
      <c r="BE99" s="522"/>
      <c r="BF99" s="522"/>
      <c r="BG99" s="522"/>
      <c r="BH99" s="522"/>
      <c r="BI99" s="522"/>
      <c r="BJ99" s="522"/>
      <c r="BK99" s="522"/>
      <c r="BL99" s="522"/>
      <c r="BM99" s="522"/>
      <c r="BN99" s="522"/>
      <c r="BO99" s="522"/>
      <c r="BP99" s="522"/>
      <c r="BQ99" s="522"/>
      <c r="BR99" s="522"/>
      <c r="BS99" s="522"/>
      <c r="BT99" s="522"/>
      <c r="BU99" s="522"/>
      <c r="BV99" s="522"/>
      <c r="BW99" s="522"/>
      <c r="BX99" s="522"/>
      <c r="BY99" s="522"/>
      <c r="BZ99" s="522"/>
      <c r="CA99" s="522"/>
      <c r="CB99" s="522"/>
      <c r="CC99" s="522"/>
      <c r="CD99" s="522"/>
      <c r="CE99" s="522"/>
      <c r="CF99" s="522"/>
      <c r="CG99" s="522"/>
      <c r="CH99" s="522"/>
      <c r="CI99" s="522"/>
      <c r="CJ99" s="522"/>
      <c r="CK99" s="522"/>
      <c r="CL99" s="522"/>
      <c r="CM99" s="522"/>
      <c r="CN99" s="522"/>
      <c r="CO99" s="522"/>
      <c r="CP99" s="522"/>
      <c r="CQ99" s="522"/>
      <c r="CR99" s="522"/>
      <c r="CS99" s="522"/>
      <c r="CT99" s="522"/>
      <c r="CU99" s="522"/>
      <c r="CV99" s="522"/>
      <c r="CW99" s="522"/>
      <c r="CX99" s="522"/>
      <c r="CY99" s="522"/>
      <c r="CZ99" s="522"/>
      <c r="DA99" s="522"/>
      <c r="DB99" s="522"/>
      <c r="DC99" s="522"/>
      <c r="DD99" s="522"/>
      <c r="DE99" s="522"/>
      <c r="DF99" s="522"/>
      <c r="DG99" s="522"/>
      <c r="DH99" s="522"/>
      <c r="DI99" s="522"/>
      <c r="DJ99" s="522"/>
      <c r="DK99" s="522"/>
      <c r="DL99" s="522"/>
      <c r="DM99" s="522"/>
      <c r="DN99" s="522"/>
      <c r="DO99" s="522"/>
      <c r="DP99" s="522"/>
      <c r="DQ99" s="522"/>
      <c r="DR99" s="522"/>
    </row>
    <row r="100" s="155" customFormat="1" ht="13.5" spans="1:122">
      <c r="A100" s="522"/>
      <c r="B100" s="525"/>
      <c r="C100" s="526"/>
      <c r="D100" s="527"/>
      <c r="E100" s="528"/>
      <c r="F100" s="529"/>
      <c r="G100" s="528"/>
      <c r="H100" s="527"/>
      <c r="I100" s="528"/>
      <c r="J100" s="528"/>
      <c r="K100" s="530"/>
      <c r="L100" s="531"/>
      <c r="M100" s="528"/>
      <c r="N100" s="531"/>
      <c r="O100" s="528"/>
      <c r="P100" s="528"/>
      <c r="Q100" s="528"/>
      <c r="R100" s="522"/>
      <c r="S100" s="522"/>
      <c r="T100" s="522"/>
      <c r="U100" s="522"/>
      <c r="V100" s="522"/>
      <c r="W100" s="522"/>
      <c r="X100" s="522"/>
      <c r="Y100" s="522"/>
      <c r="Z100" s="522"/>
      <c r="AA100" s="522"/>
      <c r="AB100" s="522"/>
      <c r="AC100" s="522"/>
      <c r="AD100" s="522"/>
      <c r="AE100" s="522"/>
      <c r="AF100" s="522"/>
      <c r="AG100" s="522"/>
      <c r="AH100" s="522"/>
      <c r="AI100" s="522"/>
      <c r="AJ100" s="522"/>
      <c r="AK100" s="522"/>
      <c r="AL100" s="522"/>
      <c r="AM100" s="522"/>
      <c r="AN100" s="522"/>
      <c r="AO100" s="522"/>
      <c r="AP100" s="522"/>
      <c r="AQ100" s="522"/>
      <c r="AR100" s="522"/>
      <c r="AS100" s="522"/>
      <c r="AT100" s="522"/>
      <c r="AU100" s="522"/>
      <c r="AV100" s="522"/>
      <c r="AW100" s="522"/>
      <c r="AX100" s="522"/>
      <c r="AY100" s="522"/>
      <c r="AZ100" s="522"/>
      <c r="BA100" s="522"/>
      <c r="BB100" s="522"/>
      <c r="BC100" s="522"/>
      <c r="BD100" s="522"/>
      <c r="BE100" s="522"/>
      <c r="BF100" s="522"/>
      <c r="BG100" s="522"/>
      <c r="BH100" s="522"/>
      <c r="BI100" s="522"/>
      <c r="BJ100" s="522"/>
      <c r="BK100" s="522"/>
      <c r="BL100" s="522"/>
      <c r="BM100" s="522"/>
      <c r="BN100" s="522"/>
      <c r="BO100" s="522"/>
      <c r="BP100" s="522"/>
      <c r="BQ100" s="522"/>
      <c r="BR100" s="522"/>
      <c r="BS100" s="522"/>
      <c r="BT100" s="522"/>
      <c r="BU100" s="522"/>
      <c r="BV100" s="522"/>
      <c r="BW100" s="522"/>
      <c r="BX100" s="522"/>
      <c r="BY100" s="522"/>
      <c r="BZ100" s="522"/>
      <c r="CA100" s="522"/>
      <c r="CB100" s="522"/>
      <c r="CC100" s="522"/>
      <c r="CD100" s="522"/>
      <c r="CE100" s="522"/>
      <c r="CF100" s="522"/>
      <c r="CG100" s="522"/>
      <c r="CH100" s="522"/>
      <c r="CI100" s="522"/>
      <c r="CJ100" s="522"/>
      <c r="CK100" s="522"/>
      <c r="CL100" s="522"/>
      <c r="CM100" s="522"/>
      <c r="CN100" s="522"/>
      <c r="CO100" s="522"/>
      <c r="CP100" s="522"/>
      <c r="CQ100" s="522"/>
      <c r="CR100" s="522"/>
      <c r="CS100" s="522"/>
      <c r="CT100" s="522"/>
      <c r="CU100" s="522"/>
      <c r="CV100" s="522"/>
      <c r="CW100" s="522"/>
      <c r="CX100" s="522"/>
      <c r="CY100" s="522"/>
      <c r="CZ100" s="522"/>
      <c r="DA100" s="522"/>
      <c r="DB100" s="522"/>
      <c r="DC100" s="522"/>
      <c r="DD100" s="522"/>
      <c r="DE100" s="522"/>
      <c r="DF100" s="522"/>
      <c r="DG100" s="522"/>
      <c r="DH100" s="522"/>
      <c r="DI100" s="522"/>
      <c r="DJ100" s="522"/>
      <c r="DK100" s="522"/>
      <c r="DL100" s="522"/>
      <c r="DM100" s="522"/>
      <c r="DN100" s="522"/>
      <c r="DO100" s="522"/>
      <c r="DP100" s="522"/>
      <c r="DQ100" s="522"/>
      <c r="DR100" s="522"/>
    </row>
    <row r="101" s="155" customFormat="1" ht="13.5" spans="1:122">
      <c r="A101" s="522"/>
      <c r="B101" s="525"/>
      <c r="C101" s="526"/>
      <c r="D101" s="527"/>
      <c r="E101" s="528"/>
      <c r="F101" s="529"/>
      <c r="G101" s="528"/>
      <c r="H101" s="527"/>
      <c r="I101" s="528"/>
      <c r="J101" s="528"/>
      <c r="K101" s="530"/>
      <c r="L101" s="531"/>
      <c r="M101" s="528"/>
      <c r="N101" s="531"/>
      <c r="O101" s="528"/>
      <c r="P101" s="528"/>
      <c r="Q101" s="528"/>
      <c r="R101" s="522"/>
      <c r="S101" s="522"/>
      <c r="T101" s="522"/>
      <c r="U101" s="522"/>
      <c r="V101" s="522"/>
      <c r="W101" s="522"/>
      <c r="X101" s="522"/>
      <c r="Y101" s="522"/>
      <c r="Z101" s="522"/>
      <c r="AA101" s="522"/>
      <c r="AB101" s="522"/>
      <c r="AC101" s="522"/>
      <c r="AD101" s="522"/>
      <c r="AE101" s="522"/>
      <c r="AF101" s="522"/>
      <c r="AG101" s="522"/>
      <c r="AH101" s="522"/>
      <c r="AI101" s="522"/>
      <c r="AJ101" s="522"/>
      <c r="AK101" s="522"/>
      <c r="AL101" s="522"/>
      <c r="AM101" s="522"/>
      <c r="AN101" s="522"/>
      <c r="AO101" s="522"/>
      <c r="AP101" s="522"/>
      <c r="AQ101" s="522"/>
      <c r="AR101" s="522"/>
      <c r="AS101" s="522"/>
      <c r="AT101" s="522"/>
      <c r="AU101" s="522"/>
      <c r="AV101" s="522"/>
      <c r="AW101" s="522"/>
      <c r="AX101" s="522"/>
      <c r="AY101" s="522"/>
      <c r="AZ101" s="522"/>
      <c r="BA101" s="522"/>
      <c r="BB101" s="522"/>
      <c r="BC101" s="522"/>
      <c r="BD101" s="522"/>
      <c r="BE101" s="522"/>
      <c r="BF101" s="522"/>
      <c r="BG101" s="522"/>
      <c r="BH101" s="522"/>
      <c r="BI101" s="522"/>
      <c r="BJ101" s="522"/>
      <c r="BK101" s="522"/>
      <c r="BL101" s="522"/>
      <c r="BM101" s="522"/>
      <c r="BN101" s="522"/>
      <c r="BO101" s="522"/>
      <c r="BP101" s="522"/>
      <c r="BQ101" s="522"/>
      <c r="BR101" s="522"/>
      <c r="BS101" s="522"/>
      <c r="BT101" s="522"/>
      <c r="BU101" s="522"/>
      <c r="BV101" s="522"/>
      <c r="BW101" s="522"/>
      <c r="BX101" s="522"/>
      <c r="BY101" s="522"/>
      <c r="BZ101" s="522"/>
      <c r="CA101" s="522"/>
      <c r="CB101" s="522"/>
      <c r="CC101" s="522"/>
      <c r="CD101" s="522"/>
      <c r="CE101" s="522"/>
      <c r="CF101" s="522"/>
      <c r="CG101" s="522"/>
      <c r="CH101" s="522"/>
      <c r="CI101" s="522"/>
      <c r="CJ101" s="522"/>
      <c r="CK101" s="522"/>
      <c r="CL101" s="522"/>
      <c r="CM101" s="522"/>
      <c r="CN101" s="522"/>
      <c r="CO101" s="522"/>
      <c r="CP101" s="522"/>
      <c r="CQ101" s="522"/>
      <c r="CR101" s="522"/>
      <c r="CS101" s="522"/>
      <c r="CT101" s="522"/>
      <c r="CU101" s="522"/>
      <c r="CV101" s="522"/>
      <c r="CW101" s="522"/>
      <c r="CX101" s="522"/>
      <c r="CY101" s="522"/>
      <c r="CZ101" s="522"/>
      <c r="DA101" s="522"/>
      <c r="DB101" s="522"/>
      <c r="DC101" s="522"/>
      <c r="DD101" s="522"/>
      <c r="DE101" s="522"/>
      <c r="DF101" s="522"/>
      <c r="DG101" s="522"/>
      <c r="DH101" s="522"/>
      <c r="DI101" s="522"/>
      <c r="DJ101" s="522"/>
      <c r="DK101" s="522"/>
      <c r="DL101" s="522"/>
      <c r="DM101" s="522"/>
      <c r="DN101" s="522"/>
      <c r="DO101" s="522"/>
      <c r="DP101" s="522"/>
      <c r="DQ101" s="522"/>
      <c r="DR101" s="522"/>
    </row>
    <row r="102" s="155" customFormat="1" ht="13.5" spans="1:122">
      <c r="A102" s="522"/>
      <c r="B102" s="525"/>
      <c r="C102" s="526"/>
      <c r="D102" s="527"/>
      <c r="E102" s="528"/>
      <c r="F102" s="529"/>
      <c r="G102" s="528"/>
      <c r="H102" s="527"/>
      <c r="I102" s="528"/>
      <c r="J102" s="528"/>
      <c r="K102" s="530"/>
      <c r="L102" s="531"/>
      <c r="M102" s="528"/>
      <c r="N102" s="531"/>
      <c r="O102" s="528"/>
      <c r="P102" s="528"/>
      <c r="Q102" s="528"/>
      <c r="R102" s="522"/>
      <c r="S102" s="522"/>
      <c r="T102" s="522"/>
      <c r="U102" s="522"/>
      <c r="V102" s="522"/>
      <c r="W102" s="522"/>
      <c r="X102" s="522"/>
      <c r="Y102" s="522"/>
      <c r="Z102" s="522"/>
      <c r="AA102" s="522"/>
      <c r="AB102" s="522"/>
      <c r="AC102" s="522"/>
      <c r="AD102" s="522"/>
      <c r="AE102" s="522"/>
      <c r="AF102" s="522"/>
      <c r="AG102" s="522"/>
      <c r="AH102" s="522"/>
      <c r="AI102" s="522"/>
      <c r="AJ102" s="522"/>
      <c r="AK102" s="522"/>
      <c r="AL102" s="522"/>
      <c r="AM102" s="522"/>
      <c r="AN102" s="522"/>
      <c r="AO102" s="522"/>
      <c r="AP102" s="522"/>
      <c r="AQ102" s="522"/>
      <c r="AR102" s="522"/>
      <c r="AS102" s="522"/>
      <c r="AT102" s="522"/>
      <c r="AU102" s="522"/>
      <c r="AV102" s="522"/>
      <c r="AW102" s="522"/>
      <c r="AX102" s="522"/>
      <c r="AY102" s="522"/>
      <c r="AZ102" s="522"/>
      <c r="BA102" s="522"/>
      <c r="BB102" s="522"/>
      <c r="BC102" s="522"/>
      <c r="BD102" s="522"/>
      <c r="BE102" s="522"/>
      <c r="BF102" s="522"/>
      <c r="BG102" s="522"/>
      <c r="BH102" s="522"/>
      <c r="BI102" s="522"/>
      <c r="BJ102" s="522"/>
      <c r="BK102" s="522"/>
      <c r="BL102" s="522"/>
      <c r="BM102" s="522"/>
      <c r="BN102" s="522"/>
      <c r="BO102" s="522"/>
      <c r="BP102" s="522"/>
      <c r="BQ102" s="522"/>
      <c r="BR102" s="522"/>
      <c r="BS102" s="522"/>
      <c r="BT102" s="522"/>
      <c r="BU102" s="522"/>
      <c r="BV102" s="522"/>
      <c r="BW102" s="522"/>
      <c r="BX102" s="522"/>
      <c r="BY102" s="522"/>
      <c r="BZ102" s="522"/>
      <c r="CA102" s="522"/>
      <c r="CB102" s="522"/>
      <c r="CC102" s="522"/>
      <c r="CD102" s="522"/>
      <c r="CE102" s="522"/>
      <c r="CF102" s="522"/>
      <c r="CG102" s="522"/>
      <c r="CH102" s="522"/>
      <c r="CI102" s="522"/>
      <c r="CJ102" s="522"/>
      <c r="CK102" s="522"/>
      <c r="CL102" s="522"/>
      <c r="CM102" s="522"/>
      <c r="CN102" s="522"/>
      <c r="CO102" s="522"/>
      <c r="CP102" s="522"/>
      <c r="CQ102" s="522"/>
      <c r="CR102" s="522"/>
      <c r="CS102" s="522"/>
      <c r="CT102" s="522"/>
      <c r="CU102" s="522"/>
      <c r="CV102" s="522"/>
      <c r="CW102" s="522"/>
      <c r="CX102" s="522"/>
      <c r="CY102" s="522"/>
      <c r="CZ102" s="522"/>
      <c r="DA102" s="522"/>
      <c r="DB102" s="522"/>
      <c r="DC102" s="522"/>
      <c r="DD102" s="522"/>
      <c r="DE102" s="522"/>
      <c r="DF102" s="522"/>
      <c r="DG102" s="522"/>
      <c r="DH102" s="522"/>
      <c r="DI102" s="522"/>
      <c r="DJ102" s="522"/>
      <c r="DK102" s="522"/>
      <c r="DL102" s="522"/>
      <c r="DM102" s="522"/>
      <c r="DN102" s="522"/>
      <c r="DO102" s="522"/>
      <c r="DP102" s="522"/>
      <c r="DQ102" s="522"/>
      <c r="DR102" s="522"/>
    </row>
    <row r="103" s="155" customFormat="1" ht="13.5" spans="1:122">
      <c r="A103" s="522"/>
      <c r="B103" s="525"/>
      <c r="C103" s="526"/>
      <c r="D103" s="527"/>
      <c r="E103" s="528"/>
      <c r="F103" s="529"/>
      <c r="G103" s="528"/>
      <c r="H103" s="527"/>
      <c r="I103" s="528"/>
      <c r="J103" s="528"/>
      <c r="K103" s="530"/>
      <c r="L103" s="531"/>
      <c r="M103" s="528"/>
      <c r="N103" s="531"/>
      <c r="O103" s="528"/>
      <c r="P103" s="528"/>
      <c r="Q103" s="528"/>
      <c r="R103" s="522"/>
      <c r="S103" s="522"/>
      <c r="T103" s="522"/>
      <c r="U103" s="522"/>
      <c r="V103" s="522"/>
      <c r="W103" s="522"/>
      <c r="X103" s="522"/>
      <c r="Y103" s="522"/>
      <c r="Z103" s="522"/>
      <c r="AA103" s="522"/>
      <c r="AB103" s="522"/>
      <c r="AC103" s="522"/>
      <c r="AD103" s="522"/>
      <c r="AE103" s="522"/>
      <c r="AF103" s="522"/>
      <c r="AG103" s="522"/>
      <c r="AH103" s="522"/>
      <c r="AI103" s="522"/>
      <c r="AJ103" s="522"/>
      <c r="AK103" s="522"/>
      <c r="AL103" s="522"/>
      <c r="AM103" s="522"/>
      <c r="AN103" s="522"/>
      <c r="AO103" s="522"/>
      <c r="AP103" s="522"/>
      <c r="AQ103" s="522"/>
      <c r="AR103" s="522"/>
      <c r="AS103" s="522"/>
      <c r="AT103" s="522"/>
      <c r="AU103" s="522"/>
      <c r="AV103" s="522"/>
      <c r="AW103" s="522"/>
      <c r="AX103" s="522"/>
      <c r="AY103" s="522"/>
      <c r="AZ103" s="522"/>
      <c r="BA103" s="522"/>
      <c r="BB103" s="522"/>
      <c r="BC103" s="522"/>
      <c r="BD103" s="522"/>
      <c r="BE103" s="522"/>
      <c r="BF103" s="522"/>
      <c r="BG103" s="522"/>
      <c r="BH103" s="522"/>
      <c r="BI103" s="522"/>
      <c r="BJ103" s="522"/>
      <c r="BK103" s="522"/>
      <c r="BL103" s="522"/>
      <c r="BM103" s="522"/>
      <c r="BN103" s="522"/>
      <c r="BO103" s="522"/>
      <c r="BP103" s="522"/>
      <c r="BQ103" s="522"/>
      <c r="BR103" s="522"/>
      <c r="BS103" s="522"/>
      <c r="BT103" s="522"/>
      <c r="BU103" s="522"/>
      <c r="BV103" s="522"/>
      <c r="BW103" s="522"/>
      <c r="BX103" s="522"/>
      <c r="BY103" s="522"/>
      <c r="BZ103" s="522"/>
      <c r="CA103" s="522"/>
      <c r="CB103" s="522"/>
      <c r="CC103" s="522"/>
      <c r="CD103" s="522"/>
      <c r="CE103" s="522"/>
      <c r="CF103" s="522"/>
      <c r="CG103" s="522"/>
      <c r="CH103" s="522"/>
      <c r="CI103" s="522"/>
      <c r="CJ103" s="522"/>
      <c r="CK103" s="522"/>
      <c r="CL103" s="522"/>
      <c r="CM103" s="522"/>
      <c r="CN103" s="522"/>
      <c r="CO103" s="522"/>
      <c r="CP103" s="522"/>
      <c r="CQ103" s="522"/>
      <c r="CR103" s="522"/>
      <c r="CS103" s="522"/>
      <c r="CT103" s="522"/>
      <c r="CU103" s="522"/>
      <c r="CV103" s="522"/>
      <c r="CW103" s="522"/>
      <c r="CX103" s="522"/>
      <c r="CY103" s="522"/>
      <c r="CZ103" s="522"/>
      <c r="DA103" s="522"/>
      <c r="DB103" s="522"/>
      <c r="DC103" s="522"/>
      <c r="DD103" s="522"/>
      <c r="DE103" s="522"/>
      <c r="DF103" s="522"/>
      <c r="DG103" s="522"/>
      <c r="DH103" s="522"/>
      <c r="DI103" s="522"/>
      <c r="DJ103" s="522"/>
      <c r="DK103" s="522"/>
      <c r="DL103" s="522"/>
      <c r="DM103" s="522"/>
      <c r="DN103" s="522"/>
      <c r="DO103" s="522"/>
      <c r="DP103" s="522"/>
      <c r="DQ103" s="522"/>
      <c r="DR103" s="522"/>
    </row>
    <row r="104" s="155" customFormat="1" ht="13.5" spans="1:122">
      <c r="A104" s="522"/>
      <c r="B104" s="525"/>
      <c r="C104" s="526"/>
      <c r="D104" s="527"/>
      <c r="E104" s="528"/>
      <c r="F104" s="529"/>
      <c r="G104" s="528"/>
      <c r="H104" s="527"/>
      <c r="I104" s="528"/>
      <c r="J104" s="528"/>
      <c r="K104" s="530"/>
      <c r="L104" s="531"/>
      <c r="M104" s="528"/>
      <c r="N104" s="531"/>
      <c r="O104" s="528"/>
      <c r="P104" s="528"/>
      <c r="Q104" s="528"/>
      <c r="R104" s="522"/>
      <c r="S104" s="522"/>
      <c r="T104" s="522"/>
      <c r="U104" s="522"/>
      <c r="V104" s="522"/>
      <c r="W104" s="522"/>
      <c r="X104" s="522"/>
      <c r="Y104" s="522"/>
      <c r="Z104" s="522"/>
      <c r="AA104" s="522"/>
      <c r="AB104" s="522"/>
      <c r="AC104" s="522"/>
      <c r="AD104" s="522"/>
      <c r="AE104" s="522"/>
      <c r="AF104" s="522"/>
      <c r="AG104" s="522"/>
      <c r="AH104" s="522"/>
      <c r="AI104" s="522"/>
      <c r="AJ104" s="522"/>
      <c r="AK104" s="522"/>
      <c r="AL104" s="522"/>
      <c r="AM104" s="522"/>
      <c r="AN104" s="522"/>
      <c r="AO104" s="522"/>
      <c r="AP104" s="522"/>
      <c r="AQ104" s="522"/>
      <c r="AR104" s="522"/>
      <c r="AS104" s="522"/>
      <c r="AT104" s="522"/>
      <c r="AU104" s="522"/>
      <c r="AV104" s="522"/>
      <c r="AW104" s="522"/>
      <c r="AX104" s="522"/>
      <c r="AY104" s="522"/>
      <c r="AZ104" s="522"/>
      <c r="BA104" s="522"/>
      <c r="BB104" s="522"/>
      <c r="BC104" s="522"/>
      <c r="BD104" s="522"/>
      <c r="BE104" s="522"/>
      <c r="BF104" s="522"/>
      <c r="BG104" s="522"/>
      <c r="BH104" s="522"/>
      <c r="BI104" s="522"/>
      <c r="BJ104" s="522"/>
      <c r="BK104" s="522"/>
      <c r="BL104" s="522"/>
      <c r="BM104" s="522"/>
      <c r="BN104" s="522"/>
      <c r="BO104" s="522"/>
      <c r="BP104" s="522"/>
      <c r="BQ104" s="522"/>
      <c r="BR104" s="522"/>
      <c r="BS104" s="522"/>
      <c r="BT104" s="522"/>
      <c r="BU104" s="522"/>
      <c r="BV104" s="522"/>
      <c r="BW104" s="522"/>
      <c r="BX104" s="522"/>
      <c r="BY104" s="522"/>
      <c r="BZ104" s="522"/>
      <c r="CA104" s="522"/>
      <c r="CB104" s="522"/>
      <c r="CC104" s="522"/>
      <c r="CD104" s="522"/>
      <c r="CE104" s="522"/>
      <c r="CF104" s="522"/>
      <c r="CG104" s="522"/>
      <c r="CH104" s="522"/>
      <c r="CI104" s="522"/>
      <c r="CJ104" s="522"/>
      <c r="CK104" s="522"/>
      <c r="CL104" s="522"/>
      <c r="CM104" s="522"/>
      <c r="CN104" s="522"/>
      <c r="CO104" s="522"/>
      <c r="CP104" s="522"/>
      <c r="CQ104" s="522"/>
      <c r="CR104" s="522"/>
      <c r="CS104" s="522"/>
      <c r="CT104" s="522"/>
      <c r="CU104" s="522"/>
      <c r="CV104" s="522"/>
      <c r="CW104" s="522"/>
      <c r="CX104" s="522"/>
      <c r="CY104" s="522"/>
      <c r="CZ104" s="522"/>
      <c r="DA104" s="522"/>
      <c r="DB104" s="522"/>
      <c r="DC104" s="522"/>
      <c r="DD104" s="522"/>
      <c r="DE104" s="522"/>
      <c r="DF104" s="522"/>
      <c r="DG104" s="522"/>
      <c r="DH104" s="522"/>
      <c r="DI104" s="522"/>
      <c r="DJ104" s="522"/>
      <c r="DK104" s="522"/>
      <c r="DL104" s="522"/>
      <c r="DM104" s="522"/>
      <c r="DN104" s="522"/>
      <c r="DO104" s="522"/>
      <c r="DP104" s="522"/>
      <c r="DQ104" s="522"/>
      <c r="DR104" s="522"/>
    </row>
    <row r="105" s="155" customFormat="1" ht="13.5" spans="1:122">
      <c r="A105" s="522"/>
      <c r="B105" s="525"/>
      <c r="C105" s="526"/>
      <c r="D105" s="527"/>
      <c r="E105" s="528"/>
      <c r="F105" s="529"/>
      <c r="G105" s="528"/>
      <c r="H105" s="527"/>
      <c r="I105" s="528"/>
      <c r="J105" s="528"/>
      <c r="K105" s="530"/>
      <c r="L105" s="531"/>
      <c r="M105" s="528"/>
      <c r="N105" s="531"/>
      <c r="O105" s="528"/>
      <c r="P105" s="528"/>
      <c r="Q105" s="528"/>
      <c r="R105" s="522"/>
      <c r="S105" s="522"/>
      <c r="T105" s="522"/>
      <c r="U105" s="522"/>
      <c r="V105" s="522"/>
      <c r="W105" s="522"/>
      <c r="X105" s="522"/>
      <c r="Y105" s="522"/>
      <c r="Z105" s="522"/>
      <c r="AA105" s="522"/>
      <c r="AB105" s="522"/>
      <c r="AC105" s="522"/>
      <c r="AD105" s="522"/>
      <c r="AE105" s="522"/>
      <c r="AF105" s="522"/>
      <c r="AG105" s="522"/>
      <c r="AH105" s="522"/>
      <c r="AI105" s="522"/>
      <c r="AJ105" s="522"/>
      <c r="AK105" s="522"/>
      <c r="AL105" s="522"/>
      <c r="AM105" s="522"/>
      <c r="AN105" s="522"/>
      <c r="AO105" s="522"/>
      <c r="AP105" s="522"/>
      <c r="AQ105" s="522"/>
      <c r="AR105" s="522"/>
      <c r="AS105" s="522"/>
      <c r="AT105" s="522"/>
      <c r="AU105" s="522"/>
      <c r="AV105" s="522"/>
      <c r="AW105" s="522"/>
      <c r="AX105" s="522"/>
      <c r="AY105" s="522"/>
      <c r="AZ105" s="522"/>
      <c r="BA105" s="522"/>
      <c r="BB105" s="522"/>
      <c r="BC105" s="522"/>
      <c r="BD105" s="522"/>
      <c r="BE105" s="522"/>
      <c r="BF105" s="522"/>
      <c r="BG105" s="522"/>
      <c r="BH105" s="522"/>
      <c r="BI105" s="522"/>
      <c r="BJ105" s="522"/>
      <c r="BK105" s="522"/>
      <c r="BL105" s="522"/>
      <c r="BM105" s="522"/>
      <c r="BN105" s="522"/>
      <c r="BO105" s="522"/>
      <c r="BP105" s="522"/>
      <c r="BQ105" s="522"/>
      <c r="BR105" s="522"/>
      <c r="BS105" s="522"/>
      <c r="BT105" s="522"/>
      <c r="BU105" s="522"/>
      <c r="BV105" s="522"/>
      <c r="BW105" s="522"/>
      <c r="BX105" s="522"/>
      <c r="BY105" s="522"/>
      <c r="BZ105" s="522"/>
      <c r="CA105" s="522"/>
      <c r="CB105" s="522"/>
      <c r="CC105" s="522"/>
      <c r="CD105" s="522"/>
      <c r="CE105" s="522"/>
      <c r="CF105" s="522"/>
      <c r="CG105" s="522"/>
      <c r="CH105" s="522"/>
      <c r="CI105" s="522"/>
      <c r="CJ105" s="522"/>
      <c r="CK105" s="522"/>
      <c r="CL105" s="522"/>
      <c r="CM105" s="522"/>
      <c r="CN105" s="522"/>
      <c r="CO105" s="522"/>
      <c r="CP105" s="522"/>
      <c r="CQ105" s="522"/>
      <c r="CR105" s="522"/>
      <c r="CS105" s="522"/>
      <c r="CT105" s="522"/>
      <c r="CU105" s="522"/>
      <c r="CV105" s="522"/>
      <c r="CW105" s="522"/>
      <c r="CX105" s="522"/>
      <c r="CY105" s="522"/>
      <c r="CZ105" s="522"/>
      <c r="DA105" s="522"/>
      <c r="DB105" s="522"/>
      <c r="DC105" s="522"/>
      <c r="DD105" s="522"/>
      <c r="DE105" s="522"/>
      <c r="DF105" s="522"/>
      <c r="DG105" s="522"/>
      <c r="DH105" s="522"/>
      <c r="DI105" s="522"/>
      <c r="DJ105" s="522"/>
      <c r="DK105" s="522"/>
      <c r="DL105" s="522"/>
      <c r="DM105" s="522"/>
      <c r="DN105" s="522"/>
      <c r="DO105" s="522"/>
      <c r="DP105" s="522"/>
      <c r="DQ105" s="522"/>
      <c r="DR105" s="522"/>
    </row>
    <row r="106" s="155" customFormat="1" ht="13.5" spans="1:122">
      <c r="A106" s="522"/>
      <c r="B106" s="525"/>
      <c r="C106" s="526"/>
      <c r="D106" s="527"/>
      <c r="E106" s="528"/>
      <c r="F106" s="529"/>
      <c r="G106" s="528"/>
      <c r="H106" s="527"/>
      <c r="I106" s="528"/>
      <c r="J106" s="528"/>
      <c r="K106" s="530"/>
      <c r="L106" s="531"/>
      <c r="M106" s="528"/>
      <c r="N106" s="531"/>
      <c r="O106" s="528"/>
      <c r="P106" s="528"/>
      <c r="Q106" s="528"/>
      <c r="R106" s="522"/>
      <c r="S106" s="522"/>
      <c r="T106" s="522"/>
      <c r="U106" s="522"/>
      <c r="V106" s="522"/>
      <c r="W106" s="522"/>
      <c r="X106" s="522"/>
      <c r="Y106" s="522"/>
      <c r="Z106" s="522"/>
      <c r="AA106" s="522"/>
      <c r="AB106" s="522"/>
      <c r="AC106" s="522"/>
      <c r="AD106" s="522"/>
      <c r="AE106" s="522"/>
      <c r="AF106" s="522"/>
      <c r="AG106" s="522"/>
      <c r="AH106" s="522"/>
      <c r="AI106" s="522"/>
      <c r="AJ106" s="522"/>
      <c r="AK106" s="522"/>
      <c r="AL106" s="522"/>
      <c r="AM106" s="522"/>
      <c r="AN106" s="522"/>
      <c r="AO106" s="522"/>
      <c r="AP106" s="522"/>
      <c r="AQ106" s="522"/>
      <c r="AR106" s="522"/>
      <c r="AS106" s="522"/>
      <c r="AT106" s="522"/>
      <c r="AU106" s="522"/>
      <c r="AV106" s="522"/>
      <c r="AW106" s="522"/>
      <c r="AX106" s="522"/>
      <c r="AY106" s="522"/>
      <c r="AZ106" s="522"/>
      <c r="BA106" s="522"/>
      <c r="BB106" s="522"/>
      <c r="BC106" s="522"/>
      <c r="BD106" s="522"/>
      <c r="BE106" s="522"/>
      <c r="BF106" s="522"/>
      <c r="BG106" s="522"/>
      <c r="BH106" s="522"/>
      <c r="BI106" s="522"/>
      <c r="BJ106" s="522"/>
      <c r="BK106" s="522"/>
      <c r="BL106" s="522"/>
      <c r="BM106" s="522"/>
      <c r="BN106" s="522"/>
      <c r="BO106" s="522"/>
      <c r="BP106" s="522"/>
      <c r="BQ106" s="522"/>
      <c r="BR106" s="522"/>
      <c r="BS106" s="522"/>
      <c r="BT106" s="522"/>
      <c r="BU106" s="522"/>
      <c r="BV106" s="522"/>
      <c r="BW106" s="522"/>
      <c r="BX106" s="522"/>
      <c r="BY106" s="522"/>
      <c r="BZ106" s="522"/>
      <c r="CA106" s="522"/>
      <c r="CB106" s="522"/>
      <c r="CC106" s="522"/>
      <c r="CD106" s="522"/>
      <c r="CE106" s="522"/>
      <c r="CF106" s="522"/>
      <c r="CG106" s="522"/>
      <c r="CH106" s="522"/>
      <c r="CI106" s="522"/>
      <c r="CJ106" s="522"/>
      <c r="CK106" s="522"/>
      <c r="CL106" s="522"/>
      <c r="CM106" s="522"/>
      <c r="CN106" s="522"/>
      <c r="CO106" s="522"/>
      <c r="CP106" s="522"/>
      <c r="CQ106" s="522"/>
      <c r="CR106" s="522"/>
      <c r="CS106" s="522"/>
      <c r="CT106" s="522"/>
      <c r="CU106" s="522"/>
      <c r="CV106" s="522"/>
      <c r="CW106" s="522"/>
      <c r="CX106" s="522"/>
      <c r="CY106" s="522"/>
      <c r="CZ106" s="522"/>
      <c r="DA106" s="522"/>
      <c r="DB106" s="522"/>
      <c r="DC106" s="522"/>
      <c r="DD106" s="522"/>
      <c r="DE106" s="522"/>
      <c r="DF106" s="522"/>
      <c r="DG106" s="522"/>
      <c r="DH106" s="522"/>
      <c r="DI106" s="522"/>
      <c r="DJ106" s="522"/>
      <c r="DK106" s="522"/>
      <c r="DL106" s="522"/>
      <c r="DM106" s="522"/>
      <c r="DN106" s="522"/>
      <c r="DO106" s="522"/>
      <c r="DP106" s="522"/>
      <c r="DQ106" s="522"/>
      <c r="DR106" s="522"/>
    </row>
    <row r="107" s="155" customFormat="1" ht="13.5" spans="1:122">
      <c r="A107" s="522"/>
      <c r="B107" s="525"/>
      <c r="C107" s="526"/>
      <c r="D107" s="527"/>
      <c r="E107" s="528"/>
      <c r="F107" s="529"/>
      <c r="G107" s="528"/>
      <c r="H107" s="527"/>
      <c r="I107" s="528"/>
      <c r="J107" s="528"/>
      <c r="K107" s="530"/>
      <c r="L107" s="531"/>
      <c r="M107" s="528"/>
      <c r="N107" s="531"/>
      <c r="O107" s="528"/>
      <c r="P107" s="528"/>
      <c r="Q107" s="528"/>
      <c r="R107" s="522"/>
      <c r="S107" s="522"/>
      <c r="T107" s="522"/>
      <c r="U107" s="522"/>
      <c r="V107" s="522"/>
      <c r="W107" s="522"/>
      <c r="X107" s="522"/>
      <c r="Y107" s="522"/>
      <c r="Z107" s="522"/>
      <c r="AA107" s="522"/>
      <c r="AB107" s="522"/>
      <c r="AC107" s="522"/>
      <c r="AD107" s="522"/>
      <c r="AE107" s="522"/>
      <c r="AF107" s="522"/>
      <c r="AG107" s="522"/>
      <c r="AH107" s="522"/>
      <c r="AI107" s="522"/>
      <c r="AJ107" s="522"/>
      <c r="AK107" s="522"/>
      <c r="AL107" s="522"/>
      <c r="AM107" s="522"/>
      <c r="AN107" s="522"/>
      <c r="AO107" s="522"/>
      <c r="AP107" s="522"/>
      <c r="AQ107" s="522"/>
      <c r="AR107" s="522"/>
      <c r="AS107" s="522"/>
      <c r="AT107" s="522"/>
      <c r="AU107" s="522"/>
      <c r="AV107" s="522"/>
      <c r="AW107" s="522"/>
      <c r="AX107" s="522"/>
      <c r="AY107" s="522"/>
      <c r="AZ107" s="522"/>
      <c r="BA107" s="522"/>
      <c r="BB107" s="522"/>
      <c r="BC107" s="522"/>
      <c r="BD107" s="522"/>
      <c r="BE107" s="522"/>
      <c r="BF107" s="522"/>
      <c r="BG107" s="522"/>
      <c r="BH107" s="522"/>
      <c r="BI107" s="522"/>
      <c r="BJ107" s="522"/>
      <c r="BK107" s="522"/>
      <c r="BL107" s="522"/>
      <c r="BM107" s="522"/>
      <c r="BN107" s="522"/>
      <c r="BO107" s="522"/>
      <c r="BP107" s="522"/>
      <c r="BQ107" s="522"/>
      <c r="BR107" s="522"/>
      <c r="BS107" s="522"/>
      <c r="BT107" s="522"/>
      <c r="BU107" s="522"/>
      <c r="BV107" s="522"/>
      <c r="BW107" s="522"/>
      <c r="BX107" s="522"/>
      <c r="BY107" s="522"/>
      <c r="BZ107" s="522"/>
      <c r="CA107" s="522"/>
      <c r="CB107" s="522"/>
      <c r="CC107" s="522"/>
      <c r="CD107" s="522"/>
      <c r="CE107" s="522"/>
      <c r="CF107" s="522"/>
      <c r="CG107" s="522"/>
      <c r="CH107" s="522"/>
      <c r="CI107" s="522"/>
      <c r="CJ107" s="522"/>
      <c r="CK107" s="522"/>
      <c r="CL107" s="522"/>
      <c r="CM107" s="522"/>
      <c r="CN107" s="522"/>
      <c r="CO107" s="522"/>
      <c r="CP107" s="522"/>
      <c r="CQ107" s="522"/>
      <c r="CR107" s="522"/>
      <c r="CS107" s="522"/>
      <c r="CT107" s="522"/>
      <c r="CU107" s="522"/>
      <c r="CV107" s="522"/>
      <c r="CW107" s="522"/>
      <c r="CX107" s="522"/>
      <c r="CY107" s="522"/>
      <c r="CZ107" s="522"/>
      <c r="DA107" s="522"/>
      <c r="DB107" s="522"/>
      <c r="DC107" s="522"/>
      <c r="DD107" s="522"/>
      <c r="DE107" s="522"/>
      <c r="DF107" s="522"/>
      <c r="DG107" s="522"/>
      <c r="DH107" s="522"/>
      <c r="DI107" s="522"/>
      <c r="DJ107" s="522"/>
      <c r="DK107" s="522"/>
      <c r="DL107" s="522"/>
      <c r="DM107" s="522"/>
      <c r="DN107" s="522"/>
      <c r="DO107" s="522"/>
      <c r="DP107" s="522"/>
      <c r="DQ107" s="522"/>
      <c r="DR107" s="522"/>
    </row>
    <row r="108" s="155" customFormat="1" ht="13.5" spans="1:122">
      <c r="A108" s="522"/>
      <c r="B108" s="525"/>
      <c r="C108" s="526"/>
      <c r="D108" s="527"/>
      <c r="E108" s="528"/>
      <c r="F108" s="529"/>
      <c r="G108" s="528"/>
      <c r="H108" s="527"/>
      <c r="I108" s="528"/>
      <c r="J108" s="528"/>
      <c r="K108" s="530"/>
      <c r="L108" s="531"/>
      <c r="M108" s="528"/>
      <c r="N108" s="531"/>
      <c r="O108" s="528"/>
      <c r="P108" s="528"/>
      <c r="Q108" s="528"/>
      <c r="R108" s="522"/>
      <c r="S108" s="522"/>
      <c r="T108" s="522"/>
      <c r="U108" s="522"/>
      <c r="V108" s="522"/>
      <c r="W108" s="522"/>
      <c r="X108" s="522"/>
      <c r="Y108" s="522"/>
      <c r="Z108" s="522"/>
      <c r="AA108" s="522"/>
      <c r="AB108" s="522"/>
      <c r="AC108" s="522"/>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522"/>
      <c r="AY108" s="522"/>
      <c r="AZ108" s="522"/>
      <c r="BA108" s="522"/>
      <c r="BB108" s="522"/>
      <c r="BC108" s="522"/>
      <c r="BD108" s="522"/>
      <c r="BE108" s="522"/>
      <c r="BF108" s="522"/>
      <c r="BG108" s="522"/>
      <c r="BH108" s="522"/>
      <c r="BI108" s="522"/>
      <c r="BJ108" s="522"/>
      <c r="BK108" s="522"/>
      <c r="BL108" s="522"/>
      <c r="BM108" s="522"/>
      <c r="BN108" s="522"/>
      <c r="BO108" s="522"/>
      <c r="BP108" s="522"/>
      <c r="BQ108" s="522"/>
      <c r="BR108" s="522"/>
      <c r="BS108" s="522"/>
      <c r="BT108" s="522"/>
      <c r="BU108" s="522"/>
      <c r="BV108" s="522"/>
      <c r="BW108" s="522"/>
      <c r="BX108" s="522"/>
      <c r="BY108" s="522"/>
      <c r="BZ108" s="522"/>
      <c r="CA108" s="522"/>
      <c r="CB108" s="522"/>
      <c r="CC108" s="522"/>
      <c r="CD108" s="522"/>
      <c r="CE108" s="522"/>
      <c r="CF108" s="522"/>
      <c r="CG108" s="522"/>
      <c r="CH108" s="522"/>
      <c r="CI108" s="522"/>
      <c r="CJ108" s="522"/>
      <c r="CK108" s="522"/>
      <c r="CL108" s="522"/>
      <c r="CM108" s="522"/>
      <c r="CN108" s="522"/>
      <c r="CO108" s="522"/>
      <c r="CP108" s="522"/>
      <c r="CQ108" s="522"/>
      <c r="CR108" s="522"/>
      <c r="CS108" s="522"/>
      <c r="CT108" s="522"/>
      <c r="CU108" s="522"/>
      <c r="CV108" s="522"/>
      <c r="CW108" s="522"/>
      <c r="CX108" s="522"/>
      <c r="CY108" s="522"/>
      <c r="CZ108" s="522"/>
      <c r="DA108" s="522"/>
      <c r="DB108" s="522"/>
      <c r="DC108" s="522"/>
      <c r="DD108" s="522"/>
      <c r="DE108" s="522"/>
      <c r="DF108" s="522"/>
      <c r="DG108" s="522"/>
      <c r="DH108" s="522"/>
      <c r="DI108" s="522"/>
      <c r="DJ108" s="522"/>
      <c r="DK108" s="522"/>
      <c r="DL108" s="522"/>
      <c r="DM108" s="522"/>
      <c r="DN108" s="522"/>
      <c r="DO108" s="522"/>
      <c r="DP108" s="522"/>
      <c r="DQ108" s="522"/>
      <c r="DR108" s="522"/>
    </row>
    <row r="109" s="155" customFormat="1" ht="13.5" spans="1:122">
      <c r="A109" s="522"/>
      <c r="B109" s="525"/>
      <c r="C109" s="526"/>
      <c r="D109" s="527"/>
      <c r="E109" s="528"/>
      <c r="F109" s="529"/>
      <c r="G109" s="528"/>
      <c r="H109" s="527"/>
      <c r="I109" s="528"/>
      <c r="J109" s="528"/>
      <c r="K109" s="530"/>
      <c r="L109" s="531"/>
      <c r="M109" s="528"/>
      <c r="N109" s="531"/>
      <c r="O109" s="528"/>
      <c r="P109" s="528"/>
      <c r="Q109" s="528"/>
      <c r="R109" s="522"/>
      <c r="S109" s="522"/>
      <c r="T109" s="522"/>
      <c r="U109" s="522"/>
      <c r="V109" s="522"/>
      <c r="W109" s="522"/>
      <c r="X109" s="522"/>
      <c r="Y109" s="522"/>
      <c r="Z109" s="522"/>
      <c r="AA109" s="522"/>
      <c r="AB109" s="522"/>
      <c r="AC109" s="522"/>
      <c r="AD109" s="522"/>
      <c r="AE109" s="522"/>
      <c r="AF109" s="522"/>
      <c r="AG109" s="522"/>
      <c r="AH109" s="522"/>
      <c r="AI109" s="522"/>
      <c r="AJ109" s="522"/>
      <c r="AK109" s="522"/>
      <c r="AL109" s="522"/>
      <c r="AM109" s="522"/>
      <c r="AN109" s="522"/>
      <c r="AO109" s="522"/>
      <c r="AP109" s="522"/>
      <c r="AQ109" s="522"/>
      <c r="AR109" s="522"/>
      <c r="AS109" s="522"/>
      <c r="AT109" s="522"/>
      <c r="AU109" s="522"/>
      <c r="AV109" s="522"/>
      <c r="AW109" s="522"/>
      <c r="AX109" s="522"/>
      <c r="AY109" s="522"/>
      <c r="AZ109" s="522"/>
      <c r="BA109" s="522"/>
      <c r="BB109" s="522"/>
      <c r="BC109" s="522"/>
      <c r="BD109" s="522"/>
      <c r="BE109" s="522"/>
      <c r="BF109" s="522"/>
      <c r="BG109" s="522"/>
      <c r="BH109" s="522"/>
      <c r="BI109" s="522"/>
      <c r="BJ109" s="522"/>
      <c r="BK109" s="522"/>
      <c r="BL109" s="522"/>
      <c r="BM109" s="522"/>
      <c r="BN109" s="522"/>
      <c r="BO109" s="522"/>
      <c r="BP109" s="522"/>
      <c r="BQ109" s="522"/>
      <c r="BR109" s="522"/>
      <c r="BS109" s="522"/>
      <c r="BT109" s="522"/>
      <c r="BU109" s="522"/>
      <c r="BV109" s="522"/>
      <c r="BW109" s="522"/>
      <c r="BX109" s="522"/>
      <c r="BY109" s="522"/>
      <c r="BZ109" s="522"/>
      <c r="CA109" s="522"/>
      <c r="CB109" s="522"/>
      <c r="CC109" s="522"/>
      <c r="CD109" s="522"/>
      <c r="CE109" s="522"/>
      <c r="CF109" s="522"/>
      <c r="CG109" s="522"/>
      <c r="CH109" s="522"/>
      <c r="CI109" s="522"/>
      <c r="CJ109" s="522"/>
      <c r="CK109" s="522"/>
      <c r="CL109" s="522"/>
      <c r="CM109" s="522"/>
      <c r="CN109" s="522"/>
      <c r="CO109" s="522"/>
      <c r="CP109" s="522"/>
      <c r="CQ109" s="522"/>
      <c r="CR109" s="522"/>
      <c r="CS109" s="522"/>
      <c r="CT109" s="522"/>
      <c r="CU109" s="522"/>
      <c r="CV109" s="522"/>
      <c r="CW109" s="522"/>
      <c r="CX109" s="522"/>
      <c r="CY109" s="522"/>
      <c r="CZ109" s="522"/>
      <c r="DA109" s="522"/>
      <c r="DB109" s="522"/>
      <c r="DC109" s="522"/>
      <c r="DD109" s="522"/>
      <c r="DE109" s="522"/>
      <c r="DF109" s="522"/>
      <c r="DG109" s="522"/>
      <c r="DH109" s="522"/>
      <c r="DI109" s="522"/>
      <c r="DJ109" s="522"/>
      <c r="DK109" s="522"/>
      <c r="DL109" s="522"/>
      <c r="DM109" s="522"/>
      <c r="DN109" s="522"/>
      <c r="DO109" s="522"/>
      <c r="DP109" s="522"/>
      <c r="DQ109" s="522"/>
      <c r="DR109" s="522"/>
    </row>
    <row r="110" s="155" customFormat="1" ht="13.5" spans="1:122">
      <c r="A110" s="522"/>
      <c r="B110" s="525"/>
      <c r="C110" s="526"/>
      <c r="D110" s="527"/>
      <c r="E110" s="528"/>
      <c r="F110" s="529"/>
      <c r="G110" s="528"/>
      <c r="H110" s="527"/>
      <c r="I110" s="528"/>
      <c r="J110" s="528"/>
      <c r="K110" s="530"/>
      <c r="L110" s="531"/>
      <c r="M110" s="528"/>
      <c r="N110" s="531"/>
      <c r="O110" s="528"/>
      <c r="P110" s="528"/>
      <c r="Q110" s="528"/>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2"/>
      <c r="AY110" s="522"/>
      <c r="AZ110" s="522"/>
      <c r="BA110" s="522"/>
      <c r="BB110" s="522"/>
      <c r="BC110" s="522"/>
      <c r="BD110" s="522"/>
      <c r="BE110" s="522"/>
      <c r="BF110" s="522"/>
      <c r="BG110" s="522"/>
      <c r="BH110" s="522"/>
      <c r="BI110" s="522"/>
      <c r="BJ110" s="522"/>
      <c r="BK110" s="522"/>
      <c r="BL110" s="522"/>
      <c r="BM110" s="522"/>
      <c r="BN110" s="522"/>
      <c r="BO110" s="522"/>
      <c r="BP110" s="522"/>
      <c r="BQ110" s="522"/>
      <c r="BR110" s="522"/>
      <c r="BS110" s="522"/>
      <c r="BT110" s="522"/>
      <c r="BU110" s="522"/>
      <c r="BV110" s="522"/>
      <c r="BW110" s="522"/>
      <c r="BX110" s="522"/>
      <c r="BY110" s="522"/>
      <c r="BZ110" s="522"/>
      <c r="CA110" s="522"/>
      <c r="CB110" s="522"/>
      <c r="CC110" s="522"/>
      <c r="CD110" s="522"/>
      <c r="CE110" s="522"/>
      <c r="CF110" s="522"/>
      <c r="CG110" s="522"/>
      <c r="CH110" s="522"/>
      <c r="CI110" s="522"/>
      <c r="CJ110" s="522"/>
      <c r="CK110" s="522"/>
      <c r="CL110" s="522"/>
      <c r="CM110" s="522"/>
      <c r="CN110" s="522"/>
      <c r="CO110" s="522"/>
      <c r="CP110" s="522"/>
      <c r="CQ110" s="522"/>
      <c r="CR110" s="522"/>
      <c r="CS110" s="522"/>
      <c r="CT110" s="522"/>
      <c r="CU110" s="522"/>
      <c r="CV110" s="522"/>
      <c r="CW110" s="522"/>
      <c r="CX110" s="522"/>
      <c r="CY110" s="522"/>
      <c r="CZ110" s="522"/>
      <c r="DA110" s="522"/>
      <c r="DB110" s="522"/>
      <c r="DC110" s="522"/>
      <c r="DD110" s="522"/>
      <c r="DE110" s="522"/>
      <c r="DF110" s="522"/>
      <c r="DG110" s="522"/>
      <c r="DH110" s="522"/>
      <c r="DI110" s="522"/>
      <c r="DJ110" s="522"/>
      <c r="DK110" s="522"/>
      <c r="DL110" s="522"/>
      <c r="DM110" s="522"/>
      <c r="DN110" s="522"/>
      <c r="DO110" s="522"/>
      <c r="DP110" s="522"/>
      <c r="DQ110" s="522"/>
      <c r="DR110" s="522"/>
    </row>
    <row r="111" s="155" customFormat="1" ht="13.5" spans="1:122">
      <c r="A111" s="522"/>
      <c r="B111" s="525"/>
      <c r="C111" s="526"/>
      <c r="D111" s="527"/>
      <c r="E111" s="528"/>
      <c r="F111" s="529"/>
      <c r="G111" s="528"/>
      <c r="H111" s="527"/>
      <c r="I111" s="528"/>
      <c r="J111" s="528"/>
      <c r="K111" s="530"/>
      <c r="L111" s="531"/>
      <c r="M111" s="528"/>
      <c r="N111" s="531"/>
      <c r="O111" s="528"/>
      <c r="P111" s="528"/>
      <c r="Q111" s="528"/>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2"/>
      <c r="AY111" s="522"/>
      <c r="AZ111" s="522"/>
      <c r="BA111" s="522"/>
      <c r="BB111" s="522"/>
      <c r="BC111" s="522"/>
      <c r="BD111" s="522"/>
      <c r="BE111" s="522"/>
      <c r="BF111" s="522"/>
      <c r="BG111" s="522"/>
      <c r="BH111" s="522"/>
      <c r="BI111" s="522"/>
      <c r="BJ111" s="522"/>
      <c r="BK111" s="522"/>
      <c r="BL111" s="522"/>
      <c r="BM111" s="522"/>
      <c r="BN111" s="522"/>
      <c r="BO111" s="522"/>
      <c r="BP111" s="522"/>
      <c r="BQ111" s="522"/>
      <c r="BR111" s="522"/>
      <c r="BS111" s="522"/>
      <c r="BT111" s="522"/>
      <c r="BU111" s="522"/>
      <c r="BV111" s="522"/>
      <c r="BW111" s="522"/>
      <c r="BX111" s="522"/>
      <c r="BY111" s="522"/>
      <c r="BZ111" s="522"/>
      <c r="CA111" s="522"/>
      <c r="CB111" s="522"/>
      <c r="CC111" s="522"/>
      <c r="CD111" s="522"/>
      <c r="CE111" s="522"/>
      <c r="CF111" s="522"/>
      <c r="CG111" s="522"/>
      <c r="CH111" s="522"/>
      <c r="CI111" s="522"/>
      <c r="CJ111" s="522"/>
      <c r="CK111" s="522"/>
      <c r="CL111" s="522"/>
      <c r="CM111" s="522"/>
      <c r="CN111" s="522"/>
      <c r="CO111" s="522"/>
      <c r="CP111" s="522"/>
      <c r="CQ111" s="522"/>
      <c r="CR111" s="522"/>
      <c r="CS111" s="522"/>
      <c r="CT111" s="522"/>
      <c r="CU111" s="522"/>
      <c r="CV111" s="522"/>
      <c r="CW111" s="522"/>
      <c r="CX111" s="522"/>
      <c r="CY111" s="522"/>
      <c r="CZ111" s="522"/>
      <c r="DA111" s="522"/>
      <c r="DB111" s="522"/>
      <c r="DC111" s="522"/>
      <c r="DD111" s="522"/>
      <c r="DE111" s="522"/>
      <c r="DF111" s="522"/>
      <c r="DG111" s="522"/>
      <c r="DH111" s="522"/>
      <c r="DI111" s="522"/>
      <c r="DJ111" s="522"/>
      <c r="DK111" s="522"/>
      <c r="DL111" s="522"/>
      <c r="DM111" s="522"/>
      <c r="DN111" s="522"/>
      <c r="DO111" s="522"/>
      <c r="DP111" s="522"/>
      <c r="DQ111" s="522"/>
      <c r="DR111" s="522"/>
    </row>
    <row r="112" s="155" customFormat="1" ht="13.5" spans="1:122">
      <c r="A112" s="522"/>
      <c r="B112" s="525"/>
      <c r="C112" s="526"/>
      <c r="D112" s="527"/>
      <c r="E112" s="528"/>
      <c r="F112" s="529"/>
      <c r="G112" s="528"/>
      <c r="H112" s="527"/>
      <c r="I112" s="528"/>
      <c r="J112" s="528"/>
      <c r="K112" s="530"/>
      <c r="L112" s="531"/>
      <c r="M112" s="528"/>
      <c r="N112" s="531"/>
      <c r="O112" s="528"/>
      <c r="P112" s="528"/>
      <c r="Q112" s="528"/>
      <c r="R112" s="522"/>
      <c r="S112" s="522"/>
      <c r="T112" s="522"/>
      <c r="U112" s="522"/>
      <c r="V112" s="522"/>
      <c r="W112" s="522"/>
      <c r="X112" s="522"/>
      <c r="Y112" s="522"/>
      <c r="Z112" s="522"/>
      <c r="AA112" s="522"/>
      <c r="AB112" s="522"/>
      <c r="AC112" s="522"/>
      <c r="AD112" s="522"/>
      <c r="AE112" s="522"/>
      <c r="AF112" s="522"/>
      <c r="AG112" s="522"/>
      <c r="AH112" s="522"/>
      <c r="AI112" s="522"/>
      <c r="AJ112" s="522"/>
      <c r="AK112" s="522"/>
      <c r="AL112" s="522"/>
      <c r="AM112" s="522"/>
      <c r="AN112" s="522"/>
      <c r="AO112" s="522"/>
      <c r="AP112" s="522"/>
      <c r="AQ112" s="522"/>
      <c r="AR112" s="522"/>
      <c r="AS112" s="522"/>
      <c r="AT112" s="522"/>
      <c r="AU112" s="522"/>
      <c r="AV112" s="522"/>
      <c r="AW112" s="522"/>
      <c r="AX112" s="522"/>
      <c r="AY112" s="522"/>
      <c r="AZ112" s="522"/>
      <c r="BA112" s="522"/>
      <c r="BB112" s="522"/>
      <c r="BC112" s="522"/>
      <c r="BD112" s="522"/>
      <c r="BE112" s="522"/>
      <c r="BF112" s="522"/>
      <c r="BG112" s="522"/>
      <c r="BH112" s="522"/>
      <c r="BI112" s="522"/>
      <c r="BJ112" s="522"/>
      <c r="BK112" s="522"/>
      <c r="BL112" s="522"/>
      <c r="BM112" s="522"/>
      <c r="BN112" s="522"/>
      <c r="BO112" s="522"/>
      <c r="BP112" s="522"/>
      <c r="BQ112" s="522"/>
      <c r="BR112" s="522"/>
      <c r="BS112" s="522"/>
      <c r="BT112" s="522"/>
      <c r="BU112" s="522"/>
      <c r="BV112" s="522"/>
      <c r="BW112" s="522"/>
      <c r="BX112" s="522"/>
      <c r="BY112" s="522"/>
      <c r="BZ112" s="522"/>
      <c r="CA112" s="522"/>
      <c r="CB112" s="522"/>
      <c r="CC112" s="522"/>
      <c r="CD112" s="522"/>
      <c r="CE112" s="522"/>
      <c r="CF112" s="522"/>
      <c r="CG112" s="522"/>
      <c r="CH112" s="522"/>
      <c r="CI112" s="522"/>
      <c r="CJ112" s="522"/>
      <c r="CK112" s="522"/>
      <c r="CL112" s="522"/>
      <c r="CM112" s="522"/>
      <c r="CN112" s="522"/>
      <c r="CO112" s="522"/>
      <c r="CP112" s="522"/>
      <c r="CQ112" s="522"/>
      <c r="CR112" s="522"/>
      <c r="CS112" s="522"/>
      <c r="CT112" s="522"/>
      <c r="CU112" s="522"/>
      <c r="CV112" s="522"/>
      <c r="CW112" s="522"/>
      <c r="CX112" s="522"/>
      <c r="CY112" s="522"/>
      <c r="CZ112" s="522"/>
      <c r="DA112" s="522"/>
      <c r="DB112" s="522"/>
      <c r="DC112" s="522"/>
      <c r="DD112" s="522"/>
      <c r="DE112" s="522"/>
      <c r="DF112" s="522"/>
      <c r="DG112" s="522"/>
      <c r="DH112" s="522"/>
      <c r="DI112" s="522"/>
      <c r="DJ112" s="522"/>
      <c r="DK112" s="522"/>
      <c r="DL112" s="522"/>
      <c r="DM112" s="522"/>
      <c r="DN112" s="522"/>
      <c r="DO112" s="522"/>
      <c r="DP112" s="522"/>
      <c r="DQ112" s="522"/>
      <c r="DR112" s="522"/>
    </row>
    <row r="113" s="155" customFormat="1" ht="13.5" spans="1:122">
      <c r="A113" s="522"/>
      <c r="B113" s="525"/>
      <c r="C113" s="526"/>
      <c r="D113" s="527"/>
      <c r="E113" s="528"/>
      <c r="F113" s="529"/>
      <c r="G113" s="528"/>
      <c r="H113" s="527"/>
      <c r="I113" s="528"/>
      <c r="J113" s="528"/>
      <c r="K113" s="530"/>
      <c r="L113" s="531"/>
      <c r="M113" s="528"/>
      <c r="N113" s="531"/>
      <c r="O113" s="528"/>
      <c r="P113" s="528"/>
      <c r="Q113" s="528"/>
      <c r="R113" s="522"/>
      <c r="S113" s="522"/>
      <c r="T113" s="522"/>
      <c r="U113" s="522"/>
      <c r="V113" s="522"/>
      <c r="W113" s="522"/>
      <c r="X113" s="522"/>
      <c r="Y113" s="522"/>
      <c r="Z113" s="522"/>
      <c r="AA113" s="522"/>
      <c r="AB113" s="522"/>
      <c r="AC113" s="522"/>
      <c r="AD113" s="522"/>
      <c r="AE113" s="522"/>
      <c r="AF113" s="522"/>
      <c r="AG113" s="522"/>
      <c r="AH113" s="522"/>
      <c r="AI113" s="522"/>
      <c r="AJ113" s="522"/>
      <c r="AK113" s="522"/>
      <c r="AL113" s="522"/>
      <c r="AM113" s="522"/>
      <c r="AN113" s="522"/>
      <c r="AO113" s="522"/>
      <c r="AP113" s="522"/>
      <c r="AQ113" s="522"/>
      <c r="AR113" s="522"/>
      <c r="AS113" s="522"/>
      <c r="AT113" s="522"/>
      <c r="AU113" s="522"/>
      <c r="AV113" s="522"/>
      <c r="AW113" s="522"/>
      <c r="AX113" s="522"/>
      <c r="AY113" s="522"/>
      <c r="AZ113" s="522"/>
      <c r="BA113" s="522"/>
      <c r="BB113" s="522"/>
      <c r="BC113" s="522"/>
      <c r="BD113" s="522"/>
      <c r="BE113" s="522"/>
      <c r="BF113" s="522"/>
      <c r="BG113" s="522"/>
      <c r="BH113" s="522"/>
      <c r="BI113" s="522"/>
      <c r="BJ113" s="522"/>
      <c r="BK113" s="522"/>
      <c r="BL113" s="522"/>
      <c r="BM113" s="522"/>
      <c r="BN113" s="522"/>
      <c r="BO113" s="522"/>
      <c r="BP113" s="522"/>
      <c r="BQ113" s="522"/>
      <c r="BR113" s="522"/>
      <c r="BS113" s="522"/>
      <c r="BT113" s="522"/>
      <c r="BU113" s="522"/>
      <c r="BV113" s="522"/>
      <c r="BW113" s="522"/>
      <c r="BX113" s="522"/>
      <c r="BY113" s="522"/>
      <c r="BZ113" s="522"/>
      <c r="CA113" s="522"/>
      <c r="CB113" s="522"/>
      <c r="CC113" s="522"/>
      <c r="CD113" s="522"/>
      <c r="CE113" s="522"/>
      <c r="CF113" s="522"/>
      <c r="CG113" s="522"/>
      <c r="CH113" s="522"/>
      <c r="CI113" s="522"/>
      <c r="CJ113" s="522"/>
      <c r="CK113" s="522"/>
      <c r="CL113" s="522"/>
      <c r="CM113" s="522"/>
      <c r="CN113" s="522"/>
      <c r="CO113" s="522"/>
      <c r="CP113" s="522"/>
      <c r="CQ113" s="522"/>
      <c r="CR113" s="522"/>
      <c r="CS113" s="522"/>
      <c r="CT113" s="522"/>
      <c r="CU113" s="522"/>
      <c r="CV113" s="522"/>
      <c r="CW113" s="522"/>
      <c r="CX113" s="522"/>
      <c r="CY113" s="522"/>
      <c r="CZ113" s="522"/>
      <c r="DA113" s="522"/>
      <c r="DB113" s="522"/>
      <c r="DC113" s="522"/>
      <c r="DD113" s="522"/>
      <c r="DE113" s="522"/>
      <c r="DF113" s="522"/>
      <c r="DG113" s="522"/>
      <c r="DH113" s="522"/>
      <c r="DI113" s="522"/>
      <c r="DJ113" s="522"/>
      <c r="DK113" s="522"/>
      <c r="DL113" s="522"/>
      <c r="DM113" s="522"/>
      <c r="DN113" s="522"/>
      <c r="DO113" s="522"/>
      <c r="DP113" s="522"/>
      <c r="DQ113" s="522"/>
      <c r="DR113" s="522"/>
    </row>
    <row r="114" s="155" customFormat="1" ht="13.5" spans="1:122">
      <c r="A114" s="522"/>
      <c r="B114" s="525"/>
      <c r="C114" s="526"/>
      <c r="D114" s="527"/>
      <c r="E114" s="528"/>
      <c r="F114" s="529"/>
      <c r="G114" s="528"/>
      <c r="H114" s="527"/>
      <c r="I114" s="528"/>
      <c r="J114" s="528"/>
      <c r="K114" s="530"/>
      <c r="L114" s="531"/>
      <c r="M114" s="528"/>
      <c r="N114" s="531"/>
      <c r="O114" s="528"/>
      <c r="P114" s="528"/>
      <c r="Q114" s="528"/>
      <c r="R114" s="522"/>
      <c r="S114" s="522"/>
      <c r="T114" s="522"/>
      <c r="U114" s="522"/>
      <c r="V114" s="522"/>
      <c r="W114" s="522"/>
      <c r="X114" s="522"/>
      <c r="Y114" s="522"/>
      <c r="Z114" s="522"/>
      <c r="AA114" s="522"/>
      <c r="AB114" s="522"/>
      <c r="AC114" s="522"/>
      <c r="AD114" s="522"/>
      <c r="AE114" s="522"/>
      <c r="AF114" s="522"/>
      <c r="AG114" s="522"/>
      <c r="AH114" s="522"/>
      <c r="AI114" s="522"/>
      <c r="AJ114" s="522"/>
      <c r="AK114" s="522"/>
      <c r="AL114" s="522"/>
      <c r="AM114" s="522"/>
      <c r="AN114" s="522"/>
      <c r="AO114" s="522"/>
      <c r="AP114" s="522"/>
      <c r="AQ114" s="522"/>
      <c r="AR114" s="522"/>
      <c r="AS114" s="522"/>
      <c r="AT114" s="522"/>
      <c r="AU114" s="522"/>
      <c r="AV114" s="522"/>
      <c r="AW114" s="522"/>
      <c r="AX114" s="522"/>
      <c r="AY114" s="522"/>
      <c r="AZ114" s="522"/>
      <c r="BA114" s="522"/>
      <c r="BB114" s="522"/>
      <c r="BC114" s="522"/>
      <c r="BD114" s="522"/>
      <c r="BE114" s="522"/>
      <c r="BF114" s="522"/>
      <c r="BG114" s="522"/>
      <c r="BH114" s="522"/>
      <c r="BI114" s="522"/>
      <c r="BJ114" s="522"/>
      <c r="BK114" s="522"/>
      <c r="BL114" s="522"/>
      <c r="BM114" s="522"/>
      <c r="BN114" s="522"/>
      <c r="BO114" s="522"/>
      <c r="BP114" s="522"/>
      <c r="BQ114" s="522"/>
      <c r="BR114" s="522"/>
      <c r="BS114" s="522"/>
      <c r="BT114" s="522"/>
      <c r="BU114" s="522"/>
      <c r="BV114" s="522"/>
      <c r="BW114" s="522"/>
      <c r="BX114" s="522"/>
      <c r="BY114" s="522"/>
      <c r="BZ114" s="522"/>
      <c r="CA114" s="522"/>
      <c r="CB114" s="522"/>
      <c r="CC114" s="522"/>
      <c r="CD114" s="522"/>
      <c r="CE114" s="522"/>
      <c r="CF114" s="522"/>
      <c r="CG114" s="522"/>
      <c r="CH114" s="522"/>
      <c r="CI114" s="522"/>
      <c r="CJ114" s="522"/>
      <c r="CK114" s="522"/>
      <c r="CL114" s="522"/>
      <c r="CM114" s="522"/>
      <c r="CN114" s="522"/>
      <c r="CO114" s="522"/>
      <c r="CP114" s="522"/>
      <c r="CQ114" s="522"/>
      <c r="CR114" s="522"/>
      <c r="CS114" s="522"/>
      <c r="CT114" s="522"/>
      <c r="CU114" s="522"/>
      <c r="CV114" s="522"/>
      <c r="CW114" s="522"/>
      <c r="CX114" s="522"/>
      <c r="CY114" s="522"/>
      <c r="CZ114" s="522"/>
      <c r="DA114" s="522"/>
      <c r="DB114" s="522"/>
      <c r="DC114" s="522"/>
      <c r="DD114" s="522"/>
      <c r="DE114" s="522"/>
      <c r="DF114" s="522"/>
      <c r="DG114" s="522"/>
      <c r="DH114" s="522"/>
      <c r="DI114" s="522"/>
      <c r="DJ114" s="522"/>
      <c r="DK114" s="522"/>
      <c r="DL114" s="522"/>
      <c r="DM114" s="522"/>
      <c r="DN114" s="522"/>
      <c r="DO114" s="522"/>
      <c r="DP114" s="522"/>
      <c r="DQ114" s="522"/>
      <c r="DR114" s="522"/>
    </row>
    <row r="115" s="155" customFormat="1" ht="13.5" spans="1:122">
      <c r="A115" s="522"/>
      <c r="B115" s="525"/>
      <c r="C115" s="526"/>
      <c r="D115" s="527"/>
      <c r="E115" s="528"/>
      <c r="F115" s="529"/>
      <c r="G115" s="528"/>
      <c r="H115" s="527"/>
      <c r="I115" s="528"/>
      <c r="J115" s="528"/>
      <c r="K115" s="530"/>
      <c r="L115" s="531"/>
      <c r="M115" s="528"/>
      <c r="N115" s="531"/>
      <c r="O115" s="528"/>
      <c r="P115" s="528"/>
      <c r="Q115" s="528"/>
      <c r="R115" s="522"/>
      <c r="S115" s="522"/>
      <c r="T115" s="522"/>
      <c r="U115" s="522"/>
      <c r="V115" s="522"/>
      <c r="W115" s="522"/>
      <c r="X115" s="522"/>
      <c r="Y115" s="522"/>
      <c r="Z115" s="522"/>
      <c r="AA115" s="522"/>
      <c r="AB115" s="522"/>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2"/>
      <c r="AY115" s="522"/>
      <c r="AZ115" s="522"/>
      <c r="BA115" s="522"/>
      <c r="BB115" s="522"/>
      <c r="BC115" s="522"/>
      <c r="BD115" s="522"/>
      <c r="BE115" s="522"/>
      <c r="BF115" s="522"/>
      <c r="BG115" s="522"/>
      <c r="BH115" s="522"/>
      <c r="BI115" s="522"/>
      <c r="BJ115" s="522"/>
      <c r="BK115" s="522"/>
      <c r="BL115" s="522"/>
      <c r="BM115" s="522"/>
      <c r="BN115" s="522"/>
      <c r="BO115" s="522"/>
      <c r="BP115" s="522"/>
      <c r="BQ115" s="522"/>
      <c r="BR115" s="522"/>
      <c r="BS115" s="522"/>
      <c r="BT115" s="522"/>
      <c r="BU115" s="522"/>
      <c r="BV115" s="522"/>
      <c r="BW115" s="522"/>
      <c r="BX115" s="522"/>
      <c r="BY115" s="522"/>
      <c r="BZ115" s="522"/>
      <c r="CA115" s="522"/>
      <c r="CB115" s="522"/>
      <c r="CC115" s="522"/>
      <c r="CD115" s="522"/>
      <c r="CE115" s="522"/>
      <c r="CF115" s="522"/>
      <c r="CG115" s="522"/>
      <c r="CH115" s="522"/>
      <c r="CI115" s="522"/>
      <c r="CJ115" s="522"/>
      <c r="CK115" s="522"/>
      <c r="CL115" s="522"/>
      <c r="CM115" s="522"/>
      <c r="CN115" s="522"/>
      <c r="CO115" s="522"/>
      <c r="CP115" s="522"/>
      <c r="CQ115" s="522"/>
      <c r="CR115" s="522"/>
      <c r="CS115" s="522"/>
      <c r="CT115" s="522"/>
      <c r="CU115" s="522"/>
      <c r="CV115" s="522"/>
      <c r="CW115" s="522"/>
      <c r="CX115" s="522"/>
      <c r="CY115" s="522"/>
      <c r="CZ115" s="522"/>
      <c r="DA115" s="522"/>
      <c r="DB115" s="522"/>
      <c r="DC115" s="522"/>
      <c r="DD115" s="522"/>
      <c r="DE115" s="522"/>
      <c r="DF115" s="522"/>
      <c r="DG115" s="522"/>
      <c r="DH115" s="522"/>
      <c r="DI115" s="522"/>
      <c r="DJ115" s="522"/>
      <c r="DK115" s="522"/>
      <c r="DL115" s="522"/>
      <c r="DM115" s="522"/>
      <c r="DN115" s="522"/>
      <c r="DO115" s="522"/>
      <c r="DP115" s="522"/>
      <c r="DQ115" s="522"/>
      <c r="DR115" s="522"/>
    </row>
    <row r="116" s="155" customFormat="1" ht="13.5" spans="1:122">
      <c r="A116" s="522"/>
      <c r="B116" s="525"/>
      <c r="C116" s="526"/>
      <c r="D116" s="527"/>
      <c r="E116" s="528"/>
      <c r="F116" s="529"/>
      <c r="G116" s="528"/>
      <c r="H116" s="527"/>
      <c r="I116" s="528"/>
      <c r="J116" s="528"/>
      <c r="K116" s="530"/>
      <c r="L116" s="531"/>
      <c r="M116" s="528"/>
      <c r="N116" s="531"/>
      <c r="O116" s="528"/>
      <c r="P116" s="528"/>
      <c r="Q116" s="528"/>
      <c r="R116" s="522"/>
      <c r="S116" s="522"/>
      <c r="T116" s="522"/>
      <c r="U116" s="522"/>
      <c r="V116" s="522"/>
      <c r="W116" s="522"/>
      <c r="X116" s="522"/>
      <c r="Y116" s="522"/>
      <c r="Z116" s="522"/>
      <c r="AA116" s="522"/>
      <c r="AB116" s="522"/>
      <c r="AC116" s="522"/>
      <c r="AD116" s="522"/>
      <c r="AE116" s="522"/>
      <c r="AF116" s="522"/>
      <c r="AG116" s="522"/>
      <c r="AH116" s="522"/>
      <c r="AI116" s="522"/>
      <c r="AJ116" s="522"/>
      <c r="AK116" s="522"/>
      <c r="AL116" s="522"/>
      <c r="AM116" s="522"/>
      <c r="AN116" s="522"/>
      <c r="AO116" s="522"/>
      <c r="AP116" s="522"/>
      <c r="AQ116" s="522"/>
      <c r="AR116" s="522"/>
      <c r="AS116" s="522"/>
      <c r="AT116" s="522"/>
      <c r="AU116" s="522"/>
      <c r="AV116" s="522"/>
      <c r="AW116" s="522"/>
      <c r="AX116" s="522"/>
      <c r="AY116" s="522"/>
      <c r="AZ116" s="522"/>
      <c r="BA116" s="522"/>
      <c r="BB116" s="522"/>
      <c r="BC116" s="522"/>
      <c r="BD116" s="522"/>
      <c r="BE116" s="522"/>
      <c r="BF116" s="522"/>
      <c r="BG116" s="522"/>
      <c r="BH116" s="522"/>
      <c r="BI116" s="522"/>
      <c r="BJ116" s="522"/>
      <c r="BK116" s="522"/>
      <c r="BL116" s="522"/>
      <c r="BM116" s="522"/>
      <c r="BN116" s="522"/>
      <c r="BO116" s="522"/>
      <c r="BP116" s="522"/>
      <c r="BQ116" s="522"/>
      <c r="BR116" s="522"/>
      <c r="BS116" s="522"/>
      <c r="BT116" s="522"/>
      <c r="BU116" s="522"/>
      <c r="BV116" s="522"/>
      <c r="BW116" s="522"/>
      <c r="BX116" s="522"/>
      <c r="BY116" s="522"/>
      <c r="BZ116" s="522"/>
      <c r="CA116" s="522"/>
      <c r="CB116" s="522"/>
      <c r="CC116" s="522"/>
      <c r="CD116" s="522"/>
      <c r="CE116" s="522"/>
      <c r="CF116" s="522"/>
      <c r="CG116" s="522"/>
      <c r="CH116" s="522"/>
      <c r="CI116" s="522"/>
      <c r="CJ116" s="522"/>
      <c r="CK116" s="522"/>
      <c r="CL116" s="522"/>
      <c r="CM116" s="522"/>
      <c r="CN116" s="522"/>
      <c r="CO116" s="522"/>
      <c r="CP116" s="522"/>
      <c r="CQ116" s="522"/>
      <c r="CR116" s="522"/>
      <c r="CS116" s="522"/>
      <c r="CT116" s="522"/>
      <c r="CU116" s="522"/>
      <c r="CV116" s="522"/>
      <c r="CW116" s="522"/>
      <c r="CX116" s="522"/>
      <c r="CY116" s="522"/>
      <c r="CZ116" s="522"/>
      <c r="DA116" s="522"/>
      <c r="DB116" s="522"/>
      <c r="DC116" s="522"/>
      <c r="DD116" s="522"/>
      <c r="DE116" s="522"/>
      <c r="DF116" s="522"/>
      <c r="DG116" s="522"/>
      <c r="DH116" s="522"/>
      <c r="DI116" s="522"/>
      <c r="DJ116" s="522"/>
      <c r="DK116" s="522"/>
      <c r="DL116" s="522"/>
      <c r="DM116" s="522"/>
      <c r="DN116" s="522"/>
      <c r="DO116" s="522"/>
      <c r="DP116" s="522"/>
      <c r="DQ116" s="522"/>
      <c r="DR116" s="522"/>
    </row>
    <row r="117" s="155" customFormat="1" ht="13.5" spans="1:122">
      <c r="A117" s="522"/>
      <c r="B117" s="525"/>
      <c r="C117" s="526"/>
      <c r="D117" s="527"/>
      <c r="E117" s="528"/>
      <c r="F117" s="529"/>
      <c r="G117" s="528"/>
      <c r="H117" s="527"/>
      <c r="I117" s="528"/>
      <c r="J117" s="528"/>
      <c r="K117" s="530"/>
      <c r="L117" s="531"/>
      <c r="M117" s="528"/>
      <c r="N117" s="531"/>
      <c r="O117" s="528"/>
      <c r="P117" s="528"/>
      <c r="Q117" s="528"/>
      <c r="R117" s="522"/>
      <c r="S117" s="522"/>
      <c r="T117" s="522"/>
      <c r="U117" s="522"/>
      <c r="V117" s="522"/>
      <c r="W117" s="522"/>
      <c r="X117" s="522"/>
      <c r="Y117" s="522"/>
      <c r="Z117" s="522"/>
      <c r="AA117" s="522"/>
      <c r="AB117" s="522"/>
      <c r="AC117" s="522"/>
      <c r="AD117" s="522"/>
      <c r="AE117" s="522"/>
      <c r="AF117" s="522"/>
      <c r="AG117" s="522"/>
      <c r="AH117" s="522"/>
      <c r="AI117" s="522"/>
      <c r="AJ117" s="522"/>
      <c r="AK117" s="522"/>
      <c r="AL117" s="522"/>
      <c r="AM117" s="522"/>
      <c r="AN117" s="522"/>
      <c r="AO117" s="522"/>
      <c r="AP117" s="522"/>
      <c r="AQ117" s="522"/>
      <c r="AR117" s="522"/>
      <c r="AS117" s="522"/>
      <c r="AT117" s="522"/>
      <c r="AU117" s="522"/>
      <c r="AV117" s="522"/>
      <c r="AW117" s="522"/>
      <c r="AX117" s="522"/>
      <c r="AY117" s="522"/>
      <c r="AZ117" s="522"/>
      <c r="BA117" s="522"/>
      <c r="BB117" s="522"/>
      <c r="BC117" s="522"/>
      <c r="BD117" s="522"/>
      <c r="BE117" s="522"/>
      <c r="BF117" s="522"/>
      <c r="BG117" s="522"/>
      <c r="BH117" s="522"/>
      <c r="BI117" s="522"/>
      <c r="BJ117" s="522"/>
      <c r="BK117" s="522"/>
      <c r="BL117" s="522"/>
      <c r="BM117" s="522"/>
      <c r="BN117" s="522"/>
      <c r="BO117" s="522"/>
      <c r="BP117" s="522"/>
      <c r="BQ117" s="522"/>
      <c r="BR117" s="522"/>
      <c r="BS117" s="522"/>
      <c r="BT117" s="522"/>
      <c r="BU117" s="522"/>
      <c r="BV117" s="522"/>
      <c r="BW117" s="522"/>
      <c r="BX117" s="522"/>
      <c r="BY117" s="522"/>
      <c r="BZ117" s="522"/>
      <c r="CA117" s="522"/>
      <c r="CB117" s="522"/>
      <c r="CC117" s="522"/>
      <c r="CD117" s="522"/>
      <c r="CE117" s="522"/>
      <c r="CF117" s="522"/>
      <c r="CG117" s="522"/>
      <c r="CH117" s="522"/>
      <c r="CI117" s="522"/>
      <c r="CJ117" s="522"/>
      <c r="CK117" s="522"/>
      <c r="CL117" s="522"/>
      <c r="CM117" s="522"/>
      <c r="CN117" s="522"/>
      <c r="CO117" s="522"/>
      <c r="CP117" s="522"/>
      <c r="CQ117" s="522"/>
      <c r="CR117" s="522"/>
      <c r="CS117" s="522"/>
      <c r="CT117" s="522"/>
      <c r="CU117" s="522"/>
      <c r="CV117" s="522"/>
      <c r="CW117" s="522"/>
      <c r="CX117" s="522"/>
      <c r="CY117" s="522"/>
      <c r="CZ117" s="522"/>
      <c r="DA117" s="522"/>
      <c r="DB117" s="522"/>
      <c r="DC117" s="522"/>
      <c r="DD117" s="522"/>
      <c r="DE117" s="522"/>
      <c r="DF117" s="522"/>
      <c r="DG117" s="522"/>
      <c r="DH117" s="522"/>
      <c r="DI117" s="522"/>
      <c r="DJ117" s="522"/>
      <c r="DK117" s="522"/>
      <c r="DL117" s="522"/>
      <c r="DM117" s="522"/>
      <c r="DN117" s="522"/>
      <c r="DO117" s="522"/>
      <c r="DP117" s="522"/>
      <c r="DQ117" s="522"/>
      <c r="DR117" s="522"/>
    </row>
    <row r="118" s="155" customFormat="1" ht="13.5" spans="1:122">
      <c r="A118" s="522"/>
      <c r="B118" s="525"/>
      <c r="C118" s="526"/>
      <c r="D118" s="527"/>
      <c r="E118" s="528"/>
      <c r="F118" s="529"/>
      <c r="G118" s="528"/>
      <c r="H118" s="527"/>
      <c r="I118" s="528"/>
      <c r="J118" s="528"/>
      <c r="K118" s="530"/>
      <c r="L118" s="531"/>
      <c r="M118" s="528"/>
      <c r="N118" s="531"/>
      <c r="O118" s="528"/>
      <c r="P118" s="528"/>
      <c r="Q118" s="528"/>
      <c r="R118" s="522"/>
      <c r="S118" s="522"/>
      <c r="T118" s="522"/>
      <c r="U118" s="522"/>
      <c r="V118" s="522"/>
      <c r="W118" s="522"/>
      <c r="X118" s="522"/>
      <c r="Y118" s="522"/>
      <c r="Z118" s="522"/>
      <c r="AA118" s="522"/>
      <c r="AB118" s="522"/>
      <c r="AC118" s="522"/>
      <c r="AD118" s="522"/>
      <c r="AE118" s="522"/>
      <c r="AF118" s="522"/>
      <c r="AG118" s="522"/>
      <c r="AH118" s="522"/>
      <c r="AI118" s="522"/>
      <c r="AJ118" s="522"/>
      <c r="AK118" s="522"/>
      <c r="AL118" s="522"/>
      <c r="AM118" s="522"/>
      <c r="AN118" s="522"/>
      <c r="AO118" s="522"/>
      <c r="AP118" s="522"/>
      <c r="AQ118" s="522"/>
      <c r="AR118" s="522"/>
      <c r="AS118" s="522"/>
      <c r="AT118" s="522"/>
      <c r="AU118" s="522"/>
      <c r="AV118" s="522"/>
      <c r="AW118" s="522"/>
      <c r="AX118" s="522"/>
      <c r="AY118" s="522"/>
      <c r="AZ118" s="522"/>
      <c r="BA118" s="522"/>
      <c r="BB118" s="522"/>
      <c r="BC118" s="522"/>
      <c r="BD118" s="522"/>
      <c r="BE118" s="522"/>
      <c r="BF118" s="522"/>
      <c r="BG118" s="522"/>
      <c r="BH118" s="522"/>
      <c r="BI118" s="522"/>
      <c r="BJ118" s="522"/>
      <c r="BK118" s="522"/>
      <c r="BL118" s="522"/>
      <c r="BM118" s="522"/>
      <c r="BN118" s="522"/>
      <c r="BO118" s="522"/>
      <c r="BP118" s="522"/>
      <c r="BQ118" s="522"/>
      <c r="BR118" s="522"/>
      <c r="BS118" s="522"/>
      <c r="BT118" s="522"/>
      <c r="BU118" s="522"/>
      <c r="BV118" s="522"/>
      <c r="BW118" s="522"/>
      <c r="BX118" s="522"/>
      <c r="BY118" s="522"/>
      <c r="BZ118" s="522"/>
      <c r="CA118" s="522"/>
      <c r="CB118" s="522"/>
      <c r="CC118" s="522"/>
      <c r="CD118" s="522"/>
      <c r="CE118" s="522"/>
      <c r="CF118" s="522"/>
      <c r="CG118" s="522"/>
      <c r="CH118" s="522"/>
      <c r="CI118" s="522"/>
      <c r="CJ118" s="522"/>
      <c r="CK118" s="522"/>
      <c r="CL118" s="522"/>
      <c r="CM118" s="522"/>
      <c r="CN118" s="522"/>
      <c r="CO118" s="522"/>
      <c r="CP118" s="522"/>
      <c r="CQ118" s="522"/>
      <c r="CR118" s="522"/>
      <c r="CS118" s="522"/>
      <c r="CT118" s="522"/>
      <c r="CU118" s="522"/>
      <c r="CV118" s="522"/>
      <c r="CW118" s="522"/>
      <c r="CX118" s="522"/>
      <c r="CY118" s="522"/>
      <c r="CZ118" s="522"/>
      <c r="DA118" s="522"/>
      <c r="DB118" s="522"/>
      <c r="DC118" s="522"/>
      <c r="DD118" s="522"/>
      <c r="DE118" s="522"/>
      <c r="DF118" s="522"/>
      <c r="DG118" s="522"/>
      <c r="DH118" s="522"/>
      <c r="DI118" s="522"/>
      <c r="DJ118" s="522"/>
      <c r="DK118" s="522"/>
      <c r="DL118" s="522"/>
      <c r="DM118" s="522"/>
      <c r="DN118" s="522"/>
      <c r="DO118" s="522"/>
      <c r="DP118" s="522"/>
      <c r="DQ118" s="522"/>
      <c r="DR118" s="522"/>
    </row>
    <row r="119" s="155" customFormat="1" ht="13.5" spans="1:122">
      <c r="A119" s="522"/>
      <c r="B119" s="525"/>
      <c r="C119" s="526"/>
      <c r="D119" s="527"/>
      <c r="E119" s="528"/>
      <c r="F119" s="529"/>
      <c r="G119" s="528"/>
      <c r="H119" s="527"/>
      <c r="I119" s="528"/>
      <c r="J119" s="528"/>
      <c r="K119" s="530"/>
      <c r="L119" s="531"/>
      <c r="M119" s="528"/>
      <c r="N119" s="531"/>
      <c r="O119" s="528"/>
      <c r="P119" s="528"/>
      <c r="Q119" s="528"/>
      <c r="R119" s="522"/>
      <c r="S119" s="522"/>
      <c r="T119" s="522"/>
      <c r="U119" s="522"/>
      <c r="V119" s="522"/>
      <c r="W119" s="522"/>
      <c r="X119" s="522"/>
      <c r="Y119" s="522"/>
      <c r="Z119" s="522"/>
      <c r="AA119" s="522"/>
      <c r="AB119" s="522"/>
      <c r="AC119" s="522"/>
      <c r="AD119" s="522"/>
      <c r="AE119" s="522"/>
      <c r="AF119" s="522"/>
      <c r="AG119" s="522"/>
      <c r="AH119" s="522"/>
      <c r="AI119" s="522"/>
      <c r="AJ119" s="522"/>
      <c r="AK119" s="522"/>
      <c r="AL119" s="522"/>
      <c r="AM119" s="522"/>
      <c r="AN119" s="522"/>
      <c r="AO119" s="522"/>
      <c r="AP119" s="522"/>
      <c r="AQ119" s="522"/>
      <c r="AR119" s="522"/>
      <c r="AS119" s="522"/>
      <c r="AT119" s="522"/>
      <c r="AU119" s="522"/>
      <c r="AV119" s="522"/>
      <c r="AW119" s="522"/>
      <c r="AX119" s="522"/>
      <c r="AY119" s="522"/>
      <c r="AZ119" s="522"/>
      <c r="BA119" s="522"/>
      <c r="BB119" s="522"/>
      <c r="BC119" s="522"/>
      <c r="BD119" s="522"/>
      <c r="BE119" s="522"/>
      <c r="BF119" s="522"/>
      <c r="BG119" s="522"/>
      <c r="BH119" s="522"/>
      <c r="BI119" s="522"/>
      <c r="BJ119" s="522"/>
      <c r="BK119" s="522"/>
      <c r="BL119" s="522"/>
      <c r="BM119" s="522"/>
      <c r="BN119" s="522"/>
      <c r="BO119" s="522"/>
      <c r="BP119" s="522"/>
      <c r="BQ119" s="522"/>
      <c r="BR119" s="522"/>
      <c r="BS119" s="522"/>
      <c r="BT119" s="522"/>
      <c r="BU119" s="522"/>
      <c r="BV119" s="522"/>
      <c r="BW119" s="522"/>
      <c r="BX119" s="522"/>
      <c r="BY119" s="522"/>
      <c r="BZ119" s="522"/>
      <c r="CA119" s="522"/>
      <c r="CB119" s="522"/>
      <c r="CC119" s="522"/>
      <c r="CD119" s="522"/>
      <c r="CE119" s="522"/>
      <c r="CF119" s="522"/>
      <c r="CG119" s="522"/>
      <c r="CH119" s="522"/>
      <c r="CI119" s="522"/>
      <c r="CJ119" s="522"/>
      <c r="CK119" s="522"/>
      <c r="CL119" s="522"/>
      <c r="CM119" s="522"/>
      <c r="CN119" s="522"/>
      <c r="CO119" s="522"/>
      <c r="CP119" s="522"/>
      <c r="CQ119" s="522"/>
      <c r="CR119" s="522"/>
      <c r="CS119" s="522"/>
      <c r="CT119" s="522"/>
      <c r="CU119" s="522"/>
      <c r="CV119" s="522"/>
      <c r="CW119" s="522"/>
      <c r="CX119" s="522"/>
      <c r="CY119" s="522"/>
      <c r="CZ119" s="522"/>
      <c r="DA119" s="522"/>
      <c r="DB119" s="522"/>
      <c r="DC119" s="522"/>
      <c r="DD119" s="522"/>
      <c r="DE119" s="522"/>
      <c r="DF119" s="522"/>
      <c r="DG119" s="522"/>
      <c r="DH119" s="522"/>
      <c r="DI119" s="522"/>
      <c r="DJ119" s="522"/>
      <c r="DK119" s="522"/>
      <c r="DL119" s="522"/>
      <c r="DM119" s="522"/>
      <c r="DN119" s="522"/>
      <c r="DO119" s="522"/>
      <c r="DP119" s="522"/>
      <c r="DQ119" s="522"/>
      <c r="DR119" s="522"/>
    </row>
    <row r="120" s="155" customFormat="1" ht="13.5" spans="1:122">
      <c r="A120" s="522"/>
      <c r="B120" s="525"/>
      <c r="C120" s="526"/>
      <c r="D120" s="527"/>
      <c r="E120" s="528"/>
      <c r="F120" s="529"/>
      <c r="G120" s="528"/>
      <c r="H120" s="527"/>
      <c r="I120" s="528"/>
      <c r="J120" s="528"/>
      <c r="K120" s="530"/>
      <c r="L120" s="531"/>
      <c r="M120" s="528"/>
      <c r="N120" s="531"/>
      <c r="O120" s="528"/>
      <c r="P120" s="528"/>
      <c r="Q120" s="528"/>
      <c r="R120" s="522"/>
      <c r="S120" s="522"/>
      <c r="T120" s="522"/>
      <c r="U120" s="522"/>
      <c r="V120" s="522"/>
      <c r="W120" s="522"/>
      <c r="X120" s="522"/>
      <c r="Y120" s="522"/>
      <c r="Z120" s="522"/>
      <c r="AA120" s="522"/>
      <c r="AB120" s="522"/>
      <c r="AC120" s="522"/>
      <c r="AD120" s="522"/>
      <c r="AE120" s="522"/>
      <c r="AF120" s="522"/>
      <c r="AG120" s="522"/>
      <c r="AH120" s="522"/>
      <c r="AI120" s="522"/>
      <c r="AJ120" s="522"/>
      <c r="AK120" s="522"/>
      <c r="AL120" s="522"/>
      <c r="AM120" s="522"/>
      <c r="AN120" s="522"/>
      <c r="AO120" s="522"/>
      <c r="AP120" s="522"/>
      <c r="AQ120" s="522"/>
      <c r="AR120" s="522"/>
      <c r="AS120" s="522"/>
      <c r="AT120" s="522"/>
      <c r="AU120" s="522"/>
      <c r="AV120" s="522"/>
      <c r="AW120" s="522"/>
      <c r="AX120" s="522"/>
      <c r="AY120" s="522"/>
      <c r="AZ120" s="522"/>
      <c r="BA120" s="522"/>
      <c r="BB120" s="522"/>
      <c r="BC120" s="522"/>
      <c r="BD120" s="522"/>
      <c r="BE120" s="522"/>
      <c r="BF120" s="522"/>
      <c r="BG120" s="522"/>
      <c r="BH120" s="522"/>
      <c r="BI120" s="522"/>
      <c r="BJ120" s="522"/>
      <c r="BK120" s="522"/>
      <c r="BL120" s="522"/>
      <c r="BM120" s="522"/>
      <c r="BN120" s="522"/>
      <c r="BO120" s="522"/>
      <c r="BP120" s="522"/>
      <c r="BQ120" s="522"/>
      <c r="BR120" s="522"/>
      <c r="BS120" s="522"/>
      <c r="BT120" s="522"/>
      <c r="BU120" s="522"/>
      <c r="BV120" s="522"/>
      <c r="BW120" s="522"/>
      <c r="BX120" s="522"/>
      <c r="BY120" s="522"/>
      <c r="BZ120" s="522"/>
      <c r="CA120" s="522"/>
      <c r="CB120" s="522"/>
      <c r="CC120" s="522"/>
      <c r="CD120" s="522"/>
      <c r="CE120" s="522"/>
      <c r="CF120" s="522"/>
      <c r="CG120" s="522"/>
      <c r="CH120" s="522"/>
      <c r="CI120" s="522"/>
      <c r="CJ120" s="522"/>
      <c r="CK120" s="522"/>
      <c r="CL120" s="522"/>
      <c r="CM120" s="522"/>
      <c r="CN120" s="522"/>
      <c r="CO120" s="522"/>
      <c r="CP120" s="522"/>
      <c r="CQ120" s="522"/>
      <c r="CR120" s="522"/>
      <c r="CS120" s="522"/>
      <c r="CT120" s="522"/>
      <c r="CU120" s="522"/>
      <c r="CV120" s="522"/>
      <c r="CW120" s="522"/>
      <c r="CX120" s="522"/>
      <c r="CY120" s="522"/>
      <c r="CZ120" s="522"/>
      <c r="DA120" s="522"/>
      <c r="DB120" s="522"/>
      <c r="DC120" s="522"/>
      <c r="DD120" s="522"/>
      <c r="DE120" s="522"/>
      <c r="DF120" s="522"/>
      <c r="DG120" s="522"/>
      <c r="DH120" s="522"/>
      <c r="DI120" s="522"/>
      <c r="DJ120" s="522"/>
      <c r="DK120" s="522"/>
      <c r="DL120" s="522"/>
      <c r="DM120" s="522"/>
      <c r="DN120" s="522"/>
      <c r="DO120" s="522"/>
      <c r="DP120" s="522"/>
      <c r="DQ120" s="522"/>
      <c r="DR120" s="522"/>
    </row>
    <row r="121" s="155" customFormat="1" ht="13.5" spans="1:122">
      <c r="A121" s="522"/>
      <c r="B121" s="525"/>
      <c r="C121" s="526"/>
      <c r="D121" s="527"/>
      <c r="E121" s="528"/>
      <c r="F121" s="529"/>
      <c r="G121" s="528"/>
      <c r="H121" s="527"/>
      <c r="I121" s="528"/>
      <c r="J121" s="528"/>
      <c r="K121" s="530"/>
      <c r="L121" s="531"/>
      <c r="M121" s="528"/>
      <c r="N121" s="531"/>
      <c r="O121" s="528"/>
      <c r="P121" s="528"/>
      <c r="Q121" s="528"/>
      <c r="R121" s="522"/>
      <c r="S121" s="522"/>
      <c r="T121" s="522"/>
      <c r="U121" s="522"/>
      <c r="V121" s="522"/>
      <c r="W121" s="522"/>
      <c r="X121" s="522"/>
      <c r="Y121" s="522"/>
      <c r="Z121" s="522"/>
      <c r="AA121" s="522"/>
      <c r="AB121" s="522"/>
      <c r="AC121" s="522"/>
      <c r="AD121" s="522"/>
      <c r="AE121" s="522"/>
      <c r="AF121" s="522"/>
      <c r="AG121" s="522"/>
      <c r="AH121" s="522"/>
      <c r="AI121" s="522"/>
      <c r="AJ121" s="522"/>
      <c r="AK121" s="522"/>
      <c r="AL121" s="522"/>
      <c r="AM121" s="522"/>
      <c r="AN121" s="522"/>
      <c r="AO121" s="522"/>
      <c r="AP121" s="522"/>
      <c r="AQ121" s="522"/>
      <c r="AR121" s="522"/>
      <c r="AS121" s="522"/>
      <c r="AT121" s="522"/>
      <c r="AU121" s="522"/>
      <c r="AV121" s="522"/>
      <c r="AW121" s="522"/>
      <c r="AX121" s="522"/>
      <c r="AY121" s="522"/>
      <c r="AZ121" s="522"/>
      <c r="BA121" s="522"/>
      <c r="BB121" s="522"/>
      <c r="BC121" s="522"/>
      <c r="BD121" s="522"/>
      <c r="BE121" s="522"/>
      <c r="BF121" s="522"/>
      <c r="BG121" s="522"/>
      <c r="BH121" s="522"/>
      <c r="BI121" s="522"/>
      <c r="BJ121" s="522"/>
      <c r="BK121" s="522"/>
      <c r="BL121" s="522"/>
      <c r="BM121" s="522"/>
      <c r="BN121" s="522"/>
      <c r="BO121" s="522"/>
      <c r="BP121" s="522"/>
      <c r="BQ121" s="522"/>
      <c r="BR121" s="522"/>
      <c r="BS121" s="522"/>
      <c r="BT121" s="522"/>
      <c r="BU121" s="522"/>
      <c r="BV121" s="522"/>
      <c r="BW121" s="522"/>
      <c r="BX121" s="522"/>
      <c r="BY121" s="522"/>
      <c r="BZ121" s="522"/>
      <c r="CA121" s="522"/>
      <c r="CB121" s="522"/>
      <c r="CC121" s="522"/>
      <c r="CD121" s="522"/>
      <c r="CE121" s="522"/>
      <c r="CF121" s="522"/>
      <c r="CG121" s="522"/>
      <c r="CH121" s="522"/>
      <c r="CI121" s="522"/>
      <c r="CJ121" s="522"/>
      <c r="CK121" s="522"/>
      <c r="CL121" s="522"/>
      <c r="CM121" s="522"/>
      <c r="CN121" s="522"/>
      <c r="CO121" s="522"/>
      <c r="CP121" s="522"/>
      <c r="CQ121" s="522"/>
      <c r="CR121" s="522"/>
      <c r="CS121" s="522"/>
      <c r="CT121" s="522"/>
      <c r="CU121" s="522"/>
      <c r="CV121" s="522"/>
      <c r="CW121" s="522"/>
      <c r="CX121" s="522"/>
      <c r="CY121" s="522"/>
      <c r="CZ121" s="522"/>
      <c r="DA121" s="522"/>
      <c r="DB121" s="522"/>
      <c r="DC121" s="522"/>
      <c r="DD121" s="522"/>
      <c r="DE121" s="522"/>
      <c r="DF121" s="522"/>
      <c r="DG121" s="522"/>
      <c r="DH121" s="522"/>
      <c r="DI121" s="522"/>
      <c r="DJ121" s="522"/>
      <c r="DK121" s="522"/>
      <c r="DL121" s="522"/>
      <c r="DM121" s="522"/>
      <c r="DN121" s="522"/>
      <c r="DO121" s="522"/>
      <c r="DP121" s="522"/>
      <c r="DQ121" s="522"/>
      <c r="DR121" s="522"/>
    </row>
    <row r="122" s="155" customFormat="1" ht="13.5" spans="1:122">
      <c r="A122" s="522"/>
      <c r="B122" s="525"/>
      <c r="C122" s="526"/>
      <c r="D122" s="527"/>
      <c r="E122" s="528"/>
      <c r="F122" s="529"/>
      <c r="G122" s="528"/>
      <c r="H122" s="527"/>
      <c r="I122" s="528"/>
      <c r="J122" s="528"/>
      <c r="K122" s="530"/>
      <c r="L122" s="531"/>
      <c r="M122" s="528"/>
      <c r="N122" s="531"/>
      <c r="O122" s="528"/>
      <c r="P122" s="528"/>
      <c r="Q122" s="528"/>
      <c r="R122" s="522"/>
      <c r="S122" s="522"/>
      <c r="T122" s="522"/>
      <c r="U122" s="522"/>
      <c r="V122" s="522"/>
      <c r="W122" s="522"/>
      <c r="X122" s="522"/>
      <c r="Y122" s="522"/>
      <c r="Z122" s="522"/>
      <c r="AA122" s="522"/>
      <c r="AB122" s="522"/>
      <c r="AC122" s="522"/>
      <c r="AD122" s="522"/>
      <c r="AE122" s="522"/>
      <c r="AF122" s="522"/>
      <c r="AG122" s="522"/>
      <c r="AH122" s="522"/>
      <c r="AI122" s="522"/>
      <c r="AJ122" s="522"/>
      <c r="AK122" s="522"/>
      <c r="AL122" s="522"/>
      <c r="AM122" s="522"/>
      <c r="AN122" s="522"/>
      <c r="AO122" s="522"/>
      <c r="AP122" s="522"/>
      <c r="AQ122" s="522"/>
      <c r="AR122" s="522"/>
      <c r="AS122" s="522"/>
      <c r="AT122" s="522"/>
      <c r="AU122" s="522"/>
      <c r="AV122" s="522"/>
      <c r="AW122" s="522"/>
      <c r="AX122" s="522"/>
      <c r="AY122" s="522"/>
      <c r="AZ122" s="522"/>
      <c r="BA122" s="522"/>
      <c r="BB122" s="522"/>
      <c r="BC122" s="522"/>
      <c r="BD122" s="522"/>
      <c r="BE122" s="522"/>
      <c r="BF122" s="522"/>
      <c r="BG122" s="522"/>
      <c r="BH122" s="522"/>
      <c r="BI122" s="522"/>
      <c r="BJ122" s="522"/>
      <c r="BK122" s="522"/>
      <c r="BL122" s="522"/>
      <c r="BM122" s="522"/>
      <c r="BN122" s="522"/>
      <c r="BO122" s="522"/>
      <c r="BP122" s="522"/>
      <c r="BQ122" s="522"/>
      <c r="BR122" s="522"/>
      <c r="BS122" s="522"/>
      <c r="BT122" s="522"/>
      <c r="BU122" s="522"/>
      <c r="BV122" s="522"/>
      <c r="BW122" s="522"/>
      <c r="BX122" s="522"/>
      <c r="BY122" s="522"/>
      <c r="BZ122" s="522"/>
      <c r="CA122" s="522"/>
      <c r="CB122" s="522"/>
      <c r="CC122" s="522"/>
      <c r="CD122" s="522"/>
      <c r="CE122" s="522"/>
      <c r="CF122" s="522"/>
      <c r="CG122" s="522"/>
      <c r="CH122" s="522"/>
      <c r="CI122" s="522"/>
      <c r="CJ122" s="522"/>
      <c r="CK122" s="522"/>
      <c r="CL122" s="522"/>
      <c r="CM122" s="522"/>
      <c r="CN122" s="522"/>
      <c r="CO122" s="522"/>
      <c r="CP122" s="522"/>
      <c r="CQ122" s="522"/>
      <c r="CR122" s="522"/>
      <c r="CS122" s="522"/>
      <c r="CT122" s="522"/>
      <c r="CU122" s="522"/>
      <c r="CV122" s="522"/>
      <c r="CW122" s="522"/>
      <c r="CX122" s="522"/>
      <c r="CY122" s="522"/>
      <c r="CZ122" s="522"/>
      <c r="DA122" s="522"/>
      <c r="DB122" s="522"/>
      <c r="DC122" s="522"/>
      <c r="DD122" s="522"/>
      <c r="DE122" s="522"/>
      <c r="DF122" s="522"/>
      <c r="DG122" s="522"/>
      <c r="DH122" s="522"/>
      <c r="DI122" s="522"/>
      <c r="DJ122" s="522"/>
      <c r="DK122" s="522"/>
      <c r="DL122" s="522"/>
      <c r="DM122" s="522"/>
      <c r="DN122" s="522"/>
      <c r="DO122" s="522"/>
      <c r="DP122" s="522"/>
      <c r="DQ122" s="522"/>
      <c r="DR122" s="522"/>
    </row>
    <row r="123" s="155" customFormat="1" ht="13.5" spans="1:122">
      <c r="A123" s="522"/>
      <c r="B123" s="525"/>
      <c r="C123" s="526"/>
      <c r="D123" s="527"/>
      <c r="E123" s="528"/>
      <c r="F123" s="529"/>
      <c r="G123" s="528"/>
      <c r="H123" s="527"/>
      <c r="I123" s="528"/>
      <c r="J123" s="528"/>
      <c r="K123" s="530"/>
      <c r="L123" s="531"/>
      <c r="M123" s="528"/>
      <c r="N123" s="531"/>
      <c r="O123" s="528"/>
      <c r="P123" s="528"/>
      <c r="Q123" s="528"/>
      <c r="R123" s="522"/>
      <c r="S123" s="522"/>
      <c r="T123" s="522"/>
      <c r="U123" s="522"/>
      <c r="V123" s="522"/>
      <c r="W123" s="522"/>
      <c r="X123" s="522"/>
      <c r="Y123" s="522"/>
      <c r="Z123" s="522"/>
      <c r="AA123" s="522"/>
      <c r="AB123" s="522"/>
      <c r="AC123" s="522"/>
      <c r="AD123" s="522"/>
      <c r="AE123" s="522"/>
      <c r="AF123" s="522"/>
      <c r="AG123" s="522"/>
      <c r="AH123" s="522"/>
      <c r="AI123" s="522"/>
      <c r="AJ123" s="522"/>
      <c r="AK123" s="522"/>
      <c r="AL123" s="522"/>
      <c r="AM123" s="522"/>
      <c r="AN123" s="522"/>
      <c r="AO123" s="522"/>
      <c r="AP123" s="522"/>
      <c r="AQ123" s="522"/>
      <c r="AR123" s="522"/>
      <c r="AS123" s="522"/>
      <c r="AT123" s="522"/>
      <c r="AU123" s="522"/>
      <c r="AV123" s="522"/>
      <c r="AW123" s="522"/>
      <c r="AX123" s="522"/>
      <c r="AY123" s="522"/>
      <c r="AZ123" s="522"/>
      <c r="BA123" s="522"/>
      <c r="BB123" s="522"/>
      <c r="BC123" s="522"/>
      <c r="BD123" s="522"/>
      <c r="BE123" s="522"/>
      <c r="BF123" s="522"/>
      <c r="BG123" s="522"/>
      <c r="BH123" s="522"/>
      <c r="BI123" s="522"/>
      <c r="BJ123" s="522"/>
      <c r="BK123" s="522"/>
      <c r="BL123" s="522"/>
      <c r="BM123" s="522"/>
      <c r="BN123" s="522"/>
      <c r="BO123" s="522"/>
      <c r="BP123" s="522"/>
      <c r="BQ123" s="522"/>
      <c r="BR123" s="522"/>
      <c r="BS123" s="522"/>
      <c r="BT123" s="522"/>
      <c r="BU123" s="522"/>
      <c r="BV123" s="522"/>
      <c r="BW123" s="522"/>
      <c r="BX123" s="522"/>
      <c r="BY123" s="522"/>
      <c r="BZ123" s="522"/>
      <c r="CA123" s="522"/>
      <c r="CB123" s="522"/>
      <c r="CC123" s="522"/>
      <c r="CD123" s="522"/>
      <c r="CE123" s="522"/>
      <c r="CF123" s="522"/>
      <c r="CG123" s="522"/>
      <c r="CH123" s="522"/>
      <c r="CI123" s="522"/>
      <c r="CJ123" s="522"/>
      <c r="CK123" s="522"/>
      <c r="CL123" s="522"/>
      <c r="CM123" s="522"/>
      <c r="CN123" s="522"/>
      <c r="CO123" s="522"/>
      <c r="CP123" s="522"/>
      <c r="CQ123" s="522"/>
      <c r="CR123" s="522"/>
      <c r="CS123" s="522"/>
      <c r="CT123" s="522"/>
      <c r="CU123" s="522"/>
      <c r="CV123" s="522"/>
      <c r="CW123" s="522"/>
      <c r="CX123" s="522"/>
      <c r="CY123" s="522"/>
      <c r="CZ123" s="522"/>
      <c r="DA123" s="522"/>
      <c r="DB123" s="522"/>
      <c r="DC123" s="522"/>
      <c r="DD123" s="522"/>
      <c r="DE123" s="522"/>
      <c r="DF123" s="522"/>
      <c r="DG123" s="522"/>
      <c r="DH123" s="522"/>
      <c r="DI123" s="522"/>
      <c r="DJ123" s="522"/>
      <c r="DK123" s="522"/>
      <c r="DL123" s="522"/>
      <c r="DM123" s="522"/>
      <c r="DN123" s="522"/>
      <c r="DO123" s="522"/>
      <c r="DP123" s="522"/>
      <c r="DQ123" s="522"/>
      <c r="DR123" s="522"/>
    </row>
    <row r="124" s="155" customFormat="1" ht="13.5" spans="1:122">
      <c r="A124" s="522"/>
      <c r="B124" s="525"/>
      <c r="C124" s="526"/>
      <c r="D124" s="527"/>
      <c r="E124" s="528"/>
      <c r="F124" s="529"/>
      <c r="G124" s="528"/>
      <c r="H124" s="527"/>
      <c r="I124" s="528"/>
      <c r="J124" s="528"/>
      <c r="K124" s="530"/>
      <c r="L124" s="531"/>
      <c r="M124" s="528"/>
      <c r="N124" s="531"/>
      <c r="O124" s="528"/>
      <c r="P124" s="528"/>
      <c r="Q124" s="528"/>
      <c r="R124" s="522"/>
      <c r="S124" s="522"/>
      <c r="T124" s="522"/>
      <c r="U124" s="522"/>
      <c r="V124" s="522"/>
      <c r="W124" s="522"/>
      <c r="X124" s="522"/>
      <c r="Y124" s="522"/>
      <c r="Z124" s="522"/>
      <c r="AA124" s="522"/>
      <c r="AB124" s="522"/>
      <c r="AC124" s="522"/>
      <c r="AD124" s="522"/>
      <c r="AE124" s="522"/>
      <c r="AF124" s="522"/>
      <c r="AG124" s="522"/>
      <c r="AH124" s="522"/>
      <c r="AI124" s="522"/>
      <c r="AJ124" s="522"/>
      <c r="AK124" s="522"/>
      <c r="AL124" s="522"/>
      <c r="AM124" s="522"/>
      <c r="AN124" s="522"/>
      <c r="AO124" s="522"/>
      <c r="AP124" s="522"/>
      <c r="AQ124" s="522"/>
      <c r="AR124" s="522"/>
      <c r="AS124" s="522"/>
      <c r="AT124" s="522"/>
      <c r="AU124" s="522"/>
      <c r="AV124" s="522"/>
      <c r="AW124" s="522"/>
      <c r="AX124" s="522"/>
      <c r="AY124" s="522"/>
      <c r="AZ124" s="522"/>
      <c r="BA124" s="522"/>
      <c r="BB124" s="522"/>
      <c r="BC124" s="522"/>
      <c r="BD124" s="522"/>
      <c r="BE124" s="522"/>
      <c r="BF124" s="522"/>
      <c r="BG124" s="522"/>
      <c r="BH124" s="522"/>
      <c r="BI124" s="522"/>
      <c r="BJ124" s="522"/>
      <c r="BK124" s="522"/>
      <c r="BL124" s="522"/>
      <c r="BM124" s="522"/>
      <c r="BN124" s="522"/>
      <c r="BO124" s="522"/>
      <c r="BP124" s="522"/>
      <c r="BQ124" s="522"/>
      <c r="BR124" s="522"/>
      <c r="BS124" s="522"/>
      <c r="BT124" s="522"/>
      <c r="BU124" s="522"/>
      <c r="BV124" s="522"/>
      <c r="BW124" s="522"/>
      <c r="BX124" s="522"/>
      <c r="BY124" s="522"/>
      <c r="BZ124" s="522"/>
      <c r="CA124" s="522"/>
      <c r="CB124" s="522"/>
      <c r="CC124" s="522"/>
      <c r="CD124" s="522"/>
      <c r="CE124" s="522"/>
      <c r="CF124" s="522"/>
      <c r="CG124" s="522"/>
      <c r="CH124" s="522"/>
      <c r="CI124" s="522"/>
      <c r="CJ124" s="522"/>
      <c r="CK124" s="522"/>
      <c r="CL124" s="522"/>
      <c r="CM124" s="522"/>
      <c r="CN124" s="522"/>
      <c r="CO124" s="522"/>
      <c r="CP124" s="522"/>
      <c r="CQ124" s="522"/>
      <c r="CR124" s="522"/>
      <c r="CS124" s="522"/>
      <c r="CT124" s="522"/>
      <c r="CU124" s="522"/>
      <c r="CV124" s="522"/>
      <c r="CW124" s="522"/>
      <c r="CX124" s="522"/>
      <c r="CY124" s="522"/>
      <c r="CZ124" s="522"/>
      <c r="DA124" s="522"/>
      <c r="DB124" s="522"/>
      <c r="DC124" s="522"/>
      <c r="DD124" s="522"/>
      <c r="DE124" s="522"/>
      <c r="DF124" s="522"/>
      <c r="DG124" s="522"/>
      <c r="DH124" s="522"/>
      <c r="DI124" s="522"/>
      <c r="DJ124" s="522"/>
      <c r="DK124" s="522"/>
      <c r="DL124" s="522"/>
      <c r="DM124" s="522"/>
      <c r="DN124" s="522"/>
      <c r="DO124" s="522"/>
      <c r="DP124" s="522"/>
      <c r="DQ124" s="522"/>
      <c r="DR124" s="522"/>
    </row>
    <row r="125" s="155" customFormat="1" ht="13.5" spans="1:122">
      <c r="A125" s="522"/>
      <c r="B125" s="525"/>
      <c r="C125" s="526"/>
      <c r="D125" s="527"/>
      <c r="E125" s="528"/>
      <c r="F125" s="529"/>
      <c r="G125" s="528"/>
      <c r="H125" s="527"/>
      <c r="I125" s="528"/>
      <c r="J125" s="528"/>
      <c r="K125" s="530"/>
      <c r="L125" s="531"/>
      <c r="M125" s="528"/>
      <c r="N125" s="531"/>
      <c r="O125" s="528"/>
      <c r="P125" s="528"/>
      <c r="Q125" s="528"/>
      <c r="R125" s="522"/>
      <c r="S125" s="522"/>
      <c r="T125" s="522"/>
      <c r="U125" s="522"/>
      <c r="V125" s="522"/>
      <c r="W125" s="522"/>
      <c r="X125" s="522"/>
      <c r="Y125" s="522"/>
      <c r="Z125" s="522"/>
      <c r="AA125" s="522"/>
      <c r="AB125" s="522"/>
      <c r="AC125" s="522"/>
      <c r="AD125" s="522"/>
      <c r="AE125" s="522"/>
      <c r="AF125" s="522"/>
      <c r="AG125" s="522"/>
      <c r="AH125" s="522"/>
      <c r="AI125" s="522"/>
      <c r="AJ125" s="522"/>
      <c r="AK125" s="522"/>
      <c r="AL125" s="522"/>
      <c r="AM125" s="522"/>
      <c r="AN125" s="522"/>
      <c r="AO125" s="522"/>
      <c r="AP125" s="522"/>
      <c r="AQ125" s="522"/>
      <c r="AR125" s="522"/>
      <c r="AS125" s="522"/>
      <c r="AT125" s="522"/>
      <c r="AU125" s="522"/>
      <c r="AV125" s="522"/>
      <c r="AW125" s="522"/>
      <c r="AX125" s="522"/>
      <c r="AY125" s="522"/>
      <c r="AZ125" s="522"/>
      <c r="BA125" s="522"/>
      <c r="BB125" s="522"/>
      <c r="BC125" s="522"/>
      <c r="BD125" s="522"/>
      <c r="BE125" s="522"/>
      <c r="BF125" s="522"/>
      <c r="BG125" s="522"/>
      <c r="BH125" s="522"/>
      <c r="BI125" s="522"/>
      <c r="BJ125" s="522"/>
      <c r="BK125" s="522"/>
      <c r="BL125" s="522"/>
      <c r="BM125" s="522"/>
      <c r="BN125" s="522"/>
      <c r="BO125" s="522"/>
      <c r="BP125" s="522"/>
      <c r="BQ125" s="522"/>
      <c r="BR125" s="522"/>
      <c r="BS125" s="522"/>
      <c r="BT125" s="522"/>
      <c r="BU125" s="522"/>
      <c r="BV125" s="522"/>
      <c r="BW125" s="522"/>
      <c r="BX125" s="522"/>
      <c r="BY125" s="522"/>
      <c r="BZ125" s="522"/>
      <c r="CA125" s="522"/>
      <c r="CB125" s="522"/>
      <c r="CC125" s="522"/>
      <c r="CD125" s="522"/>
      <c r="CE125" s="522"/>
      <c r="CF125" s="522"/>
      <c r="CG125" s="522"/>
      <c r="CH125" s="522"/>
      <c r="CI125" s="522"/>
      <c r="CJ125" s="522"/>
      <c r="CK125" s="522"/>
      <c r="CL125" s="522"/>
      <c r="CM125" s="522"/>
      <c r="CN125" s="522"/>
      <c r="CO125" s="522"/>
      <c r="CP125" s="522"/>
      <c r="CQ125" s="522"/>
      <c r="CR125" s="522"/>
      <c r="CS125" s="522"/>
      <c r="CT125" s="522"/>
      <c r="CU125" s="522"/>
      <c r="CV125" s="522"/>
      <c r="CW125" s="522"/>
      <c r="CX125" s="522"/>
      <c r="CY125" s="522"/>
      <c r="CZ125" s="522"/>
      <c r="DA125" s="522"/>
      <c r="DB125" s="522"/>
      <c r="DC125" s="522"/>
      <c r="DD125" s="522"/>
      <c r="DE125" s="522"/>
      <c r="DF125" s="522"/>
      <c r="DG125" s="522"/>
      <c r="DH125" s="522"/>
      <c r="DI125" s="522"/>
      <c r="DJ125" s="522"/>
      <c r="DK125" s="522"/>
      <c r="DL125" s="522"/>
      <c r="DM125" s="522"/>
      <c r="DN125" s="522"/>
      <c r="DO125" s="522"/>
      <c r="DP125" s="522"/>
      <c r="DQ125" s="522"/>
      <c r="DR125" s="522"/>
    </row>
    <row r="126" s="155" customFormat="1" ht="13.5" spans="1:122">
      <c r="A126" s="522"/>
      <c r="B126" s="525"/>
      <c r="C126" s="526"/>
      <c r="D126" s="527"/>
      <c r="E126" s="528"/>
      <c r="F126" s="529"/>
      <c r="G126" s="528"/>
      <c r="H126" s="527"/>
      <c r="I126" s="528"/>
      <c r="J126" s="528"/>
      <c r="K126" s="530"/>
      <c r="L126" s="531"/>
      <c r="M126" s="528"/>
      <c r="N126" s="531"/>
      <c r="O126" s="528"/>
      <c r="P126" s="528"/>
      <c r="Q126" s="528"/>
      <c r="R126" s="522"/>
      <c r="S126" s="522"/>
      <c r="T126" s="522"/>
      <c r="U126" s="522"/>
      <c r="V126" s="522"/>
      <c r="W126" s="522"/>
      <c r="X126" s="522"/>
      <c r="Y126" s="522"/>
      <c r="Z126" s="522"/>
      <c r="AA126" s="522"/>
      <c r="AB126" s="522"/>
      <c r="AC126" s="522"/>
      <c r="AD126" s="522"/>
      <c r="AE126" s="522"/>
      <c r="AF126" s="522"/>
      <c r="AG126" s="522"/>
      <c r="AH126" s="522"/>
      <c r="AI126" s="522"/>
      <c r="AJ126" s="522"/>
      <c r="AK126" s="522"/>
      <c r="AL126" s="522"/>
      <c r="AM126" s="522"/>
      <c r="AN126" s="522"/>
      <c r="AO126" s="522"/>
      <c r="AP126" s="522"/>
      <c r="AQ126" s="522"/>
      <c r="AR126" s="522"/>
      <c r="AS126" s="522"/>
      <c r="AT126" s="522"/>
      <c r="AU126" s="522"/>
      <c r="AV126" s="522"/>
      <c r="AW126" s="522"/>
      <c r="AX126" s="522"/>
      <c r="AY126" s="522"/>
      <c r="AZ126" s="522"/>
      <c r="BA126" s="522"/>
      <c r="BB126" s="522"/>
      <c r="BC126" s="522"/>
      <c r="BD126" s="522"/>
      <c r="BE126" s="522"/>
      <c r="BF126" s="522"/>
      <c r="BG126" s="522"/>
      <c r="BH126" s="522"/>
      <c r="BI126" s="522"/>
      <c r="BJ126" s="522"/>
      <c r="BK126" s="522"/>
      <c r="BL126" s="522"/>
      <c r="BM126" s="522"/>
      <c r="BN126" s="522"/>
      <c r="BO126" s="522"/>
      <c r="BP126" s="522"/>
      <c r="BQ126" s="522"/>
      <c r="BR126" s="522"/>
      <c r="BS126" s="522"/>
      <c r="BT126" s="522"/>
      <c r="BU126" s="522"/>
      <c r="BV126" s="522"/>
      <c r="BW126" s="522"/>
      <c r="BX126" s="522"/>
      <c r="BY126" s="522"/>
      <c r="BZ126" s="522"/>
      <c r="CA126" s="522"/>
      <c r="CB126" s="522"/>
      <c r="CC126" s="522"/>
      <c r="CD126" s="522"/>
      <c r="CE126" s="522"/>
      <c r="CF126" s="522"/>
      <c r="CG126" s="522"/>
      <c r="CH126" s="522"/>
      <c r="CI126" s="522"/>
      <c r="CJ126" s="522"/>
      <c r="CK126" s="522"/>
      <c r="CL126" s="522"/>
      <c r="CM126" s="522"/>
      <c r="CN126" s="522"/>
      <c r="CO126" s="522"/>
      <c r="CP126" s="522"/>
      <c r="CQ126" s="522"/>
      <c r="CR126" s="522"/>
      <c r="CS126" s="522"/>
      <c r="CT126" s="522"/>
      <c r="CU126" s="522"/>
      <c r="CV126" s="522"/>
      <c r="CW126" s="522"/>
      <c r="CX126" s="522"/>
      <c r="CY126" s="522"/>
      <c r="CZ126" s="522"/>
      <c r="DA126" s="522"/>
      <c r="DB126" s="522"/>
      <c r="DC126" s="522"/>
      <c r="DD126" s="522"/>
      <c r="DE126" s="522"/>
      <c r="DF126" s="522"/>
      <c r="DG126" s="522"/>
      <c r="DH126" s="522"/>
      <c r="DI126" s="522"/>
      <c r="DJ126" s="522"/>
      <c r="DK126" s="522"/>
      <c r="DL126" s="522"/>
      <c r="DM126" s="522"/>
      <c r="DN126" s="522"/>
      <c r="DO126" s="522"/>
      <c r="DP126" s="522"/>
      <c r="DQ126" s="522"/>
      <c r="DR126" s="522"/>
    </row>
    <row r="127" s="155" customFormat="1" ht="13.5" spans="1:122">
      <c r="A127" s="522"/>
      <c r="B127" s="525"/>
      <c r="C127" s="526"/>
      <c r="D127" s="527"/>
      <c r="E127" s="528"/>
      <c r="F127" s="529"/>
      <c r="G127" s="528"/>
      <c r="H127" s="527"/>
      <c r="I127" s="528"/>
      <c r="J127" s="528"/>
      <c r="K127" s="530"/>
      <c r="L127" s="531"/>
      <c r="M127" s="528"/>
      <c r="N127" s="531"/>
      <c r="O127" s="528"/>
      <c r="P127" s="528"/>
      <c r="Q127" s="528"/>
      <c r="R127" s="522"/>
      <c r="S127" s="522"/>
      <c r="T127" s="522"/>
      <c r="U127" s="522"/>
      <c r="V127" s="522"/>
      <c r="W127" s="522"/>
      <c r="X127" s="522"/>
      <c r="Y127" s="522"/>
      <c r="Z127" s="522"/>
      <c r="AA127" s="522"/>
      <c r="AB127" s="522"/>
      <c r="AC127" s="522"/>
      <c r="AD127" s="522"/>
      <c r="AE127" s="522"/>
      <c r="AF127" s="522"/>
      <c r="AG127" s="522"/>
      <c r="AH127" s="522"/>
      <c r="AI127" s="522"/>
      <c r="AJ127" s="522"/>
      <c r="AK127" s="522"/>
      <c r="AL127" s="522"/>
      <c r="AM127" s="522"/>
      <c r="AN127" s="522"/>
      <c r="AO127" s="522"/>
      <c r="AP127" s="522"/>
      <c r="AQ127" s="522"/>
      <c r="AR127" s="522"/>
      <c r="AS127" s="522"/>
      <c r="AT127" s="522"/>
      <c r="AU127" s="522"/>
      <c r="AV127" s="522"/>
      <c r="AW127" s="522"/>
      <c r="AX127" s="522"/>
      <c r="AY127" s="522"/>
      <c r="AZ127" s="522"/>
      <c r="BA127" s="522"/>
      <c r="BB127" s="522"/>
      <c r="BC127" s="522"/>
      <c r="BD127" s="522"/>
      <c r="BE127" s="522"/>
      <c r="BF127" s="522"/>
      <c r="BG127" s="522"/>
      <c r="BH127" s="522"/>
      <c r="BI127" s="522"/>
      <c r="BJ127" s="522"/>
      <c r="BK127" s="522"/>
      <c r="BL127" s="522"/>
      <c r="BM127" s="522"/>
      <c r="BN127" s="522"/>
      <c r="BO127" s="522"/>
      <c r="BP127" s="522"/>
      <c r="BQ127" s="522"/>
      <c r="BR127" s="522"/>
      <c r="BS127" s="522"/>
      <c r="BT127" s="522"/>
      <c r="BU127" s="522"/>
      <c r="BV127" s="522"/>
      <c r="BW127" s="522"/>
      <c r="BX127" s="522"/>
      <c r="BY127" s="522"/>
      <c r="BZ127" s="522"/>
      <c r="CA127" s="522"/>
      <c r="CB127" s="522"/>
      <c r="CC127" s="522"/>
      <c r="CD127" s="522"/>
      <c r="CE127" s="522"/>
      <c r="CF127" s="522"/>
      <c r="CG127" s="522"/>
      <c r="CH127" s="522"/>
      <c r="CI127" s="522"/>
      <c r="CJ127" s="522"/>
      <c r="CK127" s="522"/>
      <c r="CL127" s="522"/>
      <c r="CM127" s="522"/>
      <c r="CN127" s="522"/>
      <c r="CO127" s="522"/>
      <c r="CP127" s="522"/>
      <c r="CQ127" s="522"/>
      <c r="CR127" s="522"/>
      <c r="CS127" s="522"/>
      <c r="CT127" s="522"/>
      <c r="CU127" s="522"/>
      <c r="CV127" s="522"/>
      <c r="CW127" s="522"/>
      <c r="CX127" s="522"/>
      <c r="CY127" s="522"/>
      <c r="CZ127" s="522"/>
      <c r="DA127" s="522"/>
      <c r="DB127" s="522"/>
      <c r="DC127" s="522"/>
      <c r="DD127" s="522"/>
      <c r="DE127" s="522"/>
      <c r="DF127" s="522"/>
      <c r="DG127" s="522"/>
      <c r="DH127" s="522"/>
      <c r="DI127" s="522"/>
      <c r="DJ127" s="522"/>
      <c r="DK127" s="522"/>
      <c r="DL127" s="522"/>
      <c r="DM127" s="522"/>
      <c r="DN127" s="522"/>
      <c r="DO127" s="522"/>
      <c r="DP127" s="522"/>
      <c r="DQ127" s="522"/>
      <c r="DR127" s="522"/>
    </row>
    <row r="128" s="155" customFormat="1" ht="13.5" spans="1:122">
      <c r="A128" s="522"/>
      <c r="B128" s="525"/>
      <c r="C128" s="526"/>
      <c r="D128" s="527"/>
      <c r="E128" s="528"/>
      <c r="F128" s="529"/>
      <c r="G128" s="528"/>
      <c r="H128" s="527"/>
      <c r="I128" s="528"/>
      <c r="J128" s="528"/>
      <c r="K128" s="530"/>
      <c r="L128" s="531"/>
      <c r="M128" s="528"/>
      <c r="N128" s="531"/>
      <c r="O128" s="528"/>
      <c r="P128" s="528"/>
      <c r="Q128" s="528"/>
      <c r="R128" s="522"/>
      <c r="S128" s="522"/>
      <c r="T128" s="522"/>
      <c r="U128" s="522"/>
      <c r="V128" s="522"/>
      <c r="W128" s="522"/>
      <c r="X128" s="522"/>
      <c r="Y128" s="522"/>
      <c r="Z128" s="522"/>
      <c r="AA128" s="522"/>
      <c r="AB128" s="522"/>
      <c r="AC128" s="522"/>
      <c r="AD128" s="522"/>
      <c r="AE128" s="522"/>
      <c r="AF128" s="522"/>
      <c r="AG128" s="522"/>
      <c r="AH128" s="522"/>
      <c r="AI128" s="522"/>
      <c r="AJ128" s="522"/>
      <c r="AK128" s="522"/>
      <c r="AL128" s="522"/>
      <c r="AM128" s="522"/>
      <c r="AN128" s="522"/>
      <c r="AO128" s="522"/>
      <c r="AP128" s="522"/>
      <c r="AQ128" s="522"/>
      <c r="AR128" s="522"/>
      <c r="AS128" s="522"/>
      <c r="AT128" s="522"/>
      <c r="AU128" s="522"/>
      <c r="AV128" s="522"/>
      <c r="AW128" s="522"/>
      <c r="AX128" s="522"/>
      <c r="AY128" s="522"/>
      <c r="AZ128" s="522"/>
      <c r="BA128" s="522"/>
      <c r="BB128" s="522"/>
      <c r="BC128" s="522"/>
      <c r="BD128" s="522"/>
      <c r="BE128" s="522"/>
      <c r="BF128" s="522"/>
      <c r="BG128" s="522"/>
      <c r="BH128" s="522"/>
      <c r="BI128" s="522"/>
      <c r="BJ128" s="522"/>
      <c r="BK128" s="522"/>
      <c r="BL128" s="522"/>
      <c r="BM128" s="522"/>
      <c r="BN128" s="522"/>
      <c r="BO128" s="522"/>
      <c r="BP128" s="522"/>
      <c r="BQ128" s="522"/>
      <c r="BR128" s="522"/>
      <c r="BS128" s="522"/>
      <c r="BT128" s="522"/>
      <c r="BU128" s="522"/>
      <c r="BV128" s="522"/>
      <c r="BW128" s="522"/>
      <c r="BX128" s="522"/>
      <c r="BY128" s="522"/>
      <c r="BZ128" s="522"/>
      <c r="CA128" s="522"/>
      <c r="CB128" s="522"/>
      <c r="CC128" s="522"/>
      <c r="CD128" s="522"/>
      <c r="CE128" s="522"/>
      <c r="CF128" s="522"/>
      <c r="CG128" s="522"/>
      <c r="CH128" s="522"/>
      <c r="CI128" s="522"/>
      <c r="CJ128" s="522"/>
      <c r="CK128" s="522"/>
      <c r="CL128" s="522"/>
      <c r="CM128" s="522"/>
      <c r="CN128" s="522"/>
      <c r="CO128" s="522"/>
      <c r="CP128" s="522"/>
      <c r="CQ128" s="522"/>
      <c r="CR128" s="522"/>
      <c r="CS128" s="522"/>
      <c r="CT128" s="522"/>
      <c r="CU128" s="522"/>
      <c r="CV128" s="522"/>
      <c r="CW128" s="522"/>
      <c r="CX128" s="522"/>
      <c r="CY128" s="522"/>
      <c r="CZ128" s="522"/>
      <c r="DA128" s="522"/>
      <c r="DB128" s="522"/>
      <c r="DC128" s="522"/>
      <c r="DD128" s="522"/>
      <c r="DE128" s="522"/>
      <c r="DF128" s="522"/>
      <c r="DG128" s="522"/>
      <c r="DH128" s="522"/>
      <c r="DI128" s="522"/>
      <c r="DJ128" s="522"/>
      <c r="DK128" s="522"/>
      <c r="DL128" s="522"/>
      <c r="DM128" s="522"/>
      <c r="DN128" s="522"/>
      <c r="DO128" s="522"/>
      <c r="DP128" s="522"/>
      <c r="DQ128" s="522"/>
      <c r="DR128" s="522"/>
    </row>
    <row r="129" s="155" customFormat="1" ht="13.5" spans="1:122">
      <c r="A129" s="522"/>
      <c r="B129" s="525"/>
      <c r="C129" s="526"/>
      <c r="D129" s="527"/>
      <c r="E129" s="528"/>
      <c r="F129" s="529"/>
      <c r="G129" s="528"/>
      <c r="H129" s="527"/>
      <c r="I129" s="528"/>
      <c r="J129" s="528"/>
      <c r="K129" s="530"/>
      <c r="L129" s="531"/>
      <c r="M129" s="528"/>
      <c r="N129" s="531"/>
      <c r="O129" s="528"/>
      <c r="P129" s="528"/>
      <c r="Q129" s="528"/>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522"/>
      <c r="AY129" s="522"/>
      <c r="AZ129" s="522"/>
      <c r="BA129" s="522"/>
      <c r="BB129" s="522"/>
      <c r="BC129" s="522"/>
      <c r="BD129" s="522"/>
      <c r="BE129" s="522"/>
      <c r="BF129" s="522"/>
      <c r="BG129" s="522"/>
      <c r="BH129" s="522"/>
      <c r="BI129" s="522"/>
      <c r="BJ129" s="522"/>
      <c r="BK129" s="522"/>
      <c r="BL129" s="522"/>
      <c r="BM129" s="522"/>
      <c r="BN129" s="522"/>
      <c r="BO129" s="522"/>
      <c r="BP129" s="522"/>
      <c r="BQ129" s="522"/>
      <c r="BR129" s="522"/>
      <c r="BS129" s="522"/>
      <c r="BT129" s="522"/>
      <c r="BU129" s="522"/>
      <c r="BV129" s="522"/>
      <c r="BW129" s="522"/>
      <c r="BX129" s="522"/>
      <c r="BY129" s="522"/>
      <c r="BZ129" s="522"/>
      <c r="CA129" s="522"/>
      <c r="CB129" s="522"/>
      <c r="CC129" s="522"/>
      <c r="CD129" s="522"/>
      <c r="CE129" s="522"/>
      <c r="CF129" s="522"/>
      <c r="CG129" s="522"/>
      <c r="CH129" s="522"/>
      <c r="CI129" s="522"/>
      <c r="CJ129" s="522"/>
      <c r="CK129" s="522"/>
      <c r="CL129" s="522"/>
      <c r="CM129" s="522"/>
      <c r="CN129" s="522"/>
      <c r="CO129" s="522"/>
      <c r="CP129" s="522"/>
      <c r="CQ129" s="522"/>
      <c r="CR129" s="522"/>
      <c r="CS129" s="522"/>
      <c r="CT129" s="522"/>
      <c r="CU129" s="522"/>
      <c r="CV129" s="522"/>
      <c r="CW129" s="522"/>
      <c r="CX129" s="522"/>
      <c r="CY129" s="522"/>
      <c r="CZ129" s="522"/>
      <c r="DA129" s="522"/>
      <c r="DB129" s="522"/>
      <c r="DC129" s="522"/>
      <c r="DD129" s="522"/>
      <c r="DE129" s="522"/>
      <c r="DF129" s="522"/>
      <c r="DG129" s="522"/>
      <c r="DH129" s="522"/>
      <c r="DI129" s="522"/>
      <c r="DJ129" s="522"/>
      <c r="DK129" s="522"/>
      <c r="DL129" s="522"/>
      <c r="DM129" s="522"/>
      <c r="DN129" s="522"/>
      <c r="DO129" s="522"/>
      <c r="DP129" s="522"/>
      <c r="DQ129" s="522"/>
      <c r="DR129" s="522"/>
    </row>
    <row r="130" s="155" customFormat="1" ht="13.5" spans="1:122">
      <c r="A130" s="522"/>
      <c r="B130" s="525"/>
      <c r="C130" s="526"/>
      <c r="D130" s="527"/>
      <c r="E130" s="528"/>
      <c r="F130" s="529"/>
      <c r="G130" s="528"/>
      <c r="H130" s="527"/>
      <c r="I130" s="528"/>
      <c r="J130" s="528"/>
      <c r="K130" s="530"/>
      <c r="L130" s="531"/>
      <c r="M130" s="528"/>
      <c r="N130" s="531"/>
      <c r="O130" s="528"/>
      <c r="P130" s="528"/>
      <c r="Q130" s="528"/>
      <c r="R130" s="522"/>
      <c r="S130" s="522"/>
      <c r="T130" s="522"/>
      <c r="U130" s="522"/>
      <c r="V130" s="522"/>
      <c r="W130" s="522"/>
      <c r="X130" s="522"/>
      <c r="Y130" s="522"/>
      <c r="Z130" s="522"/>
      <c r="AA130" s="522"/>
      <c r="AB130" s="522"/>
      <c r="AC130" s="522"/>
      <c r="AD130" s="522"/>
      <c r="AE130" s="522"/>
      <c r="AF130" s="522"/>
      <c r="AG130" s="522"/>
      <c r="AH130" s="522"/>
      <c r="AI130" s="522"/>
      <c r="AJ130" s="522"/>
      <c r="AK130" s="522"/>
      <c r="AL130" s="522"/>
      <c r="AM130" s="522"/>
      <c r="AN130" s="522"/>
      <c r="AO130" s="522"/>
      <c r="AP130" s="522"/>
      <c r="AQ130" s="522"/>
      <c r="AR130" s="522"/>
      <c r="AS130" s="522"/>
      <c r="AT130" s="522"/>
      <c r="AU130" s="522"/>
      <c r="AV130" s="522"/>
      <c r="AW130" s="522"/>
      <c r="AX130" s="522"/>
      <c r="AY130" s="522"/>
      <c r="AZ130" s="522"/>
      <c r="BA130" s="522"/>
      <c r="BB130" s="522"/>
      <c r="BC130" s="522"/>
      <c r="BD130" s="522"/>
      <c r="BE130" s="522"/>
      <c r="BF130" s="522"/>
      <c r="BG130" s="522"/>
      <c r="BH130" s="522"/>
      <c r="BI130" s="522"/>
      <c r="BJ130" s="522"/>
      <c r="BK130" s="522"/>
      <c r="BL130" s="522"/>
      <c r="BM130" s="522"/>
      <c r="BN130" s="522"/>
      <c r="BO130" s="522"/>
      <c r="BP130" s="522"/>
      <c r="BQ130" s="522"/>
      <c r="BR130" s="522"/>
      <c r="BS130" s="522"/>
      <c r="BT130" s="522"/>
      <c r="BU130" s="522"/>
      <c r="BV130" s="522"/>
      <c r="BW130" s="522"/>
      <c r="BX130" s="522"/>
      <c r="BY130" s="522"/>
      <c r="BZ130" s="522"/>
      <c r="CA130" s="522"/>
      <c r="CB130" s="522"/>
      <c r="CC130" s="522"/>
      <c r="CD130" s="522"/>
      <c r="CE130" s="522"/>
      <c r="CF130" s="522"/>
      <c r="CG130" s="522"/>
      <c r="CH130" s="522"/>
      <c r="CI130" s="522"/>
      <c r="CJ130" s="522"/>
      <c r="CK130" s="522"/>
      <c r="CL130" s="522"/>
      <c r="CM130" s="522"/>
      <c r="CN130" s="522"/>
      <c r="CO130" s="522"/>
      <c r="CP130" s="522"/>
      <c r="CQ130" s="522"/>
      <c r="CR130" s="522"/>
      <c r="CS130" s="522"/>
      <c r="CT130" s="522"/>
      <c r="CU130" s="522"/>
      <c r="CV130" s="522"/>
      <c r="CW130" s="522"/>
      <c r="CX130" s="522"/>
      <c r="CY130" s="522"/>
      <c r="CZ130" s="522"/>
      <c r="DA130" s="522"/>
      <c r="DB130" s="522"/>
      <c r="DC130" s="522"/>
      <c r="DD130" s="522"/>
      <c r="DE130" s="522"/>
      <c r="DF130" s="522"/>
      <c r="DG130" s="522"/>
      <c r="DH130" s="522"/>
      <c r="DI130" s="522"/>
      <c r="DJ130" s="522"/>
      <c r="DK130" s="522"/>
      <c r="DL130" s="522"/>
      <c r="DM130" s="522"/>
      <c r="DN130" s="522"/>
      <c r="DO130" s="522"/>
      <c r="DP130" s="522"/>
      <c r="DQ130" s="522"/>
      <c r="DR130" s="522"/>
    </row>
    <row r="131" s="155" customFormat="1" ht="13.5" spans="1:122">
      <c r="A131" s="522"/>
      <c r="B131" s="525"/>
      <c r="C131" s="526"/>
      <c r="D131" s="527"/>
      <c r="E131" s="528"/>
      <c r="F131" s="529"/>
      <c r="G131" s="528"/>
      <c r="H131" s="527"/>
      <c r="I131" s="528"/>
      <c r="J131" s="528"/>
      <c r="K131" s="530"/>
      <c r="L131" s="531"/>
      <c r="M131" s="528"/>
      <c r="N131" s="531"/>
      <c r="O131" s="528"/>
      <c r="P131" s="528"/>
      <c r="Q131" s="528"/>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522"/>
      <c r="AY131" s="522"/>
      <c r="AZ131" s="522"/>
      <c r="BA131" s="522"/>
      <c r="BB131" s="522"/>
      <c r="BC131" s="522"/>
      <c r="BD131" s="522"/>
      <c r="BE131" s="522"/>
      <c r="BF131" s="522"/>
      <c r="BG131" s="522"/>
      <c r="BH131" s="522"/>
      <c r="BI131" s="522"/>
      <c r="BJ131" s="522"/>
      <c r="BK131" s="522"/>
      <c r="BL131" s="522"/>
      <c r="BM131" s="522"/>
      <c r="BN131" s="522"/>
      <c r="BO131" s="522"/>
      <c r="BP131" s="522"/>
      <c r="BQ131" s="522"/>
      <c r="BR131" s="522"/>
      <c r="BS131" s="522"/>
      <c r="BT131" s="522"/>
      <c r="BU131" s="522"/>
      <c r="BV131" s="522"/>
      <c r="BW131" s="522"/>
      <c r="BX131" s="522"/>
      <c r="BY131" s="522"/>
      <c r="BZ131" s="522"/>
      <c r="CA131" s="522"/>
      <c r="CB131" s="522"/>
      <c r="CC131" s="522"/>
      <c r="CD131" s="522"/>
      <c r="CE131" s="522"/>
      <c r="CF131" s="522"/>
      <c r="CG131" s="522"/>
      <c r="CH131" s="522"/>
      <c r="CI131" s="522"/>
      <c r="CJ131" s="522"/>
      <c r="CK131" s="522"/>
      <c r="CL131" s="522"/>
      <c r="CM131" s="522"/>
      <c r="CN131" s="522"/>
      <c r="CO131" s="522"/>
      <c r="CP131" s="522"/>
      <c r="CQ131" s="522"/>
      <c r="CR131" s="522"/>
      <c r="CS131" s="522"/>
      <c r="CT131" s="522"/>
      <c r="CU131" s="522"/>
      <c r="CV131" s="522"/>
      <c r="CW131" s="522"/>
      <c r="CX131" s="522"/>
      <c r="CY131" s="522"/>
      <c r="CZ131" s="522"/>
      <c r="DA131" s="522"/>
      <c r="DB131" s="522"/>
      <c r="DC131" s="522"/>
      <c r="DD131" s="522"/>
      <c r="DE131" s="522"/>
      <c r="DF131" s="522"/>
      <c r="DG131" s="522"/>
      <c r="DH131" s="522"/>
      <c r="DI131" s="522"/>
      <c r="DJ131" s="522"/>
      <c r="DK131" s="522"/>
      <c r="DL131" s="522"/>
      <c r="DM131" s="522"/>
      <c r="DN131" s="522"/>
      <c r="DO131" s="522"/>
      <c r="DP131" s="522"/>
      <c r="DQ131" s="522"/>
      <c r="DR131" s="522"/>
    </row>
    <row r="132" s="155" customFormat="1" ht="13.5" spans="1:122">
      <c r="A132" s="522"/>
      <c r="B132" s="525"/>
      <c r="C132" s="526"/>
      <c r="D132" s="527"/>
      <c r="E132" s="528"/>
      <c r="F132" s="529"/>
      <c r="G132" s="528"/>
      <c r="H132" s="527"/>
      <c r="I132" s="528"/>
      <c r="J132" s="528"/>
      <c r="K132" s="530"/>
      <c r="L132" s="531"/>
      <c r="M132" s="528"/>
      <c r="N132" s="531"/>
      <c r="O132" s="528"/>
      <c r="P132" s="528"/>
      <c r="Q132" s="528"/>
      <c r="R132" s="522"/>
      <c r="S132" s="522"/>
      <c r="T132" s="522"/>
      <c r="U132" s="522"/>
      <c r="V132" s="522"/>
      <c r="W132" s="522"/>
      <c r="X132" s="522"/>
      <c r="Y132" s="522"/>
      <c r="Z132" s="522"/>
      <c r="AA132" s="522"/>
      <c r="AB132" s="522"/>
      <c r="AC132" s="522"/>
      <c r="AD132" s="522"/>
      <c r="AE132" s="522"/>
      <c r="AF132" s="522"/>
      <c r="AG132" s="522"/>
      <c r="AH132" s="522"/>
      <c r="AI132" s="522"/>
      <c r="AJ132" s="522"/>
      <c r="AK132" s="522"/>
      <c r="AL132" s="522"/>
      <c r="AM132" s="522"/>
      <c r="AN132" s="522"/>
      <c r="AO132" s="522"/>
      <c r="AP132" s="522"/>
      <c r="AQ132" s="522"/>
      <c r="AR132" s="522"/>
      <c r="AS132" s="522"/>
      <c r="AT132" s="522"/>
      <c r="AU132" s="522"/>
      <c r="AV132" s="522"/>
      <c r="AW132" s="522"/>
      <c r="AX132" s="522"/>
      <c r="AY132" s="522"/>
      <c r="AZ132" s="522"/>
      <c r="BA132" s="522"/>
      <c r="BB132" s="522"/>
      <c r="BC132" s="522"/>
      <c r="BD132" s="522"/>
      <c r="BE132" s="522"/>
      <c r="BF132" s="522"/>
      <c r="BG132" s="522"/>
      <c r="BH132" s="522"/>
      <c r="BI132" s="522"/>
      <c r="BJ132" s="522"/>
      <c r="BK132" s="522"/>
      <c r="BL132" s="522"/>
      <c r="BM132" s="522"/>
      <c r="BN132" s="522"/>
      <c r="BO132" s="522"/>
      <c r="BP132" s="522"/>
      <c r="BQ132" s="522"/>
      <c r="BR132" s="522"/>
      <c r="BS132" s="522"/>
      <c r="BT132" s="522"/>
      <c r="BU132" s="522"/>
      <c r="BV132" s="522"/>
      <c r="BW132" s="522"/>
      <c r="BX132" s="522"/>
      <c r="BY132" s="522"/>
      <c r="BZ132" s="522"/>
      <c r="CA132" s="522"/>
      <c r="CB132" s="522"/>
      <c r="CC132" s="522"/>
      <c r="CD132" s="522"/>
      <c r="CE132" s="522"/>
      <c r="CF132" s="522"/>
      <c r="CG132" s="522"/>
      <c r="CH132" s="522"/>
      <c r="CI132" s="522"/>
      <c r="CJ132" s="522"/>
      <c r="CK132" s="522"/>
      <c r="CL132" s="522"/>
      <c r="CM132" s="522"/>
      <c r="CN132" s="522"/>
      <c r="CO132" s="522"/>
      <c r="CP132" s="522"/>
      <c r="CQ132" s="522"/>
      <c r="CR132" s="522"/>
      <c r="CS132" s="522"/>
      <c r="CT132" s="522"/>
      <c r="CU132" s="522"/>
      <c r="CV132" s="522"/>
      <c r="CW132" s="522"/>
      <c r="CX132" s="522"/>
      <c r="CY132" s="522"/>
      <c r="CZ132" s="522"/>
      <c r="DA132" s="522"/>
      <c r="DB132" s="522"/>
      <c r="DC132" s="522"/>
      <c r="DD132" s="522"/>
      <c r="DE132" s="522"/>
      <c r="DF132" s="522"/>
      <c r="DG132" s="522"/>
      <c r="DH132" s="522"/>
      <c r="DI132" s="522"/>
      <c r="DJ132" s="522"/>
      <c r="DK132" s="522"/>
      <c r="DL132" s="522"/>
      <c r="DM132" s="522"/>
      <c r="DN132" s="522"/>
      <c r="DO132" s="522"/>
      <c r="DP132" s="522"/>
      <c r="DQ132" s="522"/>
      <c r="DR132" s="522"/>
    </row>
    <row r="133" s="155" customFormat="1" ht="13.5" spans="1:122">
      <c r="A133" s="522"/>
      <c r="B133" s="525"/>
      <c r="C133" s="526"/>
      <c r="D133" s="527"/>
      <c r="E133" s="528"/>
      <c r="F133" s="529"/>
      <c r="G133" s="528"/>
      <c r="H133" s="527"/>
      <c r="I133" s="528"/>
      <c r="J133" s="528"/>
      <c r="K133" s="530"/>
      <c r="L133" s="531"/>
      <c r="M133" s="528"/>
      <c r="N133" s="531"/>
      <c r="O133" s="528"/>
      <c r="P133" s="528"/>
      <c r="Q133" s="528"/>
      <c r="R133" s="522"/>
      <c r="S133" s="522"/>
      <c r="T133" s="522"/>
      <c r="U133" s="522"/>
      <c r="V133" s="522"/>
      <c r="W133" s="522"/>
      <c r="X133" s="522"/>
      <c r="Y133" s="522"/>
      <c r="Z133" s="522"/>
      <c r="AA133" s="522"/>
      <c r="AB133" s="522"/>
      <c r="AC133" s="522"/>
      <c r="AD133" s="522"/>
      <c r="AE133" s="522"/>
      <c r="AF133" s="522"/>
      <c r="AG133" s="522"/>
      <c r="AH133" s="522"/>
      <c r="AI133" s="522"/>
      <c r="AJ133" s="522"/>
      <c r="AK133" s="522"/>
      <c r="AL133" s="522"/>
      <c r="AM133" s="522"/>
      <c r="AN133" s="522"/>
      <c r="AO133" s="522"/>
      <c r="AP133" s="522"/>
      <c r="AQ133" s="522"/>
      <c r="AR133" s="522"/>
      <c r="AS133" s="522"/>
      <c r="AT133" s="522"/>
      <c r="AU133" s="522"/>
      <c r="AV133" s="522"/>
      <c r="AW133" s="522"/>
      <c r="AX133" s="522"/>
      <c r="AY133" s="522"/>
      <c r="AZ133" s="522"/>
      <c r="BA133" s="522"/>
      <c r="BB133" s="522"/>
      <c r="BC133" s="522"/>
      <c r="BD133" s="522"/>
      <c r="BE133" s="522"/>
      <c r="BF133" s="522"/>
      <c r="BG133" s="522"/>
      <c r="BH133" s="522"/>
      <c r="BI133" s="522"/>
      <c r="BJ133" s="522"/>
      <c r="BK133" s="522"/>
      <c r="BL133" s="522"/>
      <c r="BM133" s="522"/>
      <c r="BN133" s="522"/>
      <c r="BO133" s="522"/>
      <c r="BP133" s="522"/>
      <c r="BQ133" s="522"/>
      <c r="BR133" s="522"/>
      <c r="BS133" s="522"/>
      <c r="BT133" s="522"/>
      <c r="BU133" s="522"/>
      <c r="BV133" s="522"/>
      <c r="BW133" s="522"/>
      <c r="BX133" s="522"/>
      <c r="BY133" s="522"/>
      <c r="BZ133" s="522"/>
      <c r="CA133" s="522"/>
      <c r="CB133" s="522"/>
      <c r="CC133" s="522"/>
      <c r="CD133" s="522"/>
      <c r="CE133" s="522"/>
      <c r="CF133" s="522"/>
      <c r="CG133" s="522"/>
      <c r="CH133" s="522"/>
      <c r="CI133" s="522"/>
      <c r="CJ133" s="522"/>
      <c r="CK133" s="522"/>
      <c r="CL133" s="522"/>
      <c r="CM133" s="522"/>
      <c r="CN133" s="522"/>
      <c r="CO133" s="522"/>
      <c r="CP133" s="522"/>
      <c r="CQ133" s="522"/>
      <c r="CR133" s="522"/>
      <c r="CS133" s="522"/>
      <c r="CT133" s="522"/>
      <c r="CU133" s="522"/>
      <c r="CV133" s="522"/>
      <c r="CW133" s="522"/>
      <c r="CX133" s="522"/>
      <c r="CY133" s="522"/>
      <c r="CZ133" s="522"/>
      <c r="DA133" s="522"/>
      <c r="DB133" s="522"/>
      <c r="DC133" s="522"/>
      <c r="DD133" s="522"/>
      <c r="DE133" s="522"/>
      <c r="DF133" s="522"/>
      <c r="DG133" s="522"/>
      <c r="DH133" s="522"/>
      <c r="DI133" s="522"/>
      <c r="DJ133" s="522"/>
      <c r="DK133" s="522"/>
      <c r="DL133" s="522"/>
      <c r="DM133" s="522"/>
      <c r="DN133" s="522"/>
      <c r="DO133" s="522"/>
      <c r="DP133" s="522"/>
      <c r="DQ133" s="522"/>
      <c r="DR133" s="522"/>
    </row>
    <row r="134" s="155" customFormat="1" ht="13.5" spans="1:122">
      <c r="A134" s="522"/>
      <c r="B134" s="525"/>
      <c r="C134" s="526"/>
      <c r="D134" s="527"/>
      <c r="E134" s="528"/>
      <c r="F134" s="529"/>
      <c r="G134" s="528"/>
      <c r="H134" s="527"/>
      <c r="I134" s="528"/>
      <c r="J134" s="528"/>
      <c r="K134" s="530"/>
      <c r="L134" s="531"/>
      <c r="M134" s="528"/>
      <c r="N134" s="531"/>
      <c r="O134" s="528"/>
      <c r="P134" s="528"/>
      <c r="Q134" s="528"/>
      <c r="R134" s="522"/>
      <c r="S134" s="522"/>
      <c r="T134" s="522"/>
      <c r="U134" s="522"/>
      <c r="V134" s="522"/>
      <c r="W134" s="522"/>
      <c r="X134" s="522"/>
      <c r="Y134" s="522"/>
      <c r="Z134" s="522"/>
      <c r="AA134" s="522"/>
      <c r="AB134" s="522"/>
      <c r="AC134" s="522"/>
      <c r="AD134" s="522"/>
      <c r="AE134" s="522"/>
      <c r="AF134" s="522"/>
      <c r="AG134" s="522"/>
      <c r="AH134" s="522"/>
      <c r="AI134" s="522"/>
      <c r="AJ134" s="522"/>
      <c r="AK134" s="522"/>
      <c r="AL134" s="522"/>
      <c r="AM134" s="522"/>
      <c r="AN134" s="522"/>
      <c r="AO134" s="522"/>
      <c r="AP134" s="522"/>
      <c r="AQ134" s="522"/>
      <c r="AR134" s="522"/>
      <c r="AS134" s="522"/>
      <c r="AT134" s="522"/>
      <c r="AU134" s="522"/>
      <c r="AV134" s="522"/>
      <c r="AW134" s="522"/>
      <c r="AX134" s="522"/>
      <c r="AY134" s="522"/>
      <c r="AZ134" s="522"/>
      <c r="BA134" s="522"/>
      <c r="BB134" s="522"/>
      <c r="BC134" s="522"/>
      <c r="BD134" s="522"/>
      <c r="BE134" s="522"/>
      <c r="BF134" s="522"/>
      <c r="BG134" s="522"/>
      <c r="BH134" s="522"/>
      <c r="BI134" s="522"/>
      <c r="BJ134" s="522"/>
      <c r="BK134" s="522"/>
      <c r="BL134" s="522"/>
      <c r="BM134" s="522"/>
      <c r="BN134" s="522"/>
      <c r="BO134" s="522"/>
      <c r="BP134" s="522"/>
      <c r="BQ134" s="522"/>
      <c r="BR134" s="522"/>
      <c r="BS134" s="522"/>
      <c r="BT134" s="522"/>
      <c r="BU134" s="522"/>
      <c r="BV134" s="522"/>
      <c r="BW134" s="522"/>
      <c r="BX134" s="522"/>
      <c r="BY134" s="522"/>
      <c r="BZ134" s="522"/>
      <c r="CA134" s="522"/>
      <c r="CB134" s="522"/>
      <c r="CC134" s="522"/>
      <c r="CD134" s="522"/>
      <c r="CE134" s="522"/>
      <c r="CF134" s="522"/>
      <c r="CG134" s="522"/>
      <c r="CH134" s="522"/>
      <c r="CI134" s="522"/>
      <c r="CJ134" s="522"/>
      <c r="CK134" s="522"/>
      <c r="CL134" s="522"/>
      <c r="CM134" s="522"/>
      <c r="CN134" s="522"/>
      <c r="CO134" s="522"/>
      <c r="CP134" s="522"/>
      <c r="CQ134" s="522"/>
      <c r="CR134" s="522"/>
      <c r="CS134" s="522"/>
      <c r="CT134" s="522"/>
      <c r="CU134" s="522"/>
      <c r="CV134" s="522"/>
      <c r="CW134" s="522"/>
      <c r="CX134" s="522"/>
      <c r="CY134" s="522"/>
      <c r="CZ134" s="522"/>
      <c r="DA134" s="522"/>
      <c r="DB134" s="522"/>
      <c r="DC134" s="522"/>
      <c r="DD134" s="522"/>
      <c r="DE134" s="522"/>
      <c r="DF134" s="522"/>
      <c r="DG134" s="522"/>
      <c r="DH134" s="522"/>
      <c r="DI134" s="522"/>
      <c r="DJ134" s="522"/>
      <c r="DK134" s="522"/>
      <c r="DL134" s="522"/>
      <c r="DM134" s="522"/>
      <c r="DN134" s="522"/>
      <c r="DO134" s="522"/>
      <c r="DP134" s="522"/>
      <c r="DQ134" s="522"/>
      <c r="DR134" s="522"/>
    </row>
    <row r="135" s="155" customFormat="1" ht="13.5" spans="1:122">
      <c r="A135" s="522"/>
      <c r="B135" s="525"/>
      <c r="C135" s="526"/>
      <c r="D135" s="527"/>
      <c r="E135" s="528"/>
      <c r="F135" s="529"/>
      <c r="G135" s="528"/>
      <c r="H135" s="527"/>
      <c r="I135" s="528"/>
      <c r="J135" s="528"/>
      <c r="K135" s="530"/>
      <c r="L135" s="531"/>
      <c r="M135" s="528"/>
      <c r="N135" s="531"/>
      <c r="O135" s="528"/>
      <c r="P135" s="528"/>
      <c r="Q135" s="528"/>
      <c r="R135" s="522"/>
      <c r="S135" s="522"/>
      <c r="T135" s="522"/>
      <c r="U135" s="522"/>
      <c r="V135" s="522"/>
      <c r="W135" s="522"/>
      <c r="X135" s="522"/>
      <c r="Y135" s="522"/>
      <c r="Z135" s="522"/>
      <c r="AA135" s="522"/>
      <c r="AB135" s="522"/>
      <c r="AC135" s="522"/>
      <c r="AD135" s="522"/>
      <c r="AE135" s="522"/>
      <c r="AF135" s="522"/>
      <c r="AG135" s="522"/>
      <c r="AH135" s="522"/>
      <c r="AI135" s="522"/>
      <c r="AJ135" s="522"/>
      <c r="AK135" s="522"/>
      <c r="AL135" s="522"/>
      <c r="AM135" s="522"/>
      <c r="AN135" s="522"/>
      <c r="AO135" s="522"/>
      <c r="AP135" s="522"/>
      <c r="AQ135" s="522"/>
      <c r="AR135" s="522"/>
      <c r="AS135" s="522"/>
      <c r="AT135" s="522"/>
      <c r="AU135" s="522"/>
      <c r="AV135" s="522"/>
      <c r="AW135" s="522"/>
      <c r="AX135" s="522"/>
      <c r="AY135" s="522"/>
      <c r="AZ135" s="522"/>
      <c r="BA135" s="522"/>
      <c r="BB135" s="522"/>
      <c r="BC135" s="522"/>
      <c r="BD135" s="522"/>
      <c r="BE135" s="522"/>
      <c r="BF135" s="522"/>
      <c r="BG135" s="522"/>
      <c r="BH135" s="522"/>
      <c r="BI135" s="522"/>
      <c r="BJ135" s="522"/>
      <c r="BK135" s="522"/>
      <c r="BL135" s="522"/>
      <c r="BM135" s="522"/>
      <c r="BN135" s="522"/>
      <c r="BO135" s="522"/>
      <c r="BP135" s="522"/>
      <c r="BQ135" s="522"/>
      <c r="BR135" s="522"/>
      <c r="BS135" s="522"/>
      <c r="BT135" s="522"/>
      <c r="BU135" s="522"/>
      <c r="BV135" s="522"/>
      <c r="BW135" s="522"/>
      <c r="BX135" s="522"/>
      <c r="BY135" s="522"/>
      <c r="BZ135" s="522"/>
      <c r="CA135" s="522"/>
      <c r="CB135" s="522"/>
      <c r="CC135" s="522"/>
      <c r="CD135" s="522"/>
      <c r="CE135" s="522"/>
      <c r="CF135" s="522"/>
      <c r="CG135" s="522"/>
      <c r="CH135" s="522"/>
      <c r="CI135" s="522"/>
      <c r="CJ135" s="522"/>
      <c r="CK135" s="522"/>
      <c r="CL135" s="522"/>
      <c r="CM135" s="522"/>
      <c r="CN135" s="522"/>
      <c r="CO135" s="522"/>
      <c r="CP135" s="522"/>
      <c r="CQ135" s="522"/>
      <c r="CR135" s="522"/>
      <c r="CS135" s="522"/>
      <c r="CT135" s="522"/>
      <c r="CU135" s="522"/>
      <c r="CV135" s="522"/>
      <c r="CW135" s="522"/>
      <c r="CX135" s="522"/>
      <c r="CY135" s="522"/>
      <c r="CZ135" s="522"/>
      <c r="DA135" s="522"/>
      <c r="DB135" s="522"/>
      <c r="DC135" s="522"/>
      <c r="DD135" s="522"/>
      <c r="DE135" s="522"/>
      <c r="DF135" s="522"/>
      <c r="DG135" s="522"/>
      <c r="DH135" s="522"/>
      <c r="DI135" s="522"/>
      <c r="DJ135" s="522"/>
      <c r="DK135" s="522"/>
      <c r="DL135" s="522"/>
      <c r="DM135" s="522"/>
      <c r="DN135" s="522"/>
      <c r="DO135" s="522"/>
      <c r="DP135" s="522"/>
      <c r="DQ135" s="522"/>
      <c r="DR135" s="522"/>
    </row>
    <row r="136" s="155" customFormat="1" ht="13.5" spans="1:122">
      <c r="A136" s="522"/>
      <c r="B136" s="525"/>
      <c r="C136" s="526"/>
      <c r="D136" s="527"/>
      <c r="E136" s="528"/>
      <c r="F136" s="529"/>
      <c r="G136" s="528"/>
      <c r="H136" s="527"/>
      <c r="I136" s="528"/>
      <c r="J136" s="528"/>
      <c r="K136" s="530"/>
      <c r="L136" s="531"/>
      <c r="M136" s="528"/>
      <c r="N136" s="531"/>
      <c r="O136" s="528"/>
      <c r="P136" s="528"/>
      <c r="Q136" s="528"/>
      <c r="R136" s="522"/>
      <c r="S136" s="522"/>
      <c r="T136" s="522"/>
      <c r="U136" s="522"/>
      <c r="V136" s="522"/>
      <c r="W136" s="522"/>
      <c r="X136" s="522"/>
      <c r="Y136" s="522"/>
      <c r="Z136" s="522"/>
      <c r="AA136" s="522"/>
      <c r="AB136" s="522"/>
      <c r="AC136" s="522"/>
      <c r="AD136" s="522"/>
      <c r="AE136" s="522"/>
      <c r="AF136" s="522"/>
      <c r="AG136" s="522"/>
      <c r="AH136" s="522"/>
      <c r="AI136" s="522"/>
      <c r="AJ136" s="522"/>
      <c r="AK136" s="522"/>
      <c r="AL136" s="522"/>
      <c r="AM136" s="522"/>
      <c r="AN136" s="522"/>
      <c r="AO136" s="522"/>
      <c r="AP136" s="522"/>
      <c r="AQ136" s="522"/>
      <c r="AR136" s="522"/>
      <c r="AS136" s="522"/>
      <c r="AT136" s="522"/>
      <c r="AU136" s="522"/>
      <c r="AV136" s="522"/>
      <c r="AW136" s="522"/>
      <c r="AX136" s="522"/>
      <c r="AY136" s="522"/>
      <c r="AZ136" s="522"/>
      <c r="BA136" s="522"/>
      <c r="BB136" s="522"/>
      <c r="BC136" s="522"/>
      <c r="BD136" s="522"/>
      <c r="BE136" s="522"/>
      <c r="BF136" s="522"/>
      <c r="BG136" s="522"/>
      <c r="BH136" s="522"/>
      <c r="BI136" s="522"/>
      <c r="BJ136" s="522"/>
      <c r="BK136" s="522"/>
      <c r="BL136" s="522"/>
      <c r="BM136" s="522"/>
      <c r="BN136" s="522"/>
      <c r="BO136" s="522"/>
      <c r="BP136" s="522"/>
      <c r="BQ136" s="522"/>
      <c r="BR136" s="522"/>
      <c r="BS136" s="522"/>
      <c r="BT136" s="522"/>
      <c r="BU136" s="522"/>
      <c r="BV136" s="522"/>
      <c r="BW136" s="522"/>
      <c r="BX136" s="522"/>
      <c r="BY136" s="522"/>
      <c r="BZ136" s="522"/>
      <c r="CA136" s="522"/>
      <c r="CB136" s="522"/>
      <c r="CC136" s="522"/>
      <c r="CD136" s="522"/>
      <c r="CE136" s="522"/>
      <c r="CF136" s="522"/>
      <c r="CG136" s="522"/>
      <c r="CH136" s="522"/>
      <c r="CI136" s="522"/>
      <c r="CJ136" s="522"/>
      <c r="CK136" s="522"/>
      <c r="CL136" s="522"/>
      <c r="CM136" s="522"/>
      <c r="CN136" s="522"/>
      <c r="CO136" s="522"/>
      <c r="CP136" s="522"/>
      <c r="CQ136" s="522"/>
      <c r="CR136" s="522"/>
      <c r="CS136" s="522"/>
      <c r="CT136" s="522"/>
      <c r="CU136" s="522"/>
      <c r="CV136" s="522"/>
      <c r="CW136" s="522"/>
      <c r="CX136" s="522"/>
      <c r="CY136" s="522"/>
      <c r="CZ136" s="522"/>
      <c r="DA136" s="522"/>
      <c r="DB136" s="522"/>
      <c r="DC136" s="522"/>
      <c r="DD136" s="522"/>
      <c r="DE136" s="522"/>
      <c r="DF136" s="522"/>
      <c r="DG136" s="522"/>
      <c r="DH136" s="522"/>
      <c r="DI136" s="522"/>
      <c r="DJ136" s="522"/>
      <c r="DK136" s="522"/>
      <c r="DL136" s="522"/>
      <c r="DM136" s="522"/>
      <c r="DN136" s="522"/>
      <c r="DO136" s="522"/>
      <c r="DP136" s="522"/>
      <c r="DQ136" s="522"/>
      <c r="DR136" s="522"/>
    </row>
    <row r="137" s="155" customFormat="1" ht="13.5" spans="1:122">
      <c r="A137" s="522"/>
      <c r="B137" s="525"/>
      <c r="C137" s="526"/>
      <c r="D137" s="527"/>
      <c r="E137" s="528"/>
      <c r="F137" s="529"/>
      <c r="G137" s="528"/>
      <c r="H137" s="527"/>
      <c r="I137" s="528"/>
      <c r="J137" s="528"/>
      <c r="K137" s="530"/>
      <c r="L137" s="531"/>
      <c r="M137" s="528"/>
      <c r="N137" s="531"/>
      <c r="O137" s="528"/>
      <c r="P137" s="528"/>
      <c r="Q137" s="528"/>
      <c r="R137" s="522"/>
      <c r="S137" s="522"/>
      <c r="T137" s="522"/>
      <c r="U137" s="522"/>
      <c r="V137" s="522"/>
      <c r="W137" s="522"/>
      <c r="X137" s="522"/>
      <c r="Y137" s="522"/>
      <c r="Z137" s="522"/>
      <c r="AA137" s="522"/>
      <c r="AB137" s="522"/>
      <c r="AC137" s="522"/>
      <c r="AD137" s="522"/>
      <c r="AE137" s="522"/>
      <c r="AF137" s="522"/>
      <c r="AG137" s="522"/>
      <c r="AH137" s="522"/>
      <c r="AI137" s="522"/>
      <c r="AJ137" s="522"/>
      <c r="AK137" s="522"/>
      <c r="AL137" s="522"/>
      <c r="AM137" s="522"/>
      <c r="AN137" s="522"/>
      <c r="AO137" s="522"/>
      <c r="AP137" s="522"/>
      <c r="AQ137" s="522"/>
      <c r="AR137" s="522"/>
      <c r="AS137" s="522"/>
      <c r="AT137" s="522"/>
      <c r="AU137" s="522"/>
      <c r="AV137" s="522"/>
      <c r="AW137" s="522"/>
      <c r="AX137" s="522"/>
      <c r="AY137" s="522"/>
      <c r="AZ137" s="522"/>
      <c r="BA137" s="522"/>
      <c r="BB137" s="522"/>
      <c r="BC137" s="522"/>
      <c r="BD137" s="522"/>
      <c r="BE137" s="522"/>
      <c r="BF137" s="522"/>
      <c r="BG137" s="522"/>
      <c r="BH137" s="522"/>
      <c r="BI137" s="522"/>
      <c r="BJ137" s="522"/>
      <c r="BK137" s="522"/>
      <c r="BL137" s="522"/>
      <c r="BM137" s="522"/>
      <c r="BN137" s="522"/>
      <c r="BO137" s="522"/>
      <c r="BP137" s="522"/>
      <c r="BQ137" s="522"/>
      <c r="BR137" s="522"/>
      <c r="BS137" s="522"/>
      <c r="BT137" s="522"/>
      <c r="BU137" s="522"/>
      <c r="BV137" s="522"/>
      <c r="BW137" s="522"/>
      <c r="BX137" s="522"/>
      <c r="BY137" s="522"/>
      <c r="BZ137" s="522"/>
      <c r="CA137" s="522"/>
      <c r="CB137" s="522"/>
      <c r="CC137" s="522"/>
      <c r="CD137" s="522"/>
      <c r="CE137" s="522"/>
      <c r="CF137" s="522"/>
      <c r="CG137" s="522"/>
      <c r="CH137" s="522"/>
      <c r="CI137" s="522"/>
      <c r="CJ137" s="522"/>
      <c r="CK137" s="522"/>
      <c r="CL137" s="522"/>
      <c r="CM137" s="522"/>
      <c r="CN137" s="522"/>
      <c r="CO137" s="522"/>
      <c r="CP137" s="522"/>
      <c r="CQ137" s="522"/>
      <c r="CR137" s="522"/>
      <c r="CS137" s="522"/>
      <c r="CT137" s="522"/>
      <c r="CU137" s="522"/>
      <c r="CV137" s="522"/>
      <c r="CW137" s="522"/>
      <c r="CX137" s="522"/>
      <c r="CY137" s="522"/>
      <c r="CZ137" s="522"/>
      <c r="DA137" s="522"/>
      <c r="DB137" s="522"/>
      <c r="DC137" s="522"/>
      <c r="DD137" s="522"/>
      <c r="DE137" s="522"/>
      <c r="DF137" s="522"/>
      <c r="DG137" s="522"/>
      <c r="DH137" s="522"/>
      <c r="DI137" s="522"/>
      <c r="DJ137" s="522"/>
      <c r="DK137" s="522"/>
      <c r="DL137" s="522"/>
      <c r="DM137" s="522"/>
      <c r="DN137" s="522"/>
      <c r="DO137" s="522"/>
      <c r="DP137" s="522"/>
      <c r="DQ137" s="522"/>
      <c r="DR137" s="522"/>
    </row>
    <row r="138" s="155" customFormat="1" ht="13.5" spans="1:122">
      <c r="A138" s="522"/>
      <c r="B138" s="525"/>
      <c r="C138" s="526"/>
      <c r="D138" s="527"/>
      <c r="E138" s="528"/>
      <c r="F138" s="529"/>
      <c r="G138" s="528"/>
      <c r="H138" s="527"/>
      <c r="I138" s="528"/>
      <c r="J138" s="528"/>
      <c r="K138" s="530"/>
      <c r="L138" s="531"/>
      <c r="M138" s="528"/>
      <c r="N138" s="531"/>
      <c r="O138" s="528"/>
      <c r="P138" s="528"/>
      <c r="Q138" s="528"/>
      <c r="R138" s="522"/>
      <c r="S138" s="522"/>
      <c r="T138" s="522"/>
      <c r="U138" s="522"/>
      <c r="V138" s="522"/>
      <c r="W138" s="522"/>
      <c r="X138" s="522"/>
      <c r="Y138" s="522"/>
      <c r="Z138" s="522"/>
      <c r="AA138" s="522"/>
      <c r="AB138" s="522"/>
      <c r="AC138" s="522"/>
      <c r="AD138" s="522"/>
      <c r="AE138" s="522"/>
      <c r="AF138" s="522"/>
      <c r="AG138" s="522"/>
      <c r="AH138" s="522"/>
      <c r="AI138" s="522"/>
      <c r="AJ138" s="522"/>
      <c r="AK138" s="522"/>
      <c r="AL138" s="522"/>
      <c r="AM138" s="522"/>
      <c r="AN138" s="522"/>
      <c r="AO138" s="522"/>
      <c r="AP138" s="522"/>
      <c r="AQ138" s="522"/>
      <c r="AR138" s="522"/>
      <c r="AS138" s="522"/>
      <c r="AT138" s="522"/>
      <c r="AU138" s="522"/>
      <c r="AV138" s="522"/>
      <c r="AW138" s="522"/>
      <c r="AX138" s="522"/>
      <c r="AY138" s="522"/>
      <c r="AZ138" s="522"/>
      <c r="BA138" s="522"/>
      <c r="BB138" s="522"/>
      <c r="BC138" s="522"/>
      <c r="BD138" s="522"/>
      <c r="BE138" s="522"/>
      <c r="BF138" s="522"/>
      <c r="BG138" s="522"/>
      <c r="BH138" s="522"/>
      <c r="BI138" s="522"/>
      <c r="BJ138" s="522"/>
      <c r="BK138" s="522"/>
      <c r="BL138" s="522"/>
      <c r="BM138" s="522"/>
      <c r="BN138" s="522"/>
      <c r="BO138" s="522"/>
      <c r="BP138" s="522"/>
      <c r="BQ138" s="522"/>
      <c r="BR138" s="522"/>
      <c r="BS138" s="522"/>
      <c r="BT138" s="522"/>
      <c r="BU138" s="522"/>
      <c r="BV138" s="522"/>
      <c r="BW138" s="522"/>
      <c r="BX138" s="522"/>
      <c r="BY138" s="522"/>
      <c r="BZ138" s="522"/>
      <c r="CA138" s="522"/>
      <c r="CB138" s="522"/>
      <c r="CC138" s="522"/>
      <c r="CD138" s="522"/>
      <c r="CE138" s="522"/>
      <c r="CF138" s="522"/>
      <c r="CG138" s="522"/>
      <c r="CH138" s="522"/>
      <c r="CI138" s="522"/>
      <c r="CJ138" s="522"/>
      <c r="CK138" s="522"/>
      <c r="CL138" s="522"/>
      <c r="CM138" s="522"/>
      <c r="CN138" s="522"/>
      <c r="CO138" s="522"/>
      <c r="CP138" s="522"/>
      <c r="CQ138" s="522"/>
      <c r="CR138" s="522"/>
      <c r="CS138" s="522"/>
      <c r="CT138" s="522"/>
      <c r="CU138" s="522"/>
      <c r="CV138" s="522"/>
      <c r="CW138" s="522"/>
      <c r="CX138" s="522"/>
      <c r="CY138" s="522"/>
      <c r="CZ138" s="522"/>
      <c r="DA138" s="522"/>
      <c r="DB138" s="522"/>
      <c r="DC138" s="522"/>
      <c r="DD138" s="522"/>
      <c r="DE138" s="522"/>
      <c r="DF138" s="522"/>
      <c r="DG138" s="522"/>
      <c r="DH138" s="522"/>
      <c r="DI138" s="522"/>
      <c r="DJ138" s="522"/>
      <c r="DK138" s="522"/>
      <c r="DL138" s="522"/>
      <c r="DM138" s="522"/>
      <c r="DN138" s="522"/>
      <c r="DO138" s="522"/>
      <c r="DP138" s="522"/>
      <c r="DQ138" s="522"/>
      <c r="DR138" s="522"/>
    </row>
    <row r="139" s="155" customFormat="1" ht="13.5" spans="1:122">
      <c r="A139" s="522"/>
      <c r="B139" s="525"/>
      <c r="C139" s="526"/>
      <c r="D139" s="527"/>
      <c r="E139" s="528"/>
      <c r="F139" s="529"/>
      <c r="G139" s="528"/>
      <c r="H139" s="527"/>
      <c r="I139" s="528"/>
      <c r="J139" s="528"/>
      <c r="K139" s="530"/>
      <c r="L139" s="531"/>
      <c r="M139" s="528"/>
      <c r="N139" s="531"/>
      <c r="O139" s="528"/>
      <c r="P139" s="528"/>
      <c r="Q139" s="528"/>
      <c r="R139" s="522"/>
      <c r="S139" s="522"/>
      <c r="T139" s="522"/>
      <c r="U139" s="522"/>
      <c r="V139" s="522"/>
      <c r="W139" s="522"/>
      <c r="X139" s="522"/>
      <c r="Y139" s="522"/>
      <c r="Z139" s="522"/>
      <c r="AA139" s="522"/>
      <c r="AB139" s="522"/>
      <c r="AC139" s="522"/>
      <c r="AD139" s="522"/>
      <c r="AE139" s="522"/>
      <c r="AF139" s="522"/>
      <c r="AG139" s="522"/>
      <c r="AH139" s="522"/>
      <c r="AI139" s="522"/>
      <c r="AJ139" s="522"/>
      <c r="AK139" s="522"/>
      <c r="AL139" s="522"/>
      <c r="AM139" s="522"/>
      <c r="AN139" s="522"/>
      <c r="AO139" s="522"/>
      <c r="AP139" s="522"/>
      <c r="AQ139" s="522"/>
      <c r="AR139" s="522"/>
      <c r="AS139" s="522"/>
      <c r="AT139" s="522"/>
      <c r="AU139" s="522"/>
      <c r="AV139" s="522"/>
      <c r="AW139" s="522"/>
      <c r="AX139" s="522"/>
      <c r="AY139" s="522"/>
      <c r="AZ139" s="522"/>
      <c r="BA139" s="522"/>
      <c r="BB139" s="522"/>
      <c r="BC139" s="522"/>
      <c r="BD139" s="522"/>
      <c r="BE139" s="522"/>
      <c r="BF139" s="522"/>
      <c r="BG139" s="522"/>
      <c r="BH139" s="522"/>
      <c r="BI139" s="522"/>
      <c r="BJ139" s="522"/>
      <c r="BK139" s="522"/>
      <c r="BL139" s="522"/>
      <c r="BM139" s="522"/>
      <c r="BN139" s="522"/>
      <c r="BO139" s="522"/>
      <c r="BP139" s="522"/>
      <c r="BQ139" s="522"/>
      <c r="BR139" s="522"/>
      <c r="BS139" s="522"/>
      <c r="BT139" s="522"/>
      <c r="BU139" s="522"/>
      <c r="BV139" s="522"/>
      <c r="BW139" s="522"/>
      <c r="BX139" s="522"/>
      <c r="BY139" s="522"/>
      <c r="BZ139" s="522"/>
      <c r="CA139" s="522"/>
      <c r="CB139" s="522"/>
      <c r="CC139" s="522"/>
      <c r="CD139" s="522"/>
      <c r="CE139" s="522"/>
      <c r="CF139" s="522"/>
      <c r="CG139" s="522"/>
      <c r="CH139" s="522"/>
      <c r="CI139" s="522"/>
      <c r="CJ139" s="522"/>
      <c r="CK139" s="522"/>
      <c r="CL139" s="522"/>
      <c r="CM139" s="522"/>
      <c r="CN139" s="522"/>
      <c r="CO139" s="522"/>
      <c r="CP139" s="522"/>
      <c r="CQ139" s="522"/>
      <c r="CR139" s="522"/>
      <c r="CS139" s="522"/>
      <c r="CT139" s="522"/>
      <c r="CU139" s="522"/>
      <c r="CV139" s="522"/>
      <c r="CW139" s="522"/>
      <c r="CX139" s="522"/>
      <c r="CY139" s="522"/>
      <c r="CZ139" s="522"/>
      <c r="DA139" s="522"/>
      <c r="DB139" s="522"/>
      <c r="DC139" s="522"/>
      <c r="DD139" s="522"/>
      <c r="DE139" s="522"/>
      <c r="DF139" s="522"/>
      <c r="DG139" s="522"/>
      <c r="DH139" s="522"/>
      <c r="DI139" s="522"/>
      <c r="DJ139" s="522"/>
      <c r="DK139" s="522"/>
      <c r="DL139" s="522"/>
      <c r="DM139" s="522"/>
      <c r="DN139" s="522"/>
      <c r="DO139" s="522"/>
      <c r="DP139" s="522"/>
      <c r="DQ139" s="522"/>
      <c r="DR139" s="522"/>
    </row>
    <row r="140" s="155" customFormat="1" ht="13.5" spans="1:122">
      <c r="A140" s="522"/>
      <c r="B140" s="525"/>
      <c r="C140" s="526"/>
      <c r="D140" s="527"/>
      <c r="E140" s="528"/>
      <c r="F140" s="529"/>
      <c r="G140" s="528"/>
      <c r="H140" s="527"/>
      <c r="I140" s="528"/>
      <c r="J140" s="528"/>
      <c r="K140" s="530"/>
      <c r="L140" s="531"/>
      <c r="M140" s="528"/>
      <c r="N140" s="531"/>
      <c r="O140" s="528"/>
      <c r="P140" s="528"/>
      <c r="Q140" s="528"/>
      <c r="R140" s="522"/>
      <c r="S140" s="522"/>
      <c r="T140" s="522"/>
      <c r="U140" s="522"/>
      <c r="V140" s="522"/>
      <c r="W140" s="522"/>
      <c r="X140" s="522"/>
      <c r="Y140" s="522"/>
      <c r="Z140" s="522"/>
      <c r="AA140" s="522"/>
      <c r="AB140" s="522"/>
      <c r="AC140" s="522"/>
      <c r="AD140" s="522"/>
      <c r="AE140" s="522"/>
      <c r="AF140" s="522"/>
      <c r="AG140" s="522"/>
      <c r="AH140" s="522"/>
      <c r="AI140" s="522"/>
      <c r="AJ140" s="522"/>
      <c r="AK140" s="522"/>
      <c r="AL140" s="522"/>
      <c r="AM140" s="522"/>
      <c r="AN140" s="522"/>
      <c r="AO140" s="522"/>
      <c r="AP140" s="522"/>
      <c r="AQ140" s="522"/>
      <c r="AR140" s="522"/>
      <c r="AS140" s="522"/>
      <c r="AT140" s="522"/>
      <c r="AU140" s="522"/>
      <c r="AV140" s="522"/>
      <c r="AW140" s="522"/>
      <c r="AX140" s="522"/>
      <c r="AY140" s="522"/>
      <c r="AZ140" s="522"/>
      <c r="BA140" s="522"/>
      <c r="BB140" s="522"/>
      <c r="BC140" s="522"/>
      <c r="BD140" s="522"/>
      <c r="BE140" s="522"/>
      <c r="BF140" s="522"/>
      <c r="BG140" s="522"/>
      <c r="BH140" s="522"/>
      <c r="BI140" s="522"/>
      <c r="BJ140" s="522"/>
      <c r="BK140" s="522"/>
      <c r="BL140" s="522"/>
      <c r="BM140" s="522"/>
      <c r="BN140" s="522"/>
      <c r="BO140" s="522"/>
      <c r="BP140" s="522"/>
      <c r="BQ140" s="522"/>
      <c r="BR140" s="522"/>
      <c r="BS140" s="522"/>
      <c r="BT140" s="522"/>
      <c r="BU140" s="522"/>
      <c r="BV140" s="522"/>
      <c r="BW140" s="522"/>
      <c r="BX140" s="522"/>
      <c r="BY140" s="522"/>
      <c r="BZ140" s="522"/>
      <c r="CA140" s="522"/>
      <c r="CB140" s="522"/>
      <c r="CC140" s="522"/>
      <c r="CD140" s="522"/>
      <c r="CE140" s="522"/>
      <c r="CF140" s="522"/>
      <c r="CG140" s="522"/>
      <c r="CH140" s="522"/>
      <c r="CI140" s="522"/>
      <c r="CJ140" s="522"/>
      <c r="CK140" s="522"/>
      <c r="CL140" s="522"/>
      <c r="CM140" s="522"/>
      <c r="CN140" s="522"/>
      <c r="CO140" s="522"/>
      <c r="CP140" s="522"/>
      <c r="CQ140" s="522"/>
      <c r="CR140" s="522"/>
      <c r="CS140" s="522"/>
      <c r="CT140" s="522"/>
      <c r="CU140" s="522"/>
      <c r="CV140" s="522"/>
      <c r="CW140" s="522"/>
      <c r="CX140" s="522"/>
      <c r="CY140" s="522"/>
      <c r="CZ140" s="522"/>
      <c r="DA140" s="522"/>
      <c r="DB140" s="522"/>
      <c r="DC140" s="522"/>
      <c r="DD140" s="522"/>
      <c r="DE140" s="522"/>
      <c r="DF140" s="522"/>
      <c r="DG140" s="522"/>
      <c r="DH140" s="522"/>
      <c r="DI140" s="522"/>
      <c r="DJ140" s="522"/>
      <c r="DK140" s="522"/>
      <c r="DL140" s="522"/>
      <c r="DM140" s="522"/>
      <c r="DN140" s="522"/>
      <c r="DO140" s="522"/>
      <c r="DP140" s="522"/>
      <c r="DQ140" s="522"/>
      <c r="DR140" s="522"/>
    </row>
    <row r="141" s="155" customFormat="1" ht="13.5" spans="1:122">
      <c r="A141" s="522"/>
      <c r="B141" s="525"/>
      <c r="C141" s="526"/>
      <c r="D141" s="527"/>
      <c r="E141" s="528"/>
      <c r="F141" s="529"/>
      <c r="G141" s="528"/>
      <c r="H141" s="527"/>
      <c r="I141" s="528"/>
      <c r="J141" s="528"/>
      <c r="K141" s="530"/>
      <c r="L141" s="531"/>
      <c r="M141" s="528"/>
      <c r="N141" s="531"/>
      <c r="O141" s="528"/>
      <c r="P141" s="528"/>
      <c r="Q141" s="528"/>
      <c r="R141" s="522"/>
      <c r="S141" s="522"/>
      <c r="T141" s="522"/>
      <c r="U141" s="522"/>
      <c r="V141" s="522"/>
      <c r="W141" s="522"/>
      <c r="X141" s="522"/>
      <c r="Y141" s="522"/>
      <c r="Z141" s="522"/>
      <c r="AA141" s="522"/>
      <c r="AB141" s="522"/>
      <c r="AC141" s="522"/>
      <c r="AD141" s="522"/>
      <c r="AE141" s="522"/>
      <c r="AF141" s="522"/>
      <c r="AG141" s="522"/>
      <c r="AH141" s="522"/>
      <c r="AI141" s="522"/>
      <c r="AJ141" s="522"/>
      <c r="AK141" s="522"/>
      <c r="AL141" s="522"/>
      <c r="AM141" s="522"/>
      <c r="AN141" s="522"/>
      <c r="AO141" s="522"/>
      <c r="AP141" s="522"/>
      <c r="AQ141" s="522"/>
      <c r="AR141" s="522"/>
      <c r="AS141" s="522"/>
      <c r="AT141" s="522"/>
      <c r="AU141" s="522"/>
      <c r="AV141" s="522"/>
      <c r="AW141" s="522"/>
      <c r="AX141" s="522"/>
      <c r="AY141" s="522"/>
      <c r="AZ141" s="522"/>
      <c r="BA141" s="522"/>
      <c r="BB141" s="522"/>
      <c r="BC141" s="522"/>
      <c r="BD141" s="522"/>
      <c r="BE141" s="522"/>
      <c r="BF141" s="522"/>
      <c r="BG141" s="522"/>
      <c r="BH141" s="522"/>
      <c r="BI141" s="522"/>
      <c r="BJ141" s="522"/>
      <c r="BK141" s="522"/>
      <c r="BL141" s="522"/>
      <c r="BM141" s="522"/>
      <c r="BN141" s="522"/>
      <c r="BO141" s="522"/>
      <c r="BP141" s="522"/>
      <c r="BQ141" s="522"/>
      <c r="BR141" s="522"/>
      <c r="BS141" s="522"/>
      <c r="BT141" s="522"/>
      <c r="BU141" s="522"/>
      <c r="BV141" s="522"/>
      <c r="BW141" s="522"/>
      <c r="BX141" s="522"/>
      <c r="BY141" s="522"/>
      <c r="BZ141" s="522"/>
      <c r="CA141" s="522"/>
      <c r="CB141" s="522"/>
      <c r="CC141" s="522"/>
      <c r="CD141" s="522"/>
      <c r="CE141" s="522"/>
      <c r="CF141" s="522"/>
      <c r="CG141" s="522"/>
      <c r="CH141" s="522"/>
      <c r="CI141" s="522"/>
      <c r="CJ141" s="522"/>
      <c r="CK141" s="522"/>
      <c r="CL141" s="522"/>
      <c r="CM141" s="522"/>
      <c r="CN141" s="522"/>
      <c r="CO141" s="522"/>
      <c r="CP141" s="522"/>
      <c r="CQ141" s="522"/>
      <c r="CR141" s="522"/>
      <c r="CS141" s="522"/>
      <c r="CT141" s="522"/>
      <c r="CU141" s="522"/>
      <c r="CV141" s="522"/>
      <c r="CW141" s="522"/>
      <c r="CX141" s="522"/>
      <c r="CY141" s="522"/>
      <c r="CZ141" s="522"/>
      <c r="DA141" s="522"/>
      <c r="DB141" s="522"/>
      <c r="DC141" s="522"/>
      <c r="DD141" s="522"/>
      <c r="DE141" s="522"/>
      <c r="DF141" s="522"/>
      <c r="DG141" s="522"/>
      <c r="DH141" s="522"/>
      <c r="DI141" s="522"/>
      <c r="DJ141" s="522"/>
      <c r="DK141" s="522"/>
      <c r="DL141" s="522"/>
      <c r="DM141" s="522"/>
      <c r="DN141" s="522"/>
      <c r="DO141" s="522"/>
      <c r="DP141" s="522"/>
      <c r="DQ141" s="522"/>
      <c r="DR141" s="522"/>
    </row>
    <row r="142" s="155" customFormat="1" ht="13.5" spans="1:122">
      <c r="A142" s="522"/>
      <c r="B142" s="525"/>
      <c r="C142" s="526"/>
      <c r="D142" s="527"/>
      <c r="E142" s="528"/>
      <c r="F142" s="529"/>
      <c r="G142" s="528"/>
      <c r="H142" s="527"/>
      <c r="I142" s="528"/>
      <c r="J142" s="528"/>
      <c r="K142" s="530"/>
      <c r="L142" s="531"/>
      <c r="M142" s="528"/>
      <c r="N142" s="531"/>
      <c r="O142" s="528"/>
      <c r="P142" s="528"/>
      <c r="Q142" s="528"/>
      <c r="R142" s="522"/>
      <c r="S142" s="522"/>
      <c r="T142" s="522"/>
      <c r="U142" s="522"/>
      <c r="V142" s="522"/>
      <c r="W142" s="522"/>
      <c r="X142" s="522"/>
      <c r="Y142" s="522"/>
      <c r="Z142" s="522"/>
      <c r="AA142" s="522"/>
      <c r="AB142" s="522"/>
      <c r="AC142" s="522"/>
      <c r="AD142" s="522"/>
      <c r="AE142" s="522"/>
      <c r="AF142" s="522"/>
      <c r="AG142" s="522"/>
      <c r="AH142" s="522"/>
      <c r="AI142" s="522"/>
      <c r="AJ142" s="522"/>
      <c r="AK142" s="522"/>
      <c r="AL142" s="522"/>
      <c r="AM142" s="522"/>
      <c r="AN142" s="522"/>
      <c r="AO142" s="522"/>
      <c r="AP142" s="522"/>
      <c r="AQ142" s="522"/>
      <c r="AR142" s="522"/>
      <c r="AS142" s="522"/>
      <c r="AT142" s="522"/>
      <c r="AU142" s="522"/>
      <c r="AV142" s="522"/>
      <c r="AW142" s="522"/>
      <c r="AX142" s="522"/>
      <c r="AY142" s="522"/>
      <c r="AZ142" s="522"/>
      <c r="BA142" s="522"/>
      <c r="BB142" s="522"/>
      <c r="BC142" s="522"/>
      <c r="BD142" s="522"/>
      <c r="BE142" s="522"/>
      <c r="BF142" s="522"/>
      <c r="BG142" s="522"/>
      <c r="BH142" s="522"/>
      <c r="BI142" s="522"/>
      <c r="BJ142" s="522"/>
      <c r="BK142" s="522"/>
      <c r="BL142" s="522"/>
      <c r="BM142" s="522"/>
      <c r="BN142" s="522"/>
      <c r="BO142" s="522"/>
      <c r="BP142" s="522"/>
      <c r="BQ142" s="522"/>
      <c r="BR142" s="522"/>
      <c r="BS142" s="522"/>
      <c r="BT142" s="522"/>
      <c r="BU142" s="522"/>
      <c r="BV142" s="522"/>
      <c r="BW142" s="522"/>
      <c r="BX142" s="522"/>
      <c r="BY142" s="522"/>
      <c r="BZ142" s="522"/>
      <c r="CA142" s="522"/>
      <c r="CB142" s="522"/>
      <c r="CC142" s="522"/>
      <c r="CD142" s="522"/>
      <c r="CE142" s="522"/>
      <c r="CF142" s="522"/>
      <c r="CG142" s="522"/>
      <c r="CH142" s="522"/>
      <c r="CI142" s="522"/>
      <c r="CJ142" s="522"/>
      <c r="CK142" s="522"/>
      <c r="CL142" s="522"/>
      <c r="CM142" s="522"/>
      <c r="CN142" s="522"/>
      <c r="CO142" s="522"/>
      <c r="CP142" s="522"/>
      <c r="CQ142" s="522"/>
      <c r="CR142" s="522"/>
      <c r="CS142" s="522"/>
      <c r="CT142" s="522"/>
      <c r="CU142" s="522"/>
      <c r="CV142" s="522"/>
      <c r="CW142" s="522"/>
      <c r="CX142" s="522"/>
      <c r="CY142" s="522"/>
      <c r="CZ142" s="522"/>
      <c r="DA142" s="522"/>
      <c r="DB142" s="522"/>
      <c r="DC142" s="522"/>
      <c r="DD142" s="522"/>
      <c r="DE142" s="522"/>
      <c r="DF142" s="522"/>
      <c r="DG142" s="522"/>
      <c r="DH142" s="522"/>
      <c r="DI142" s="522"/>
      <c r="DJ142" s="522"/>
      <c r="DK142" s="522"/>
      <c r="DL142" s="522"/>
      <c r="DM142" s="522"/>
      <c r="DN142" s="522"/>
      <c r="DO142" s="522"/>
      <c r="DP142" s="522"/>
      <c r="DQ142" s="522"/>
      <c r="DR142" s="522"/>
    </row>
    <row r="143" s="155" customFormat="1" ht="13.5" spans="1:122">
      <c r="A143" s="522"/>
      <c r="B143" s="525"/>
      <c r="C143" s="526"/>
      <c r="D143" s="527"/>
      <c r="E143" s="528"/>
      <c r="F143" s="529"/>
      <c r="G143" s="528"/>
      <c r="H143" s="527"/>
      <c r="I143" s="528"/>
      <c r="J143" s="528"/>
      <c r="K143" s="530"/>
      <c r="L143" s="531"/>
      <c r="M143" s="528"/>
      <c r="N143" s="531"/>
      <c r="O143" s="528"/>
      <c r="P143" s="528"/>
      <c r="Q143" s="528"/>
      <c r="R143" s="522"/>
      <c r="S143" s="522"/>
      <c r="T143" s="522"/>
      <c r="U143" s="522"/>
      <c r="V143" s="522"/>
      <c r="W143" s="522"/>
      <c r="X143" s="522"/>
      <c r="Y143" s="522"/>
      <c r="Z143" s="522"/>
      <c r="AA143" s="522"/>
      <c r="AB143" s="522"/>
      <c r="AC143" s="522"/>
      <c r="AD143" s="522"/>
      <c r="AE143" s="522"/>
      <c r="AF143" s="522"/>
      <c r="AG143" s="522"/>
      <c r="AH143" s="522"/>
      <c r="AI143" s="522"/>
      <c r="AJ143" s="522"/>
      <c r="AK143" s="522"/>
      <c r="AL143" s="522"/>
      <c r="AM143" s="522"/>
      <c r="AN143" s="522"/>
      <c r="AO143" s="522"/>
      <c r="AP143" s="522"/>
      <c r="AQ143" s="522"/>
      <c r="AR143" s="522"/>
      <c r="AS143" s="522"/>
      <c r="AT143" s="522"/>
      <c r="AU143" s="522"/>
      <c r="AV143" s="522"/>
      <c r="AW143" s="522"/>
      <c r="AX143" s="522"/>
      <c r="AY143" s="522"/>
      <c r="AZ143" s="522"/>
      <c r="BA143" s="522"/>
      <c r="BB143" s="522"/>
      <c r="BC143" s="522"/>
      <c r="BD143" s="522"/>
      <c r="BE143" s="522"/>
      <c r="BF143" s="522"/>
      <c r="BG143" s="522"/>
      <c r="BH143" s="522"/>
      <c r="BI143" s="522"/>
      <c r="BJ143" s="522"/>
      <c r="BK143" s="522"/>
      <c r="BL143" s="522"/>
      <c r="BM143" s="522"/>
      <c r="BN143" s="522"/>
      <c r="BO143" s="522"/>
      <c r="BP143" s="522"/>
      <c r="BQ143" s="522"/>
      <c r="BR143" s="522"/>
      <c r="BS143" s="522"/>
      <c r="BT143" s="522"/>
      <c r="BU143" s="522"/>
      <c r="BV143" s="522"/>
      <c r="BW143" s="522"/>
      <c r="BX143" s="522"/>
      <c r="BY143" s="522"/>
      <c r="BZ143" s="522"/>
      <c r="CA143" s="522"/>
      <c r="CB143" s="522"/>
      <c r="CC143" s="522"/>
      <c r="CD143" s="522"/>
      <c r="CE143" s="522"/>
      <c r="CF143" s="522"/>
      <c r="CG143" s="522"/>
      <c r="CH143" s="522"/>
      <c r="CI143" s="522"/>
      <c r="CJ143" s="522"/>
      <c r="CK143" s="522"/>
      <c r="CL143" s="522"/>
      <c r="CM143" s="522"/>
      <c r="CN143" s="522"/>
      <c r="CO143" s="522"/>
      <c r="CP143" s="522"/>
      <c r="CQ143" s="522"/>
      <c r="CR143" s="522"/>
      <c r="CS143" s="522"/>
      <c r="CT143" s="522"/>
      <c r="CU143" s="522"/>
      <c r="CV143" s="522"/>
      <c r="CW143" s="522"/>
      <c r="CX143" s="522"/>
      <c r="CY143" s="522"/>
      <c r="CZ143" s="522"/>
      <c r="DA143" s="522"/>
      <c r="DB143" s="522"/>
      <c r="DC143" s="522"/>
      <c r="DD143" s="522"/>
      <c r="DE143" s="522"/>
      <c r="DF143" s="522"/>
      <c r="DG143" s="522"/>
      <c r="DH143" s="522"/>
      <c r="DI143" s="522"/>
      <c r="DJ143" s="522"/>
      <c r="DK143" s="522"/>
      <c r="DL143" s="522"/>
      <c r="DM143" s="522"/>
      <c r="DN143" s="522"/>
      <c r="DO143" s="522"/>
      <c r="DP143" s="522"/>
      <c r="DQ143" s="522"/>
      <c r="DR143" s="522"/>
    </row>
    <row r="144" s="155" customFormat="1" ht="13.5" spans="1:122">
      <c r="A144" s="522"/>
      <c r="B144" s="525"/>
      <c r="C144" s="526"/>
      <c r="D144" s="527"/>
      <c r="E144" s="528"/>
      <c r="F144" s="529"/>
      <c r="G144" s="528"/>
      <c r="H144" s="527"/>
      <c r="I144" s="528"/>
      <c r="J144" s="528"/>
      <c r="K144" s="530"/>
      <c r="L144" s="531"/>
      <c r="M144" s="528"/>
      <c r="N144" s="531"/>
      <c r="O144" s="528"/>
      <c r="P144" s="528"/>
      <c r="Q144" s="528"/>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2"/>
      <c r="AY144" s="522"/>
      <c r="AZ144" s="522"/>
      <c r="BA144" s="522"/>
      <c r="BB144" s="522"/>
      <c r="BC144" s="522"/>
      <c r="BD144" s="522"/>
      <c r="BE144" s="522"/>
      <c r="BF144" s="522"/>
      <c r="BG144" s="522"/>
      <c r="BH144" s="522"/>
      <c r="BI144" s="522"/>
      <c r="BJ144" s="522"/>
      <c r="BK144" s="522"/>
      <c r="BL144" s="522"/>
      <c r="BM144" s="522"/>
      <c r="BN144" s="522"/>
      <c r="BO144" s="522"/>
      <c r="BP144" s="522"/>
      <c r="BQ144" s="522"/>
      <c r="BR144" s="522"/>
      <c r="BS144" s="522"/>
      <c r="BT144" s="522"/>
      <c r="BU144" s="522"/>
      <c r="BV144" s="522"/>
      <c r="BW144" s="522"/>
      <c r="BX144" s="522"/>
      <c r="BY144" s="522"/>
      <c r="BZ144" s="522"/>
      <c r="CA144" s="522"/>
      <c r="CB144" s="522"/>
      <c r="CC144" s="522"/>
      <c r="CD144" s="522"/>
      <c r="CE144" s="522"/>
      <c r="CF144" s="522"/>
      <c r="CG144" s="522"/>
      <c r="CH144" s="522"/>
      <c r="CI144" s="522"/>
      <c r="CJ144" s="522"/>
      <c r="CK144" s="522"/>
      <c r="CL144" s="522"/>
      <c r="CM144" s="522"/>
      <c r="CN144" s="522"/>
      <c r="CO144" s="522"/>
      <c r="CP144" s="522"/>
      <c r="CQ144" s="522"/>
      <c r="CR144" s="522"/>
      <c r="CS144" s="522"/>
      <c r="CT144" s="522"/>
      <c r="CU144" s="522"/>
      <c r="CV144" s="522"/>
      <c r="CW144" s="522"/>
      <c r="CX144" s="522"/>
      <c r="CY144" s="522"/>
      <c r="CZ144" s="522"/>
      <c r="DA144" s="522"/>
      <c r="DB144" s="522"/>
      <c r="DC144" s="522"/>
      <c r="DD144" s="522"/>
      <c r="DE144" s="522"/>
      <c r="DF144" s="522"/>
      <c r="DG144" s="522"/>
      <c r="DH144" s="522"/>
      <c r="DI144" s="522"/>
      <c r="DJ144" s="522"/>
      <c r="DK144" s="522"/>
      <c r="DL144" s="522"/>
      <c r="DM144" s="522"/>
      <c r="DN144" s="522"/>
      <c r="DO144" s="522"/>
      <c r="DP144" s="522"/>
      <c r="DQ144" s="522"/>
      <c r="DR144" s="522"/>
    </row>
    <row r="145" spans="123:16375">
      <c r="DS145" s="155"/>
      <c r="DT145" s="155"/>
      <c r="DU145" s="155"/>
      <c r="DV145" s="155"/>
      <c r="DW145" s="155"/>
      <c r="DX145" s="155"/>
      <c r="DY145" s="155"/>
      <c r="DZ145" s="155"/>
      <c r="EA145" s="155"/>
      <c r="EB145" s="155"/>
      <c r="EC145" s="155"/>
      <c r="ED145" s="155"/>
      <c r="EE145" s="155"/>
      <c r="EF145" s="155"/>
      <c r="EG145" s="155"/>
      <c r="EH145" s="155"/>
      <c r="EI145" s="155"/>
      <c r="EJ145" s="155"/>
      <c r="EK145" s="155"/>
      <c r="EL145" s="155"/>
      <c r="EM145" s="155"/>
      <c r="EN145" s="155"/>
      <c r="EO145" s="155"/>
      <c r="EP145" s="155"/>
      <c r="EQ145" s="155"/>
      <c r="ER145" s="155"/>
      <c r="ES145" s="155"/>
      <c r="ET145" s="155"/>
      <c r="EU145" s="155"/>
      <c r="EV145" s="155"/>
      <c r="EW145" s="155"/>
      <c r="EX145" s="155"/>
      <c r="EY145" s="155"/>
      <c r="EZ145" s="155"/>
      <c r="FA145" s="155"/>
      <c r="FB145" s="155"/>
      <c r="FC145" s="155"/>
      <c r="FD145" s="155"/>
      <c r="FE145" s="155"/>
      <c r="FF145" s="155"/>
      <c r="FG145" s="155"/>
      <c r="FH145" s="155"/>
      <c r="FI145" s="155"/>
      <c r="FJ145" s="155"/>
      <c r="FK145" s="155"/>
      <c r="FL145" s="155"/>
      <c r="FM145" s="155"/>
      <c r="FN145" s="155"/>
      <c r="FO145" s="155"/>
      <c r="FP145" s="155"/>
      <c r="FQ145" s="155"/>
      <c r="FR145" s="155"/>
      <c r="FS145" s="155"/>
      <c r="FT145" s="155"/>
      <c r="FU145" s="155"/>
      <c r="FV145" s="155"/>
      <c r="FW145" s="155"/>
      <c r="FX145" s="155"/>
      <c r="FY145" s="155"/>
      <c r="FZ145" s="155"/>
      <c r="GA145" s="155"/>
      <c r="GB145" s="155"/>
      <c r="GC145" s="155"/>
      <c r="GD145" s="155"/>
      <c r="GE145" s="155"/>
      <c r="GF145" s="155"/>
      <c r="GG145" s="155"/>
      <c r="GH145" s="155"/>
      <c r="GI145" s="155"/>
      <c r="GJ145" s="155"/>
      <c r="GK145" s="155"/>
      <c r="GL145" s="155"/>
      <c r="GM145" s="155"/>
      <c r="GN145" s="155"/>
      <c r="GO145" s="155"/>
      <c r="GP145" s="155"/>
      <c r="GQ145" s="155"/>
      <c r="GR145" s="155"/>
      <c r="GS145" s="155"/>
      <c r="GT145" s="155"/>
      <c r="GU145" s="155"/>
      <c r="GV145" s="155"/>
      <c r="GW145" s="155"/>
      <c r="GX145" s="155"/>
      <c r="GY145" s="155"/>
      <c r="GZ145" s="155"/>
      <c r="HA145" s="155"/>
      <c r="HB145" s="155"/>
      <c r="HC145" s="155"/>
      <c r="HD145" s="155"/>
      <c r="HE145" s="155"/>
      <c r="HF145" s="155"/>
      <c r="HG145" s="155"/>
      <c r="HH145" s="155"/>
      <c r="HI145" s="155"/>
      <c r="HJ145" s="155"/>
      <c r="HK145" s="155"/>
      <c r="HL145" s="155"/>
      <c r="HM145" s="155"/>
      <c r="HN145" s="155"/>
      <c r="HO145" s="155"/>
      <c r="HP145" s="155"/>
      <c r="HQ145" s="155"/>
      <c r="HR145" s="155"/>
      <c r="HS145" s="155"/>
      <c r="HT145" s="155"/>
      <c r="HU145" s="155"/>
      <c r="HV145" s="155"/>
      <c r="HW145" s="155"/>
      <c r="HX145" s="155"/>
      <c r="HY145" s="155"/>
      <c r="HZ145" s="155"/>
      <c r="IA145" s="155"/>
      <c r="IB145" s="155"/>
      <c r="IC145" s="155"/>
      <c r="ID145" s="155"/>
      <c r="IE145" s="155"/>
      <c r="IF145" s="155"/>
      <c r="IG145" s="155"/>
      <c r="IH145" s="155"/>
      <c r="II145" s="155"/>
      <c r="IJ145" s="155"/>
      <c r="IK145" s="155"/>
      <c r="IL145" s="155"/>
      <c r="IM145" s="155"/>
      <c r="IN145" s="155"/>
      <c r="IO145" s="155"/>
      <c r="IP145" s="155"/>
      <c r="IQ145" s="155"/>
      <c r="IR145" s="155"/>
      <c r="IS145" s="155"/>
      <c r="IT145" s="155"/>
      <c r="IU145" s="155"/>
      <c r="IV145" s="155"/>
      <c r="IW145" s="155"/>
      <c r="IX145" s="155"/>
      <c r="IY145" s="155"/>
      <c r="IZ145" s="155"/>
      <c r="JA145" s="155"/>
      <c r="JB145" s="155"/>
      <c r="JC145" s="155"/>
      <c r="JD145" s="155"/>
      <c r="JE145" s="155"/>
      <c r="JF145" s="155"/>
      <c r="JG145" s="155"/>
      <c r="JH145" s="155"/>
      <c r="JI145" s="155"/>
      <c r="JJ145" s="155"/>
      <c r="JK145" s="155"/>
      <c r="JL145" s="155"/>
      <c r="JM145" s="155"/>
      <c r="JN145" s="155"/>
      <c r="JO145" s="155"/>
      <c r="JP145" s="155"/>
      <c r="JQ145" s="155"/>
      <c r="JR145" s="155"/>
      <c r="JS145" s="155"/>
      <c r="JT145" s="155"/>
      <c r="JU145" s="155"/>
      <c r="JV145" s="155"/>
      <c r="JW145" s="155"/>
      <c r="JX145" s="155"/>
      <c r="JY145" s="155"/>
      <c r="JZ145" s="155"/>
      <c r="KA145" s="155"/>
      <c r="KB145" s="155"/>
      <c r="KC145" s="155"/>
      <c r="KD145" s="155"/>
      <c r="KE145" s="155"/>
      <c r="KF145" s="155"/>
      <c r="KG145" s="155"/>
      <c r="KH145" s="155"/>
      <c r="KI145" s="155"/>
      <c r="KJ145" s="155"/>
      <c r="KK145" s="155"/>
      <c r="KL145" s="155"/>
      <c r="KM145" s="155"/>
      <c r="KN145" s="155"/>
      <c r="KO145" s="155"/>
      <c r="KP145" s="155"/>
      <c r="KQ145" s="155"/>
      <c r="KR145" s="155"/>
      <c r="KS145" s="155"/>
      <c r="KT145" s="155"/>
      <c r="KU145" s="155"/>
      <c r="KV145" s="155"/>
      <c r="KW145" s="155"/>
      <c r="KX145" s="155"/>
      <c r="KY145" s="155"/>
      <c r="KZ145" s="155"/>
      <c r="LA145" s="155"/>
      <c r="LB145" s="155"/>
      <c r="LC145" s="155"/>
      <c r="LD145" s="155"/>
      <c r="LE145" s="155"/>
      <c r="LF145" s="155"/>
      <c r="LG145" s="155"/>
      <c r="LH145" s="155"/>
      <c r="LI145" s="155"/>
      <c r="LJ145" s="155"/>
      <c r="LK145" s="155"/>
      <c r="LL145" s="155"/>
      <c r="LM145" s="155"/>
      <c r="LN145" s="155"/>
      <c r="LO145" s="155"/>
      <c r="LP145" s="155"/>
      <c r="LQ145" s="155"/>
      <c r="LR145" s="155"/>
      <c r="LS145" s="155"/>
      <c r="LT145" s="155"/>
      <c r="LU145" s="155"/>
      <c r="LV145" s="155"/>
      <c r="LW145" s="155"/>
      <c r="LX145" s="155"/>
      <c r="LY145" s="155"/>
      <c r="LZ145" s="155"/>
      <c r="MA145" s="155"/>
      <c r="MB145" s="155"/>
      <c r="MC145" s="155"/>
      <c r="MD145" s="155"/>
      <c r="ME145" s="155"/>
      <c r="MF145" s="155"/>
      <c r="MG145" s="155"/>
      <c r="MH145" s="155"/>
      <c r="MI145" s="155"/>
      <c r="MJ145" s="155"/>
      <c r="MK145" s="155"/>
      <c r="ML145" s="155"/>
      <c r="MM145" s="155"/>
      <c r="MN145" s="155"/>
      <c r="MO145" s="155"/>
      <c r="MP145" s="155"/>
      <c r="MQ145" s="155"/>
      <c r="MR145" s="155"/>
      <c r="MS145" s="155"/>
      <c r="MT145" s="155"/>
      <c r="MU145" s="155"/>
      <c r="MV145" s="155"/>
      <c r="MW145" s="155"/>
      <c r="MX145" s="155"/>
      <c r="MY145" s="155"/>
      <c r="MZ145" s="155"/>
      <c r="NA145" s="155"/>
      <c r="NB145" s="155"/>
      <c r="NC145" s="155"/>
      <c r="ND145" s="155"/>
      <c r="NE145" s="155"/>
      <c r="NF145" s="155"/>
      <c r="NG145" s="155"/>
      <c r="NH145" s="155"/>
      <c r="NI145" s="155"/>
      <c r="NJ145" s="155"/>
      <c r="NK145" s="155"/>
      <c r="NL145" s="155"/>
      <c r="NM145" s="155"/>
      <c r="NN145" s="155"/>
      <c r="NO145" s="155"/>
      <c r="NP145" s="155"/>
      <c r="NQ145" s="155"/>
      <c r="NR145" s="155"/>
      <c r="NS145" s="155"/>
      <c r="NT145" s="155"/>
      <c r="NU145" s="155"/>
      <c r="NV145" s="155"/>
      <c r="NW145" s="155"/>
      <c r="NX145" s="155"/>
      <c r="NY145" s="155"/>
      <c r="NZ145" s="155"/>
      <c r="OA145" s="155"/>
      <c r="OB145" s="155"/>
      <c r="OC145" s="155"/>
      <c r="OD145" s="155"/>
      <c r="OE145" s="155"/>
      <c r="OF145" s="155"/>
      <c r="OG145" s="155"/>
      <c r="OH145" s="155"/>
      <c r="OI145" s="155"/>
      <c r="OJ145" s="155"/>
      <c r="OK145" s="155"/>
      <c r="OL145" s="155"/>
      <c r="OM145" s="155"/>
      <c r="ON145" s="155"/>
      <c r="OO145" s="155"/>
      <c r="OP145" s="155"/>
      <c r="OQ145" s="155"/>
      <c r="OR145" s="155"/>
      <c r="OS145" s="155"/>
      <c r="OT145" s="155"/>
      <c r="OU145" s="155"/>
      <c r="OV145" s="155"/>
      <c r="OW145" s="155"/>
      <c r="OX145" s="155"/>
      <c r="OY145" s="155"/>
      <c r="OZ145" s="155"/>
      <c r="PA145" s="155"/>
      <c r="PB145" s="155"/>
      <c r="PC145" s="155"/>
      <c r="PD145" s="155"/>
      <c r="PE145" s="155"/>
      <c r="PF145" s="155"/>
      <c r="PG145" s="155"/>
      <c r="PH145" s="155"/>
      <c r="PI145" s="155"/>
      <c r="PJ145" s="155"/>
      <c r="PK145" s="155"/>
      <c r="PL145" s="155"/>
      <c r="PM145" s="155"/>
      <c r="PN145" s="155"/>
      <c r="PO145" s="155"/>
      <c r="PP145" s="155"/>
      <c r="PQ145" s="155"/>
      <c r="PR145" s="155"/>
      <c r="PS145" s="155"/>
      <c r="PT145" s="155"/>
      <c r="PU145" s="155"/>
      <c r="PV145" s="155"/>
      <c r="PW145" s="155"/>
      <c r="PX145" s="155"/>
      <c r="PY145" s="155"/>
      <c r="PZ145" s="155"/>
      <c r="QA145" s="155"/>
      <c r="QB145" s="155"/>
      <c r="QC145" s="155"/>
      <c r="QD145" s="155"/>
      <c r="QE145" s="155"/>
      <c r="QF145" s="155"/>
      <c r="QG145" s="155"/>
      <c r="QH145" s="155"/>
      <c r="QI145" s="155"/>
      <c r="QJ145" s="155"/>
      <c r="QK145" s="155"/>
      <c r="QL145" s="155"/>
      <c r="QM145" s="155"/>
      <c r="QN145" s="155"/>
      <c r="QO145" s="155"/>
      <c r="QP145" s="155"/>
      <c r="QQ145" s="155"/>
      <c r="QR145" s="155"/>
      <c r="QS145" s="155"/>
      <c r="QT145" s="155"/>
      <c r="QU145" s="155"/>
      <c r="QV145" s="155"/>
      <c r="QW145" s="155"/>
      <c r="QX145" s="155"/>
      <c r="QY145" s="155"/>
      <c r="QZ145" s="155"/>
      <c r="RA145" s="155"/>
      <c r="RB145" s="155"/>
      <c r="RC145" s="155"/>
      <c r="RD145" s="155"/>
      <c r="RE145" s="155"/>
      <c r="RF145" s="155"/>
      <c r="RG145" s="155"/>
      <c r="RH145" s="155"/>
      <c r="RI145" s="155"/>
      <c r="RJ145" s="155"/>
      <c r="RK145" s="155"/>
      <c r="RL145" s="155"/>
      <c r="RM145" s="155"/>
      <c r="RN145" s="155"/>
      <c r="RO145" s="155"/>
      <c r="RP145" s="155"/>
      <c r="RQ145" s="155"/>
      <c r="RR145" s="155"/>
      <c r="RS145" s="155"/>
      <c r="RT145" s="155"/>
      <c r="RU145" s="155"/>
      <c r="RV145" s="155"/>
      <c r="RW145" s="155"/>
      <c r="RX145" s="155"/>
      <c r="RY145" s="155"/>
      <c r="RZ145" s="155"/>
      <c r="SA145" s="155"/>
      <c r="SB145" s="155"/>
      <c r="SC145" s="155"/>
      <c r="SD145" s="155"/>
      <c r="SE145" s="155"/>
      <c r="SF145" s="155"/>
      <c r="SG145" s="155"/>
      <c r="SH145" s="155"/>
      <c r="SI145" s="155"/>
      <c r="SJ145" s="155"/>
      <c r="SK145" s="155"/>
      <c r="SL145" s="155"/>
      <c r="SM145" s="155"/>
      <c r="SN145" s="155"/>
      <c r="SO145" s="155"/>
      <c r="SP145" s="155"/>
      <c r="SQ145" s="155"/>
      <c r="SR145" s="155"/>
      <c r="SS145" s="155"/>
      <c r="ST145" s="155"/>
      <c r="SU145" s="155"/>
      <c r="SV145" s="155"/>
      <c r="SW145" s="155"/>
      <c r="SX145" s="155"/>
      <c r="SY145" s="155"/>
      <c r="SZ145" s="155"/>
      <c r="TA145" s="155"/>
      <c r="TB145" s="155"/>
      <c r="TC145" s="155"/>
      <c r="TD145" s="155"/>
      <c r="TE145" s="155"/>
      <c r="TF145" s="155"/>
      <c r="TG145" s="155"/>
      <c r="TH145" s="155"/>
      <c r="TI145" s="155"/>
      <c r="TJ145" s="155"/>
      <c r="TK145" s="155"/>
      <c r="TL145" s="155"/>
      <c r="TM145" s="155"/>
      <c r="TN145" s="155"/>
      <c r="TO145" s="155"/>
      <c r="TP145" s="155"/>
      <c r="TQ145" s="155"/>
      <c r="TR145" s="155"/>
      <c r="TS145" s="155"/>
      <c r="TT145" s="155"/>
      <c r="TU145" s="155"/>
      <c r="TV145" s="155"/>
      <c r="TW145" s="155"/>
      <c r="TX145" s="155"/>
      <c r="TY145" s="155"/>
      <c r="TZ145" s="155"/>
      <c r="UA145" s="155"/>
      <c r="UB145" s="155"/>
      <c r="UC145" s="155"/>
      <c r="UD145" s="155"/>
      <c r="UE145" s="155"/>
      <c r="UF145" s="155"/>
      <c r="UG145" s="155"/>
      <c r="UH145" s="155"/>
      <c r="UI145" s="155"/>
      <c r="UJ145" s="155"/>
      <c r="UK145" s="155"/>
      <c r="UL145" s="155"/>
      <c r="UM145" s="155"/>
      <c r="UN145" s="155"/>
      <c r="UO145" s="155"/>
      <c r="UP145" s="155"/>
      <c r="UQ145" s="155"/>
      <c r="UR145" s="155"/>
      <c r="US145" s="155"/>
      <c r="UT145" s="155"/>
      <c r="UU145" s="155"/>
      <c r="UV145" s="155"/>
      <c r="UW145" s="155"/>
      <c r="UX145" s="155"/>
      <c r="UY145" s="155"/>
      <c r="UZ145" s="155"/>
      <c r="VA145" s="155"/>
      <c r="VB145" s="155"/>
      <c r="VC145" s="155"/>
      <c r="VD145" s="155"/>
      <c r="VE145" s="155"/>
      <c r="VF145" s="155"/>
      <c r="VG145" s="155"/>
      <c r="VH145" s="155"/>
      <c r="VI145" s="155"/>
      <c r="VJ145" s="155"/>
      <c r="VK145" s="155"/>
      <c r="VL145" s="155"/>
      <c r="VM145" s="155"/>
      <c r="VN145" s="155"/>
      <c r="VO145" s="155"/>
      <c r="VP145" s="155"/>
      <c r="VQ145" s="155"/>
      <c r="VR145" s="155"/>
      <c r="VS145" s="155"/>
      <c r="VT145" s="155"/>
      <c r="VU145" s="155"/>
      <c r="VV145" s="155"/>
      <c r="VW145" s="155"/>
      <c r="VX145" s="155"/>
      <c r="VY145" s="155"/>
      <c r="VZ145" s="155"/>
      <c r="WA145" s="155"/>
      <c r="WB145" s="155"/>
      <c r="WC145" s="155"/>
      <c r="WD145" s="155"/>
      <c r="WE145" s="155"/>
      <c r="WF145" s="155"/>
      <c r="WG145" s="155"/>
      <c r="WH145" s="155"/>
      <c r="WI145" s="155"/>
      <c r="WJ145" s="155"/>
      <c r="WK145" s="155"/>
      <c r="WL145" s="155"/>
      <c r="WM145" s="155"/>
      <c r="WN145" s="155"/>
      <c r="WO145" s="155"/>
      <c r="WP145" s="155"/>
      <c r="WQ145" s="155"/>
      <c r="WR145" s="155"/>
      <c r="WS145" s="155"/>
      <c r="WT145" s="155"/>
      <c r="WU145" s="155"/>
      <c r="WV145" s="155"/>
      <c r="WW145" s="155"/>
      <c r="WX145" s="155"/>
      <c r="WY145" s="155"/>
      <c r="WZ145" s="155"/>
      <c r="XA145" s="155"/>
      <c r="XB145" s="155"/>
      <c r="XC145" s="155"/>
      <c r="XD145" s="155"/>
      <c r="XE145" s="155"/>
      <c r="XF145" s="155"/>
      <c r="XG145" s="155"/>
      <c r="XH145" s="155"/>
      <c r="XI145" s="155"/>
      <c r="XJ145" s="155"/>
      <c r="XK145" s="155"/>
      <c r="XL145" s="155"/>
      <c r="XM145" s="155"/>
      <c r="XN145" s="155"/>
      <c r="XO145" s="155"/>
      <c r="XP145" s="155"/>
      <c r="XQ145" s="155"/>
      <c r="XR145" s="155"/>
      <c r="XS145" s="155"/>
      <c r="XT145" s="155"/>
      <c r="XU145" s="155"/>
      <c r="XV145" s="155"/>
      <c r="XW145" s="155"/>
      <c r="XX145" s="155"/>
      <c r="XY145" s="155"/>
      <c r="XZ145" s="155"/>
      <c r="YA145" s="155"/>
      <c r="YB145" s="155"/>
      <c r="YC145" s="155"/>
      <c r="YD145" s="155"/>
      <c r="YE145" s="155"/>
      <c r="YF145" s="155"/>
      <c r="YG145" s="155"/>
      <c r="YH145" s="155"/>
      <c r="YI145" s="155"/>
      <c r="YJ145" s="155"/>
      <c r="YK145" s="155"/>
      <c r="YL145" s="155"/>
      <c r="YM145" s="155"/>
      <c r="YN145" s="155"/>
      <c r="YO145" s="155"/>
      <c r="YP145" s="155"/>
      <c r="YQ145" s="155"/>
      <c r="YR145" s="155"/>
      <c r="YS145" s="155"/>
      <c r="YT145" s="155"/>
      <c r="YU145" s="155"/>
      <c r="YV145" s="155"/>
      <c r="YW145" s="155"/>
      <c r="YX145" s="155"/>
      <c r="YY145" s="155"/>
      <c r="YZ145" s="155"/>
      <c r="ZA145" s="155"/>
      <c r="ZB145" s="155"/>
      <c r="ZC145" s="155"/>
      <c r="ZD145" s="155"/>
      <c r="ZE145" s="155"/>
      <c r="ZF145" s="155"/>
      <c r="ZG145" s="155"/>
      <c r="ZH145" s="155"/>
      <c r="ZI145" s="155"/>
      <c r="ZJ145" s="155"/>
      <c r="ZK145" s="155"/>
      <c r="ZL145" s="155"/>
      <c r="ZM145" s="155"/>
      <c r="ZN145" s="155"/>
      <c r="ZO145" s="155"/>
      <c r="ZP145" s="155"/>
      <c r="ZQ145" s="155"/>
      <c r="ZR145" s="155"/>
      <c r="ZS145" s="155"/>
      <c r="ZT145" s="155"/>
      <c r="ZU145" s="155"/>
      <c r="ZV145" s="155"/>
      <c r="ZW145" s="155"/>
      <c r="ZX145" s="155"/>
      <c r="ZY145" s="155"/>
      <c r="ZZ145" s="155"/>
      <c r="AAA145" s="155"/>
      <c r="AAB145" s="155"/>
      <c r="AAC145" s="155"/>
      <c r="AAD145" s="155"/>
      <c r="AAE145" s="155"/>
      <c r="AAF145" s="155"/>
      <c r="AAG145" s="155"/>
      <c r="AAH145" s="155"/>
      <c r="AAI145" s="155"/>
      <c r="AAJ145" s="155"/>
      <c r="AAK145" s="155"/>
      <c r="AAL145" s="155"/>
      <c r="AAM145" s="155"/>
      <c r="AAN145" s="155"/>
      <c r="AAO145" s="155"/>
      <c r="AAP145" s="155"/>
      <c r="AAQ145" s="155"/>
      <c r="AAR145" s="155"/>
      <c r="AAS145" s="155"/>
      <c r="AAT145" s="155"/>
      <c r="AAU145" s="155"/>
      <c r="AAV145" s="155"/>
      <c r="AAW145" s="155"/>
      <c r="AAX145" s="155"/>
      <c r="AAY145" s="155"/>
      <c r="AAZ145" s="155"/>
      <c r="ABA145" s="155"/>
      <c r="ABB145" s="155"/>
      <c r="ABC145" s="155"/>
      <c r="ABD145" s="155"/>
      <c r="ABE145" s="155"/>
      <c r="ABF145" s="155"/>
      <c r="ABG145" s="155"/>
      <c r="ABH145" s="155"/>
      <c r="ABI145" s="155"/>
      <c r="ABJ145" s="155"/>
      <c r="ABK145" s="155"/>
      <c r="ABL145" s="155"/>
      <c r="ABM145" s="155"/>
      <c r="ABN145" s="155"/>
      <c r="ABO145" s="155"/>
      <c r="ABP145" s="155"/>
      <c r="ABQ145" s="155"/>
      <c r="ABR145" s="155"/>
      <c r="ABS145" s="155"/>
      <c r="ABT145" s="155"/>
      <c r="ABU145" s="155"/>
      <c r="ABV145" s="155"/>
      <c r="ABW145" s="155"/>
      <c r="ABX145" s="155"/>
      <c r="ABY145" s="155"/>
      <c r="ABZ145" s="155"/>
      <c r="ACA145" s="155"/>
      <c r="ACB145" s="155"/>
      <c r="ACC145" s="155"/>
      <c r="ACD145" s="155"/>
      <c r="ACE145" s="155"/>
      <c r="ACF145" s="155"/>
      <c r="ACG145" s="155"/>
      <c r="ACH145" s="155"/>
      <c r="ACI145" s="155"/>
      <c r="ACJ145" s="155"/>
      <c r="ACK145" s="155"/>
      <c r="ACL145" s="155"/>
      <c r="ACM145" s="155"/>
      <c r="ACN145" s="155"/>
      <c r="ACO145" s="155"/>
      <c r="ACP145" s="155"/>
      <c r="ACQ145" s="155"/>
      <c r="ACR145" s="155"/>
      <c r="ACS145" s="155"/>
      <c r="ACT145" s="155"/>
      <c r="ACU145" s="155"/>
      <c r="ACV145" s="155"/>
      <c r="ACW145" s="155"/>
      <c r="ACX145" s="155"/>
      <c r="ACY145" s="155"/>
      <c r="ACZ145" s="155"/>
      <c r="ADA145" s="155"/>
      <c r="ADB145" s="155"/>
      <c r="ADC145" s="155"/>
      <c r="ADD145" s="155"/>
      <c r="ADE145" s="155"/>
      <c r="ADF145" s="155"/>
      <c r="ADG145" s="155"/>
      <c r="ADH145" s="155"/>
      <c r="ADI145" s="155"/>
      <c r="ADJ145" s="155"/>
      <c r="ADK145" s="155"/>
      <c r="ADL145" s="155"/>
      <c r="ADM145" s="155"/>
      <c r="ADN145" s="155"/>
      <c r="ADO145" s="155"/>
      <c r="ADP145" s="155"/>
      <c r="ADQ145" s="155"/>
      <c r="ADR145" s="155"/>
      <c r="ADS145" s="155"/>
      <c r="ADT145" s="155"/>
      <c r="ADU145" s="155"/>
      <c r="ADV145" s="155"/>
      <c r="ADW145" s="155"/>
      <c r="ADX145" s="155"/>
      <c r="ADY145" s="155"/>
      <c r="ADZ145" s="155"/>
      <c r="AEA145" s="155"/>
      <c r="AEB145" s="155"/>
      <c r="AEC145" s="155"/>
      <c r="AED145" s="155"/>
      <c r="AEE145" s="155"/>
      <c r="AEF145" s="155"/>
      <c r="AEG145" s="155"/>
      <c r="AEH145" s="155"/>
      <c r="AEI145" s="155"/>
      <c r="AEJ145" s="155"/>
      <c r="AEK145" s="155"/>
      <c r="AEL145" s="155"/>
      <c r="AEM145" s="155"/>
      <c r="AEN145" s="155"/>
      <c r="AEO145" s="155"/>
      <c r="AEP145" s="155"/>
      <c r="AEQ145" s="155"/>
      <c r="AER145" s="155"/>
      <c r="AES145" s="155"/>
      <c r="AET145" s="155"/>
      <c r="AEU145" s="155"/>
      <c r="AEV145" s="155"/>
      <c r="AEW145" s="155"/>
      <c r="AEX145" s="155"/>
      <c r="AEY145" s="155"/>
      <c r="AEZ145" s="155"/>
      <c r="AFA145" s="155"/>
      <c r="AFB145" s="155"/>
      <c r="AFC145" s="155"/>
      <c r="AFD145" s="155"/>
      <c r="AFE145" s="155"/>
      <c r="AFF145" s="155"/>
      <c r="AFG145" s="155"/>
      <c r="AFH145" s="155"/>
      <c r="AFI145" s="155"/>
      <c r="AFJ145" s="155"/>
      <c r="AFK145" s="155"/>
      <c r="AFL145" s="155"/>
      <c r="AFM145" s="155"/>
      <c r="AFN145" s="155"/>
      <c r="AFO145" s="155"/>
      <c r="AFP145" s="155"/>
      <c r="AFQ145" s="155"/>
      <c r="AFR145" s="155"/>
      <c r="AFS145" s="155"/>
      <c r="AFT145" s="155"/>
      <c r="AFU145" s="155"/>
      <c r="AFV145" s="155"/>
      <c r="AFW145" s="155"/>
      <c r="AFX145" s="155"/>
      <c r="AFY145" s="155"/>
      <c r="AFZ145" s="155"/>
      <c r="AGA145" s="155"/>
      <c r="AGB145" s="155"/>
      <c r="AGC145" s="155"/>
      <c r="AGD145" s="155"/>
      <c r="AGE145" s="155"/>
      <c r="AGF145" s="155"/>
      <c r="AGG145" s="155"/>
      <c r="AGH145" s="155"/>
      <c r="AGI145" s="155"/>
      <c r="AGJ145" s="155"/>
      <c r="AGK145" s="155"/>
      <c r="AGL145" s="155"/>
      <c r="AGM145" s="155"/>
      <c r="AGN145" s="155"/>
      <c r="AGO145" s="155"/>
      <c r="AGP145" s="155"/>
      <c r="AGQ145" s="155"/>
      <c r="AGR145" s="155"/>
      <c r="AGS145" s="155"/>
      <c r="AGT145" s="155"/>
      <c r="AGU145" s="155"/>
      <c r="AGV145" s="155"/>
      <c r="AGW145" s="155"/>
      <c r="AGX145" s="155"/>
      <c r="AGY145" s="155"/>
      <c r="AGZ145" s="155"/>
      <c r="AHA145" s="155"/>
      <c r="AHB145" s="155"/>
      <c r="AHC145" s="155"/>
      <c r="AHD145" s="155"/>
      <c r="AHE145" s="155"/>
      <c r="AHF145" s="155"/>
      <c r="AHG145" s="155"/>
      <c r="AHH145" s="155"/>
      <c r="AHI145" s="155"/>
      <c r="AHJ145" s="155"/>
      <c r="AHK145" s="155"/>
      <c r="AHL145" s="155"/>
      <c r="AHM145" s="155"/>
      <c r="AHN145" s="155"/>
      <c r="AHO145" s="155"/>
      <c r="AHP145" s="155"/>
      <c r="AHQ145" s="155"/>
      <c r="AHR145" s="155"/>
      <c r="AHS145" s="155"/>
      <c r="AHT145" s="155"/>
      <c r="AHU145" s="155"/>
      <c r="AHV145" s="155"/>
      <c r="AHW145" s="155"/>
      <c r="AHX145" s="155"/>
      <c r="AHY145" s="155"/>
      <c r="AHZ145" s="155"/>
      <c r="AIA145" s="155"/>
      <c r="AIB145" s="155"/>
      <c r="AIC145" s="155"/>
      <c r="AID145" s="155"/>
      <c r="AIE145" s="155"/>
      <c r="AIF145" s="155"/>
      <c r="AIG145" s="155"/>
      <c r="AIH145" s="155"/>
      <c r="AII145" s="155"/>
      <c r="AIJ145" s="155"/>
      <c r="AIK145" s="155"/>
      <c r="AIL145" s="155"/>
      <c r="AIM145" s="155"/>
      <c r="AIN145" s="155"/>
      <c r="AIO145" s="155"/>
      <c r="AIP145" s="155"/>
      <c r="AIQ145" s="155"/>
      <c r="AIR145" s="155"/>
      <c r="AIS145" s="155"/>
      <c r="AIT145" s="155"/>
      <c r="AIU145" s="155"/>
      <c r="AIV145" s="155"/>
      <c r="AIW145" s="155"/>
      <c r="AIX145" s="155"/>
      <c r="AIY145" s="155"/>
      <c r="AIZ145" s="155"/>
      <c r="AJA145" s="155"/>
      <c r="AJB145" s="155"/>
      <c r="AJC145" s="155"/>
      <c r="AJD145" s="155"/>
      <c r="AJE145" s="155"/>
      <c r="AJF145" s="155"/>
      <c r="AJG145" s="155"/>
      <c r="AJH145" s="155"/>
      <c r="AJI145" s="155"/>
      <c r="AJJ145" s="155"/>
      <c r="AJK145" s="155"/>
      <c r="AJL145" s="155"/>
      <c r="AJM145" s="155"/>
      <c r="AJN145" s="155"/>
      <c r="AJO145" s="155"/>
      <c r="AJP145" s="155"/>
      <c r="AJQ145" s="155"/>
      <c r="AJR145" s="155"/>
      <c r="AJS145" s="155"/>
      <c r="AJT145" s="155"/>
      <c r="AJU145" s="155"/>
      <c r="AJV145" s="155"/>
      <c r="AJW145" s="155"/>
      <c r="AJX145" s="155"/>
      <c r="AJY145" s="155"/>
      <c r="AJZ145" s="155"/>
      <c r="AKA145" s="155"/>
      <c r="AKB145" s="155"/>
      <c r="AKC145" s="155"/>
      <c r="AKD145" s="155"/>
      <c r="AKE145" s="155"/>
      <c r="AKF145" s="155"/>
      <c r="AKG145" s="155"/>
      <c r="AKH145" s="155"/>
      <c r="AKI145" s="155"/>
      <c r="AKJ145" s="155"/>
      <c r="AKK145" s="155"/>
      <c r="AKL145" s="155"/>
      <c r="AKM145" s="155"/>
      <c r="AKN145" s="155"/>
      <c r="AKO145" s="155"/>
      <c r="AKP145" s="155"/>
      <c r="AKQ145" s="155"/>
      <c r="AKR145" s="155"/>
      <c r="AKS145" s="155"/>
      <c r="AKT145" s="155"/>
      <c r="AKU145" s="155"/>
      <c r="AKV145" s="155"/>
      <c r="AKW145" s="155"/>
      <c r="AKX145" s="155"/>
      <c r="AKY145" s="155"/>
      <c r="AKZ145" s="155"/>
      <c r="ALA145" s="155"/>
      <c r="ALB145" s="155"/>
      <c r="ALC145" s="155"/>
      <c r="ALD145" s="155"/>
      <c r="ALE145" s="155"/>
      <c r="ALF145" s="155"/>
      <c r="ALG145" s="155"/>
      <c r="ALH145" s="155"/>
      <c r="ALI145" s="155"/>
      <c r="ALJ145" s="155"/>
      <c r="ALK145" s="155"/>
      <c r="ALL145" s="155"/>
      <c r="ALM145" s="155"/>
      <c r="ALN145" s="155"/>
      <c r="ALO145" s="155"/>
      <c r="ALP145" s="155"/>
      <c r="ALQ145" s="155"/>
      <c r="ALR145" s="155"/>
      <c r="ALS145" s="155"/>
      <c r="ALT145" s="155"/>
      <c r="ALU145" s="155"/>
      <c r="ALV145" s="155"/>
      <c r="ALW145" s="155"/>
      <c r="ALX145" s="155"/>
      <c r="ALY145" s="155"/>
      <c r="ALZ145" s="155"/>
      <c r="AMA145" s="155"/>
      <c r="AMB145" s="155"/>
      <c r="AMC145" s="155"/>
      <c r="AMD145" s="155"/>
      <c r="AME145" s="155"/>
      <c r="AMF145" s="155"/>
      <c r="AMG145" s="155"/>
      <c r="AMH145" s="155"/>
      <c r="AMI145" s="155"/>
      <c r="AMJ145" s="155"/>
      <c r="AMK145" s="155"/>
      <c r="AML145" s="155"/>
      <c r="AMM145" s="155"/>
      <c r="AMN145" s="155"/>
      <c r="AMO145" s="155"/>
      <c r="AMP145" s="155"/>
      <c r="AMQ145" s="155"/>
      <c r="AMR145" s="155"/>
      <c r="AMS145" s="155"/>
      <c r="AMT145" s="155"/>
      <c r="AMU145" s="155"/>
      <c r="AMV145" s="155"/>
      <c r="AMW145" s="155"/>
      <c r="AMX145" s="155"/>
      <c r="AMY145" s="155"/>
      <c r="AMZ145" s="155"/>
      <c r="ANA145" s="155"/>
      <c r="ANB145" s="155"/>
      <c r="ANC145" s="155"/>
      <c r="AND145" s="155"/>
      <c r="ANE145" s="155"/>
      <c r="ANF145" s="155"/>
      <c r="ANG145" s="155"/>
      <c r="ANH145" s="155"/>
      <c r="ANI145" s="155"/>
      <c r="ANJ145" s="155"/>
      <c r="ANK145" s="155"/>
      <c r="ANL145" s="155"/>
      <c r="ANM145" s="155"/>
      <c r="ANN145" s="155"/>
      <c r="ANO145" s="155"/>
      <c r="ANP145" s="155"/>
      <c r="ANQ145" s="155"/>
      <c r="ANR145" s="155"/>
      <c r="ANS145" s="155"/>
      <c r="ANT145" s="155"/>
      <c r="ANU145" s="155"/>
      <c r="ANV145" s="155"/>
      <c r="ANW145" s="155"/>
      <c r="ANX145" s="155"/>
      <c r="ANY145" s="155"/>
      <c r="ANZ145" s="155"/>
      <c r="AOA145" s="155"/>
      <c r="AOB145" s="155"/>
      <c r="AOC145" s="155"/>
      <c r="AOD145" s="155"/>
      <c r="AOE145" s="155"/>
      <c r="AOF145" s="155"/>
      <c r="AOG145" s="155"/>
      <c r="AOH145" s="155"/>
      <c r="AOI145" s="155"/>
      <c r="AOJ145" s="155"/>
      <c r="AOK145" s="155"/>
      <c r="AOL145" s="155"/>
      <c r="AOM145" s="155"/>
      <c r="AON145" s="155"/>
      <c r="AOO145" s="155"/>
      <c r="AOP145" s="155"/>
      <c r="AOQ145" s="155"/>
      <c r="AOR145" s="155"/>
      <c r="AOS145" s="155"/>
      <c r="AOT145" s="155"/>
      <c r="AOU145" s="155"/>
      <c r="AOV145" s="155"/>
      <c r="AOW145" s="155"/>
      <c r="AOX145" s="155"/>
      <c r="AOY145" s="155"/>
      <c r="AOZ145" s="155"/>
      <c r="APA145" s="155"/>
      <c r="APB145" s="155"/>
      <c r="APC145" s="155"/>
      <c r="APD145" s="155"/>
      <c r="APE145" s="155"/>
      <c r="APF145" s="155"/>
      <c r="APG145" s="155"/>
      <c r="APH145" s="155"/>
      <c r="API145" s="155"/>
      <c r="APJ145" s="155"/>
      <c r="APK145" s="155"/>
      <c r="APL145" s="155"/>
      <c r="APM145" s="155"/>
      <c r="APN145" s="155"/>
      <c r="APO145" s="155"/>
      <c r="APP145" s="155"/>
      <c r="APQ145" s="155"/>
      <c r="APR145" s="155"/>
      <c r="APS145" s="155"/>
      <c r="APT145" s="155"/>
      <c r="APU145" s="155"/>
      <c r="APV145" s="155"/>
      <c r="APW145" s="155"/>
      <c r="APX145" s="155"/>
      <c r="APY145" s="155"/>
      <c r="APZ145" s="155"/>
      <c r="AQA145" s="155"/>
      <c r="AQB145" s="155"/>
      <c r="AQC145" s="155"/>
      <c r="AQD145" s="155"/>
      <c r="AQE145" s="155"/>
      <c r="AQF145" s="155"/>
      <c r="AQG145" s="155"/>
      <c r="AQH145" s="155"/>
      <c r="AQI145" s="155"/>
      <c r="AQJ145" s="155"/>
      <c r="AQK145" s="155"/>
      <c r="AQL145" s="155"/>
      <c r="AQM145" s="155"/>
      <c r="AQN145" s="155"/>
      <c r="AQO145" s="155"/>
      <c r="AQP145" s="155"/>
      <c r="AQQ145" s="155"/>
      <c r="AQR145" s="155"/>
      <c r="AQS145" s="155"/>
      <c r="AQT145" s="155"/>
      <c r="AQU145" s="155"/>
      <c r="AQV145" s="155"/>
      <c r="AQW145" s="155"/>
      <c r="AQX145" s="155"/>
      <c r="AQY145" s="155"/>
      <c r="AQZ145" s="155"/>
      <c r="ARA145" s="155"/>
      <c r="ARB145" s="155"/>
      <c r="ARC145" s="155"/>
      <c r="ARD145" s="155"/>
      <c r="ARE145" s="155"/>
      <c r="ARF145" s="155"/>
      <c r="ARG145" s="155"/>
      <c r="ARH145" s="155"/>
      <c r="ARI145" s="155"/>
      <c r="ARJ145" s="155"/>
      <c r="ARK145" s="155"/>
      <c r="ARL145" s="155"/>
      <c r="ARM145" s="155"/>
      <c r="ARN145" s="155"/>
      <c r="ARO145" s="155"/>
      <c r="ARP145" s="155"/>
      <c r="ARQ145" s="155"/>
      <c r="ARR145" s="155"/>
      <c r="ARS145" s="155"/>
      <c r="ART145" s="155"/>
      <c r="ARU145" s="155"/>
      <c r="ARV145" s="155"/>
      <c r="ARW145" s="155"/>
      <c r="ARX145" s="155"/>
      <c r="ARY145" s="155"/>
      <c r="ARZ145" s="155"/>
      <c r="ASA145" s="155"/>
      <c r="ASB145" s="155"/>
      <c r="ASC145" s="155"/>
      <c r="ASD145" s="155"/>
      <c r="ASE145" s="155"/>
      <c r="ASF145" s="155"/>
      <c r="ASG145" s="155"/>
      <c r="ASH145" s="155"/>
      <c r="ASI145" s="155"/>
      <c r="ASJ145" s="155"/>
      <c r="ASK145" s="155"/>
      <c r="ASL145" s="155"/>
      <c r="ASM145" s="155"/>
      <c r="ASN145" s="155"/>
      <c r="ASO145" s="155"/>
      <c r="ASP145" s="155"/>
      <c r="ASQ145" s="155"/>
      <c r="ASR145" s="155"/>
      <c r="ASS145" s="155"/>
      <c r="AST145" s="155"/>
      <c r="ASU145" s="155"/>
      <c r="ASV145" s="155"/>
      <c r="ASW145" s="155"/>
      <c r="ASX145" s="155"/>
      <c r="ASY145" s="155"/>
      <c r="ASZ145" s="155"/>
      <c r="ATA145" s="155"/>
      <c r="ATB145" s="155"/>
      <c r="ATC145" s="155"/>
      <c r="ATD145" s="155"/>
      <c r="ATE145" s="155"/>
      <c r="ATF145" s="155"/>
      <c r="ATG145" s="155"/>
      <c r="ATH145" s="155"/>
      <c r="ATI145" s="155"/>
      <c r="ATJ145" s="155"/>
      <c r="ATK145" s="155"/>
      <c r="ATL145" s="155"/>
      <c r="ATM145" s="155"/>
      <c r="ATN145" s="155"/>
      <c r="ATO145" s="155"/>
      <c r="ATP145" s="155"/>
      <c r="ATQ145" s="155"/>
      <c r="ATR145" s="155"/>
      <c r="ATS145" s="155"/>
      <c r="ATT145" s="155"/>
      <c r="ATU145" s="155"/>
      <c r="ATV145" s="155"/>
      <c r="ATW145" s="155"/>
      <c r="ATX145" s="155"/>
      <c r="ATY145" s="155"/>
      <c r="ATZ145" s="155"/>
      <c r="AUA145" s="155"/>
      <c r="AUB145" s="155"/>
      <c r="AUC145" s="155"/>
      <c r="AUD145" s="155"/>
      <c r="AUE145" s="155"/>
      <c r="AUF145" s="155"/>
      <c r="AUG145" s="155"/>
      <c r="AUH145" s="155"/>
      <c r="AUI145" s="155"/>
      <c r="AUJ145" s="155"/>
      <c r="AUK145" s="155"/>
      <c r="AUL145" s="155"/>
      <c r="AUM145" s="155"/>
      <c r="AUN145" s="155"/>
      <c r="AUO145" s="155"/>
      <c r="AUP145" s="155"/>
      <c r="AUQ145" s="155"/>
      <c r="AUR145" s="155"/>
      <c r="AUS145" s="155"/>
      <c r="AUT145" s="155"/>
      <c r="AUU145" s="155"/>
      <c r="AUV145" s="155"/>
      <c r="AUW145" s="155"/>
      <c r="AUX145" s="155"/>
      <c r="AUY145" s="155"/>
      <c r="AUZ145" s="155"/>
      <c r="AVA145" s="155"/>
      <c r="AVB145" s="155"/>
      <c r="AVC145" s="155"/>
      <c r="AVD145" s="155"/>
      <c r="AVE145" s="155"/>
      <c r="AVF145" s="155"/>
      <c r="AVG145" s="155"/>
      <c r="AVH145" s="155"/>
      <c r="AVI145" s="155"/>
      <c r="AVJ145" s="155"/>
      <c r="AVK145" s="155"/>
      <c r="AVL145" s="155"/>
      <c r="AVM145" s="155"/>
      <c r="AVN145" s="155"/>
      <c r="AVO145" s="155"/>
      <c r="AVP145" s="155"/>
      <c r="AVQ145" s="155"/>
      <c r="AVR145" s="155"/>
      <c r="AVS145" s="155"/>
      <c r="AVT145" s="155"/>
      <c r="AVU145" s="155"/>
      <c r="AVV145" s="155"/>
      <c r="AVW145" s="155"/>
      <c r="AVX145" s="155"/>
      <c r="AVY145" s="155"/>
      <c r="AVZ145" s="155"/>
      <c r="AWA145" s="155"/>
      <c r="AWB145" s="155"/>
      <c r="AWC145" s="155"/>
      <c r="AWD145" s="155"/>
      <c r="AWE145" s="155"/>
      <c r="AWF145" s="155"/>
      <c r="AWG145" s="155"/>
      <c r="AWH145" s="155"/>
      <c r="AWI145" s="155"/>
      <c r="AWJ145" s="155"/>
      <c r="AWK145" s="155"/>
      <c r="AWL145" s="155"/>
      <c r="AWM145" s="155"/>
      <c r="AWN145" s="155"/>
      <c r="AWO145" s="155"/>
      <c r="AWP145" s="155"/>
      <c r="AWQ145" s="155"/>
      <c r="AWR145" s="155"/>
      <c r="AWS145" s="155"/>
      <c r="AWT145" s="155"/>
      <c r="AWU145" s="155"/>
      <c r="AWV145" s="155"/>
      <c r="AWW145" s="155"/>
      <c r="AWX145" s="155"/>
      <c r="AWY145" s="155"/>
      <c r="AWZ145" s="155"/>
      <c r="AXA145" s="155"/>
      <c r="AXB145" s="155"/>
      <c r="AXC145" s="155"/>
      <c r="AXD145" s="155"/>
      <c r="AXE145" s="155"/>
      <c r="AXF145" s="155"/>
      <c r="AXG145" s="155"/>
      <c r="AXH145" s="155"/>
      <c r="AXI145" s="155"/>
      <c r="AXJ145" s="155"/>
      <c r="AXK145" s="155"/>
      <c r="AXL145" s="155"/>
      <c r="AXM145" s="155"/>
      <c r="AXN145" s="155"/>
      <c r="AXO145" s="155"/>
      <c r="AXP145" s="155"/>
      <c r="AXQ145" s="155"/>
      <c r="AXR145" s="155"/>
      <c r="AXS145" s="155"/>
      <c r="AXT145" s="155"/>
      <c r="AXU145" s="155"/>
      <c r="AXV145" s="155"/>
      <c r="AXW145" s="155"/>
      <c r="AXX145" s="155"/>
      <c r="AXY145" s="155"/>
      <c r="AXZ145" s="155"/>
      <c r="AYA145" s="155"/>
      <c r="AYB145" s="155"/>
      <c r="AYC145" s="155"/>
      <c r="AYD145" s="155"/>
      <c r="AYE145" s="155"/>
      <c r="AYF145" s="155"/>
      <c r="AYG145" s="155"/>
      <c r="AYH145" s="155"/>
      <c r="AYI145" s="155"/>
      <c r="AYJ145" s="155"/>
      <c r="AYK145" s="155"/>
      <c r="AYL145" s="155"/>
      <c r="AYM145" s="155"/>
      <c r="AYN145" s="155"/>
      <c r="AYO145" s="155"/>
      <c r="AYP145" s="155"/>
      <c r="AYQ145" s="155"/>
      <c r="AYR145" s="155"/>
      <c r="AYS145" s="155"/>
      <c r="AYT145" s="155"/>
      <c r="AYU145" s="155"/>
      <c r="AYV145" s="155"/>
      <c r="AYW145" s="155"/>
      <c r="AYX145" s="155"/>
      <c r="AYY145" s="155"/>
      <c r="AYZ145" s="155"/>
      <c r="AZA145" s="155"/>
      <c r="AZB145" s="155"/>
      <c r="AZC145" s="155"/>
      <c r="AZD145" s="155"/>
      <c r="AZE145" s="155"/>
      <c r="AZF145" s="155"/>
      <c r="AZG145" s="155"/>
      <c r="AZH145" s="155"/>
      <c r="AZI145" s="155"/>
      <c r="AZJ145" s="155"/>
      <c r="AZK145" s="155"/>
      <c r="AZL145" s="155"/>
      <c r="AZM145" s="155"/>
      <c r="AZN145" s="155"/>
      <c r="AZO145" s="155"/>
      <c r="AZP145" s="155"/>
      <c r="AZQ145" s="155"/>
      <c r="AZR145" s="155"/>
      <c r="AZS145" s="155"/>
      <c r="AZT145" s="155"/>
      <c r="AZU145" s="155"/>
      <c r="AZV145" s="155"/>
      <c r="AZW145" s="155"/>
      <c r="AZX145" s="155"/>
      <c r="AZY145" s="155"/>
      <c r="AZZ145" s="155"/>
      <c r="BAA145" s="155"/>
      <c r="BAB145" s="155"/>
      <c r="BAC145" s="155"/>
      <c r="BAD145" s="155"/>
      <c r="BAE145" s="155"/>
      <c r="BAF145" s="155"/>
      <c r="BAG145" s="155"/>
      <c r="BAH145" s="155"/>
      <c r="BAI145" s="155"/>
      <c r="BAJ145" s="155"/>
      <c r="BAK145" s="155"/>
      <c r="BAL145" s="155"/>
      <c r="BAM145" s="155"/>
      <c r="BAN145" s="155"/>
      <c r="BAO145" s="155"/>
      <c r="BAP145" s="155"/>
      <c r="BAQ145" s="155"/>
      <c r="BAR145" s="155"/>
      <c r="BAS145" s="155"/>
      <c r="BAT145" s="155"/>
      <c r="BAU145" s="155"/>
      <c r="BAV145" s="155"/>
      <c r="BAW145" s="155"/>
      <c r="BAX145" s="155"/>
      <c r="BAY145" s="155"/>
      <c r="BAZ145" s="155"/>
      <c r="BBA145" s="155"/>
      <c r="BBB145" s="155"/>
      <c r="BBC145" s="155"/>
      <c r="BBD145" s="155"/>
      <c r="BBE145" s="155"/>
      <c r="BBF145" s="155"/>
      <c r="BBG145" s="155"/>
      <c r="BBH145" s="155"/>
      <c r="BBI145" s="155"/>
      <c r="BBJ145" s="155"/>
      <c r="BBK145" s="155"/>
      <c r="BBL145" s="155"/>
      <c r="BBM145" s="155"/>
      <c r="BBN145" s="155"/>
      <c r="BBO145" s="155"/>
      <c r="BBP145" s="155"/>
      <c r="BBQ145" s="155"/>
      <c r="BBR145" s="155"/>
      <c r="BBS145" s="155"/>
      <c r="BBT145" s="155"/>
      <c r="BBU145" s="155"/>
      <c r="BBV145" s="155"/>
      <c r="BBW145" s="155"/>
      <c r="BBX145" s="155"/>
      <c r="BBY145" s="155"/>
      <c r="BBZ145" s="155"/>
      <c r="BCA145" s="155"/>
      <c r="BCB145" s="155"/>
      <c r="BCC145" s="155"/>
      <c r="BCD145" s="155"/>
      <c r="BCE145" s="155"/>
      <c r="BCF145" s="155"/>
      <c r="BCG145" s="155"/>
      <c r="BCH145" s="155"/>
      <c r="BCI145" s="155"/>
      <c r="BCJ145" s="155"/>
      <c r="BCK145" s="155"/>
      <c r="BCL145" s="155"/>
      <c r="BCM145" s="155"/>
      <c r="BCN145" s="155"/>
      <c r="BCO145" s="155"/>
      <c r="BCP145" s="155"/>
      <c r="BCQ145" s="155"/>
      <c r="BCR145" s="155"/>
      <c r="BCS145" s="155"/>
      <c r="BCT145" s="155"/>
      <c r="BCU145" s="155"/>
      <c r="BCV145" s="155"/>
      <c r="BCW145" s="155"/>
      <c r="BCX145" s="155"/>
      <c r="BCY145" s="155"/>
      <c r="BCZ145" s="155"/>
      <c r="BDA145" s="155"/>
      <c r="BDB145" s="155"/>
      <c r="BDC145" s="155"/>
      <c r="BDD145" s="155"/>
      <c r="BDE145" s="155"/>
      <c r="BDF145" s="155"/>
      <c r="BDG145" s="155"/>
      <c r="BDH145" s="155"/>
      <c r="BDI145" s="155"/>
      <c r="BDJ145" s="155"/>
      <c r="BDK145" s="155"/>
      <c r="BDL145" s="155"/>
      <c r="BDM145" s="155"/>
      <c r="BDN145" s="155"/>
      <c r="BDO145" s="155"/>
      <c r="BDP145" s="155"/>
      <c r="BDQ145" s="155"/>
      <c r="BDR145" s="155"/>
      <c r="BDS145" s="155"/>
      <c r="BDT145" s="155"/>
      <c r="BDU145" s="155"/>
      <c r="BDV145" s="155"/>
      <c r="BDW145" s="155"/>
      <c r="BDX145" s="155"/>
      <c r="BDY145" s="155"/>
      <c r="BDZ145" s="155"/>
      <c r="BEA145" s="155"/>
      <c r="BEB145" s="155"/>
      <c r="BEC145" s="155"/>
      <c r="BED145" s="155"/>
      <c r="BEE145" s="155"/>
      <c r="BEF145" s="155"/>
      <c r="BEG145" s="155"/>
      <c r="BEH145" s="155"/>
      <c r="BEI145" s="155"/>
      <c r="BEJ145" s="155"/>
      <c r="BEK145" s="155"/>
      <c r="BEL145" s="155"/>
      <c r="BEM145" s="155"/>
      <c r="BEN145" s="155"/>
      <c r="BEO145" s="155"/>
      <c r="BEP145" s="155"/>
      <c r="BEQ145" s="155"/>
      <c r="BER145" s="155"/>
      <c r="BES145" s="155"/>
      <c r="BET145" s="155"/>
      <c r="BEU145" s="155"/>
      <c r="BEV145" s="155"/>
      <c r="BEW145" s="155"/>
      <c r="BEX145" s="155"/>
      <c r="BEY145" s="155"/>
      <c r="BEZ145" s="155"/>
      <c r="BFA145" s="155"/>
      <c r="BFB145" s="155"/>
      <c r="BFC145" s="155"/>
      <c r="BFD145" s="155"/>
      <c r="BFE145" s="155"/>
      <c r="BFF145" s="155"/>
      <c r="BFG145" s="155"/>
      <c r="BFH145" s="155"/>
      <c r="BFI145" s="155"/>
      <c r="BFJ145" s="155"/>
      <c r="BFK145" s="155"/>
      <c r="BFL145" s="155"/>
      <c r="BFM145" s="155"/>
      <c r="BFN145" s="155"/>
      <c r="BFO145" s="155"/>
      <c r="BFP145" s="155"/>
      <c r="BFQ145" s="155"/>
      <c r="BFR145" s="155"/>
      <c r="BFS145" s="155"/>
      <c r="BFT145" s="155"/>
      <c r="BFU145" s="155"/>
      <c r="BFV145" s="155"/>
      <c r="BFW145" s="155"/>
      <c r="BFX145" s="155"/>
      <c r="BFY145" s="155"/>
      <c r="BFZ145" s="155"/>
      <c r="BGA145" s="155"/>
      <c r="BGB145" s="155"/>
      <c r="BGC145" s="155"/>
      <c r="BGD145" s="155"/>
      <c r="BGE145" s="155"/>
      <c r="BGF145" s="155"/>
      <c r="BGG145" s="155"/>
      <c r="BGH145" s="155"/>
      <c r="BGI145" s="155"/>
      <c r="BGJ145" s="155"/>
      <c r="BGK145" s="155"/>
      <c r="BGL145" s="155"/>
      <c r="BGM145" s="155"/>
      <c r="BGN145" s="155"/>
      <c r="BGO145" s="155"/>
      <c r="BGP145" s="155"/>
      <c r="BGQ145" s="155"/>
      <c r="BGR145" s="155"/>
      <c r="BGS145" s="155"/>
      <c r="BGT145" s="155"/>
      <c r="BGU145" s="155"/>
      <c r="BGV145" s="155"/>
      <c r="BGW145" s="155"/>
      <c r="BGX145" s="155"/>
      <c r="BGY145" s="155"/>
      <c r="BGZ145" s="155"/>
      <c r="BHA145" s="155"/>
      <c r="BHB145" s="155"/>
      <c r="BHC145" s="155"/>
      <c r="BHD145" s="155"/>
      <c r="BHE145" s="155"/>
      <c r="BHF145" s="155"/>
      <c r="BHG145" s="155"/>
      <c r="BHH145" s="155"/>
      <c r="BHI145" s="155"/>
      <c r="BHJ145" s="155"/>
      <c r="BHK145" s="155"/>
      <c r="BHL145" s="155"/>
      <c r="BHM145" s="155"/>
      <c r="BHN145" s="155"/>
      <c r="BHO145" s="155"/>
      <c r="BHP145" s="155"/>
      <c r="BHQ145" s="155"/>
      <c r="BHR145" s="155"/>
      <c r="BHS145" s="155"/>
      <c r="BHT145" s="155"/>
      <c r="BHU145" s="155"/>
      <c r="BHV145" s="155"/>
      <c r="BHW145" s="155"/>
      <c r="BHX145" s="155"/>
      <c r="BHY145" s="155"/>
      <c r="BHZ145" s="155"/>
      <c r="BIA145" s="155"/>
      <c r="BIB145" s="155"/>
      <c r="BIC145" s="155"/>
      <c r="BID145" s="155"/>
      <c r="BIE145" s="155"/>
      <c r="BIF145" s="155"/>
      <c r="BIG145" s="155"/>
      <c r="BIH145" s="155"/>
      <c r="BII145" s="155"/>
      <c r="BIJ145" s="155"/>
      <c r="BIK145" s="155"/>
      <c r="BIL145" s="155"/>
      <c r="BIM145" s="155"/>
      <c r="BIN145" s="155"/>
      <c r="BIO145" s="155"/>
      <c r="BIP145" s="155"/>
      <c r="BIQ145" s="155"/>
      <c r="BIR145" s="155"/>
      <c r="BIS145" s="155"/>
      <c r="BIT145" s="155"/>
      <c r="BIU145" s="155"/>
      <c r="BIV145" s="155"/>
      <c r="BIW145" s="155"/>
      <c r="BIX145" s="155"/>
      <c r="BIY145" s="155"/>
      <c r="BIZ145" s="155"/>
      <c r="BJA145" s="155"/>
      <c r="BJB145" s="155"/>
      <c r="BJC145" s="155"/>
      <c r="BJD145" s="155"/>
      <c r="BJE145" s="155"/>
      <c r="BJF145" s="155"/>
      <c r="BJG145" s="155"/>
      <c r="BJH145" s="155"/>
      <c r="BJI145" s="155"/>
      <c r="BJJ145" s="155"/>
      <c r="BJK145" s="155"/>
      <c r="BJL145" s="155"/>
      <c r="BJM145" s="155"/>
      <c r="BJN145" s="155"/>
      <c r="BJO145" s="155"/>
      <c r="BJP145" s="155"/>
      <c r="BJQ145" s="155"/>
      <c r="BJR145" s="155"/>
      <c r="BJS145" s="155"/>
      <c r="BJT145" s="155"/>
      <c r="BJU145" s="155"/>
      <c r="BJV145" s="155"/>
      <c r="BJW145" s="155"/>
      <c r="BJX145" s="155"/>
      <c r="BJY145" s="155"/>
      <c r="BJZ145" s="155"/>
      <c r="BKA145" s="155"/>
      <c r="BKB145" s="155"/>
      <c r="BKC145" s="155"/>
      <c r="BKD145" s="155"/>
      <c r="BKE145" s="155"/>
      <c r="BKF145" s="155"/>
      <c r="BKG145" s="155"/>
      <c r="BKH145" s="155"/>
      <c r="BKI145" s="155"/>
      <c r="BKJ145" s="155"/>
      <c r="BKK145" s="155"/>
      <c r="BKL145" s="155"/>
      <c r="BKM145" s="155"/>
      <c r="BKN145" s="155"/>
      <c r="BKO145" s="155"/>
      <c r="BKP145" s="155"/>
      <c r="BKQ145" s="155"/>
      <c r="BKR145" s="155"/>
      <c r="BKS145" s="155"/>
      <c r="BKT145" s="155"/>
      <c r="BKU145" s="155"/>
      <c r="BKV145" s="155"/>
      <c r="BKW145" s="155"/>
      <c r="BKX145" s="155"/>
      <c r="BKY145" s="155"/>
      <c r="BKZ145" s="155"/>
      <c r="BLA145" s="155"/>
      <c r="BLB145" s="155"/>
      <c r="BLC145" s="155"/>
      <c r="BLD145" s="155"/>
      <c r="BLE145" s="155"/>
      <c r="BLF145" s="155"/>
      <c r="BLG145" s="155"/>
      <c r="BLH145" s="155"/>
      <c r="BLI145" s="155"/>
      <c r="BLJ145" s="155"/>
      <c r="BLK145" s="155"/>
      <c r="BLL145" s="155"/>
      <c r="BLM145" s="155"/>
      <c r="BLN145" s="155"/>
      <c r="BLO145" s="155"/>
      <c r="BLP145" s="155"/>
      <c r="BLQ145" s="155"/>
      <c r="BLR145" s="155"/>
      <c r="BLS145" s="155"/>
      <c r="BLT145" s="155"/>
      <c r="BLU145" s="155"/>
      <c r="BLV145" s="155"/>
      <c r="BLW145" s="155"/>
      <c r="BLX145" s="155"/>
      <c r="BLY145" s="155"/>
      <c r="BLZ145" s="155"/>
      <c r="BMA145" s="155"/>
      <c r="BMB145" s="155"/>
      <c r="BMC145" s="155"/>
      <c r="BMD145" s="155"/>
      <c r="BME145" s="155"/>
      <c r="BMF145" s="155"/>
      <c r="BMG145" s="155"/>
      <c r="BMH145" s="155"/>
      <c r="BMI145" s="155"/>
      <c r="BMJ145" s="155"/>
      <c r="BMK145" s="155"/>
      <c r="BML145" s="155"/>
      <c r="BMM145" s="155"/>
      <c r="BMN145" s="155"/>
      <c r="BMO145" s="155"/>
      <c r="BMP145" s="155"/>
      <c r="BMQ145" s="155"/>
      <c r="BMR145" s="155"/>
      <c r="BMS145" s="155"/>
      <c r="BMT145" s="155"/>
      <c r="BMU145" s="155"/>
      <c r="BMV145" s="155"/>
      <c r="BMW145" s="155"/>
      <c r="BMX145" s="155"/>
      <c r="BMY145" s="155"/>
      <c r="BMZ145" s="155"/>
      <c r="BNA145" s="155"/>
      <c r="BNB145" s="155"/>
      <c r="BNC145" s="155"/>
      <c r="BND145" s="155"/>
      <c r="BNE145" s="155"/>
      <c r="BNF145" s="155"/>
      <c r="BNG145" s="155"/>
      <c r="BNH145" s="155"/>
      <c r="BNI145" s="155"/>
      <c r="BNJ145" s="155"/>
      <c r="BNK145" s="155"/>
      <c r="BNL145" s="155"/>
      <c r="BNM145" s="155"/>
      <c r="BNN145" s="155"/>
      <c r="BNO145" s="155"/>
      <c r="BNP145" s="155"/>
      <c r="BNQ145" s="155"/>
      <c r="BNR145" s="155"/>
      <c r="BNS145" s="155"/>
      <c r="BNT145" s="155"/>
      <c r="BNU145" s="155"/>
      <c r="BNV145" s="155"/>
      <c r="BNW145" s="155"/>
      <c r="BNX145" s="155"/>
      <c r="BNY145" s="155"/>
      <c r="BNZ145" s="155"/>
      <c r="BOA145" s="155"/>
      <c r="BOB145" s="155"/>
      <c r="BOC145" s="155"/>
      <c r="BOD145" s="155"/>
      <c r="BOE145" s="155"/>
      <c r="BOF145" s="155"/>
      <c r="BOG145" s="155"/>
      <c r="BOH145" s="155"/>
      <c r="BOI145" s="155"/>
      <c r="BOJ145" s="155"/>
      <c r="BOK145" s="155"/>
      <c r="BOL145" s="155"/>
      <c r="BOM145" s="155"/>
      <c r="BON145" s="155"/>
      <c r="BOO145" s="155"/>
      <c r="BOP145" s="155"/>
      <c r="BOQ145" s="155"/>
      <c r="BOR145" s="155"/>
      <c r="BOS145" s="155"/>
      <c r="BOT145" s="155"/>
      <c r="BOU145" s="155"/>
      <c r="BOV145" s="155"/>
      <c r="BOW145" s="155"/>
      <c r="BOX145" s="155"/>
      <c r="BOY145" s="155"/>
      <c r="BOZ145" s="155"/>
      <c r="BPA145" s="155"/>
      <c r="BPB145" s="155"/>
      <c r="BPC145" s="155"/>
      <c r="BPD145" s="155"/>
      <c r="BPE145" s="155"/>
      <c r="BPF145" s="155"/>
      <c r="BPG145" s="155"/>
      <c r="BPH145" s="155"/>
      <c r="BPI145" s="155"/>
      <c r="BPJ145" s="155"/>
      <c r="BPK145" s="155"/>
      <c r="BPL145" s="155"/>
      <c r="BPM145" s="155"/>
      <c r="BPN145" s="155"/>
      <c r="BPO145" s="155"/>
      <c r="BPP145" s="155"/>
      <c r="BPQ145" s="155"/>
      <c r="BPR145" s="155"/>
      <c r="BPS145" s="155"/>
      <c r="BPT145" s="155"/>
      <c r="BPU145" s="155"/>
      <c r="BPV145" s="155"/>
      <c r="BPW145" s="155"/>
      <c r="BPX145" s="155"/>
      <c r="BPY145" s="155"/>
      <c r="BPZ145" s="155"/>
      <c r="BQA145" s="155"/>
      <c r="BQB145" s="155"/>
      <c r="BQC145" s="155"/>
      <c r="BQD145" s="155"/>
      <c r="BQE145" s="155"/>
      <c r="BQF145" s="155"/>
      <c r="BQG145" s="155"/>
      <c r="BQH145" s="155"/>
      <c r="BQI145" s="155"/>
      <c r="BQJ145" s="155"/>
      <c r="BQK145" s="155"/>
      <c r="BQL145" s="155"/>
      <c r="BQM145" s="155"/>
      <c r="BQN145" s="155"/>
      <c r="BQO145" s="155"/>
      <c r="BQP145" s="155"/>
      <c r="BQQ145" s="155"/>
      <c r="BQR145" s="155"/>
      <c r="BQS145" s="155"/>
      <c r="BQT145" s="155"/>
      <c r="BQU145" s="155"/>
      <c r="BQV145" s="155"/>
      <c r="BQW145" s="155"/>
      <c r="BQX145" s="155"/>
      <c r="BQY145" s="155"/>
      <c r="BQZ145" s="155"/>
      <c r="BRA145" s="155"/>
      <c r="BRB145" s="155"/>
      <c r="BRC145" s="155"/>
      <c r="BRD145" s="155"/>
      <c r="BRE145" s="155"/>
      <c r="BRF145" s="155"/>
      <c r="BRG145" s="155"/>
      <c r="BRH145" s="155"/>
      <c r="BRI145" s="155"/>
      <c r="BRJ145" s="155"/>
      <c r="BRK145" s="155"/>
      <c r="BRL145" s="155"/>
      <c r="BRM145" s="155"/>
      <c r="BRN145" s="155"/>
      <c r="BRO145" s="155"/>
      <c r="BRP145" s="155"/>
      <c r="BRQ145" s="155"/>
      <c r="BRR145" s="155"/>
      <c r="BRS145" s="155"/>
      <c r="BRT145" s="155"/>
      <c r="BRU145" s="155"/>
      <c r="BRV145" s="155"/>
      <c r="BRW145" s="155"/>
      <c r="BRX145" s="155"/>
      <c r="BRY145" s="155"/>
      <c r="BRZ145" s="155"/>
      <c r="BSA145" s="155"/>
      <c r="BSB145" s="155"/>
      <c r="BSC145" s="155"/>
      <c r="BSD145" s="155"/>
      <c r="BSE145" s="155"/>
      <c r="BSF145" s="155"/>
      <c r="BSG145" s="155"/>
      <c r="BSH145" s="155"/>
      <c r="BSI145" s="155"/>
      <c r="BSJ145" s="155"/>
      <c r="BSK145" s="155"/>
      <c r="BSL145" s="155"/>
      <c r="BSM145" s="155"/>
      <c r="BSN145" s="155"/>
      <c r="BSO145" s="155"/>
      <c r="BSP145" s="155"/>
      <c r="BSQ145" s="155"/>
      <c r="BSR145" s="155"/>
      <c r="BSS145" s="155"/>
      <c r="BST145" s="155"/>
      <c r="BSU145" s="155"/>
      <c r="BSV145" s="155"/>
      <c r="BSW145" s="155"/>
      <c r="BSX145" s="155"/>
      <c r="BSY145" s="155"/>
      <c r="BSZ145" s="155"/>
      <c r="BTA145" s="155"/>
      <c r="BTB145" s="155"/>
      <c r="BTC145" s="155"/>
      <c r="BTD145" s="155"/>
      <c r="BTE145" s="155"/>
      <c r="BTF145" s="155"/>
      <c r="BTG145" s="155"/>
      <c r="BTH145" s="155"/>
      <c r="BTI145" s="155"/>
      <c r="BTJ145" s="155"/>
      <c r="BTK145" s="155"/>
      <c r="BTL145" s="155"/>
      <c r="BTM145" s="155"/>
      <c r="BTN145" s="155"/>
      <c r="BTO145" s="155"/>
      <c r="BTP145" s="155"/>
      <c r="BTQ145" s="155"/>
      <c r="BTR145" s="155"/>
      <c r="BTS145" s="155"/>
      <c r="BTT145" s="155"/>
      <c r="BTU145" s="155"/>
      <c r="BTV145" s="155"/>
      <c r="BTW145" s="155"/>
      <c r="BTX145" s="155"/>
      <c r="BTY145" s="155"/>
      <c r="BTZ145" s="155"/>
      <c r="BUA145" s="155"/>
      <c r="BUB145" s="155"/>
      <c r="BUC145" s="155"/>
      <c r="BUD145" s="155"/>
      <c r="BUE145" s="155"/>
      <c r="BUF145" s="155"/>
      <c r="BUG145" s="155"/>
      <c r="BUH145" s="155"/>
      <c r="BUI145" s="155"/>
      <c r="BUJ145" s="155"/>
      <c r="BUK145" s="155"/>
      <c r="BUL145" s="155"/>
      <c r="BUM145" s="155"/>
      <c r="BUN145" s="155"/>
      <c r="BUO145" s="155"/>
      <c r="BUP145" s="155"/>
      <c r="BUQ145" s="155"/>
      <c r="BUR145" s="155"/>
      <c r="BUS145" s="155"/>
      <c r="BUT145" s="155"/>
      <c r="BUU145" s="155"/>
      <c r="BUV145" s="155"/>
      <c r="BUW145" s="155"/>
      <c r="BUX145" s="155"/>
      <c r="BUY145" s="155"/>
      <c r="BUZ145" s="155"/>
      <c r="BVA145" s="155"/>
      <c r="BVB145" s="155"/>
      <c r="BVC145" s="155"/>
      <c r="BVD145" s="155"/>
      <c r="BVE145" s="155"/>
      <c r="BVF145" s="155"/>
      <c r="BVG145" s="155"/>
      <c r="BVH145" s="155"/>
      <c r="BVI145" s="155"/>
      <c r="BVJ145" s="155"/>
      <c r="BVK145" s="155"/>
      <c r="BVL145" s="155"/>
      <c r="BVM145" s="155"/>
      <c r="BVN145" s="155"/>
      <c r="BVO145" s="155"/>
      <c r="BVP145" s="155"/>
      <c r="BVQ145" s="155"/>
      <c r="BVR145" s="155"/>
      <c r="BVS145" s="155"/>
      <c r="BVT145" s="155"/>
      <c r="BVU145" s="155"/>
      <c r="BVV145" s="155"/>
      <c r="BVW145" s="155"/>
      <c r="BVX145" s="155"/>
      <c r="BVY145" s="155"/>
      <c r="BVZ145" s="155"/>
      <c r="BWA145" s="155"/>
      <c r="BWB145" s="155"/>
      <c r="BWC145" s="155"/>
      <c r="BWD145" s="155"/>
      <c r="BWE145" s="155"/>
      <c r="BWF145" s="155"/>
      <c r="BWG145" s="155"/>
      <c r="BWH145" s="155"/>
      <c r="BWI145" s="155"/>
      <c r="BWJ145" s="155"/>
      <c r="BWK145" s="155"/>
      <c r="BWL145" s="155"/>
      <c r="BWM145" s="155"/>
      <c r="BWN145" s="155"/>
      <c r="BWO145" s="155"/>
      <c r="BWP145" s="155"/>
      <c r="BWQ145" s="155"/>
      <c r="BWR145" s="155"/>
      <c r="BWS145" s="155"/>
      <c r="BWT145" s="155"/>
      <c r="BWU145" s="155"/>
      <c r="BWV145" s="155"/>
      <c r="BWW145" s="155"/>
      <c r="BWX145" s="155"/>
      <c r="BWY145" s="155"/>
      <c r="BWZ145" s="155"/>
      <c r="BXA145" s="155"/>
      <c r="BXB145" s="155"/>
      <c r="BXC145" s="155"/>
      <c r="BXD145" s="155"/>
      <c r="BXE145" s="155"/>
      <c r="BXF145" s="155"/>
      <c r="BXG145" s="155"/>
      <c r="BXH145" s="155"/>
      <c r="BXI145" s="155"/>
      <c r="BXJ145" s="155"/>
      <c r="BXK145" s="155"/>
      <c r="BXL145" s="155"/>
      <c r="BXM145" s="155"/>
      <c r="BXN145" s="155"/>
      <c r="BXO145" s="155"/>
      <c r="BXP145" s="155"/>
      <c r="BXQ145" s="155"/>
      <c r="BXR145" s="155"/>
      <c r="BXS145" s="155"/>
      <c r="BXT145" s="155"/>
      <c r="BXU145" s="155"/>
      <c r="BXV145" s="155"/>
      <c r="BXW145" s="155"/>
      <c r="BXX145" s="155"/>
      <c r="BXY145" s="155"/>
      <c r="BXZ145" s="155"/>
      <c r="BYA145" s="155"/>
      <c r="BYB145" s="155"/>
      <c r="BYC145" s="155"/>
      <c r="BYD145" s="155"/>
      <c r="BYE145" s="155"/>
      <c r="BYF145" s="155"/>
      <c r="BYG145" s="155"/>
      <c r="BYH145" s="155"/>
      <c r="BYI145" s="155"/>
      <c r="BYJ145" s="155"/>
      <c r="BYK145" s="155"/>
      <c r="BYL145" s="155"/>
      <c r="BYM145" s="155"/>
      <c r="BYN145" s="155"/>
      <c r="BYO145" s="155"/>
      <c r="BYP145" s="155"/>
      <c r="BYQ145" s="155"/>
      <c r="BYR145" s="155"/>
      <c r="BYS145" s="155"/>
      <c r="BYT145" s="155"/>
      <c r="BYU145" s="155"/>
      <c r="BYV145" s="155"/>
      <c r="BYW145" s="155"/>
      <c r="BYX145" s="155"/>
      <c r="BYY145" s="155"/>
      <c r="BYZ145" s="155"/>
      <c r="BZA145" s="155"/>
      <c r="BZB145" s="155"/>
      <c r="BZC145" s="155"/>
      <c r="BZD145" s="155"/>
      <c r="BZE145" s="155"/>
      <c r="BZF145" s="155"/>
      <c r="BZG145" s="155"/>
      <c r="BZH145" s="155"/>
      <c r="BZI145" s="155"/>
      <c r="BZJ145" s="155"/>
      <c r="BZK145" s="155"/>
      <c r="BZL145" s="155"/>
      <c r="BZM145" s="155"/>
      <c r="BZN145" s="155"/>
      <c r="BZO145" s="155"/>
      <c r="BZP145" s="155"/>
      <c r="BZQ145" s="155"/>
      <c r="BZR145" s="155"/>
      <c r="BZS145" s="155"/>
      <c r="BZT145" s="155"/>
      <c r="BZU145" s="155"/>
      <c r="BZV145" s="155"/>
      <c r="BZW145" s="155"/>
      <c r="BZX145" s="155"/>
      <c r="BZY145" s="155"/>
      <c r="BZZ145" s="155"/>
      <c r="CAA145" s="155"/>
      <c r="CAB145" s="155"/>
      <c r="CAC145" s="155"/>
      <c r="CAD145" s="155"/>
      <c r="CAE145" s="155"/>
      <c r="CAF145" s="155"/>
      <c r="CAG145" s="155"/>
      <c r="CAH145" s="155"/>
      <c r="CAI145" s="155"/>
      <c r="CAJ145" s="155"/>
      <c r="CAK145" s="155"/>
      <c r="CAL145" s="155"/>
      <c r="CAM145" s="155"/>
      <c r="CAN145" s="155"/>
      <c r="CAO145" s="155"/>
      <c r="CAP145" s="155"/>
      <c r="CAQ145" s="155"/>
      <c r="CAR145" s="155"/>
      <c r="CAS145" s="155"/>
      <c r="CAT145" s="155"/>
      <c r="CAU145" s="155"/>
      <c r="CAV145" s="155"/>
      <c r="CAW145" s="155"/>
      <c r="CAX145" s="155"/>
      <c r="CAY145" s="155"/>
      <c r="CAZ145" s="155"/>
      <c r="CBA145" s="155"/>
      <c r="CBB145" s="155"/>
      <c r="CBC145" s="155"/>
      <c r="CBD145" s="155"/>
      <c r="CBE145" s="155"/>
      <c r="CBF145" s="155"/>
      <c r="CBG145" s="155"/>
      <c r="CBH145" s="155"/>
      <c r="CBI145" s="155"/>
      <c r="CBJ145" s="155"/>
      <c r="CBK145" s="155"/>
      <c r="CBL145" s="155"/>
      <c r="CBM145" s="155"/>
      <c r="CBN145" s="155"/>
      <c r="CBO145" s="155"/>
      <c r="CBP145" s="155"/>
      <c r="CBQ145" s="155"/>
      <c r="CBR145" s="155"/>
      <c r="CBS145" s="155"/>
      <c r="CBT145" s="155"/>
      <c r="CBU145" s="155"/>
      <c r="CBV145" s="155"/>
      <c r="CBW145" s="155"/>
      <c r="CBX145" s="155"/>
      <c r="CBY145" s="155"/>
      <c r="CBZ145" s="155"/>
      <c r="CCA145" s="155"/>
      <c r="CCB145" s="155"/>
      <c r="CCC145" s="155"/>
      <c r="CCD145" s="155"/>
      <c r="CCE145" s="155"/>
      <c r="CCF145" s="155"/>
      <c r="CCG145" s="155"/>
      <c r="CCH145" s="155"/>
      <c r="CCI145" s="155"/>
      <c r="CCJ145" s="155"/>
      <c r="CCK145" s="155"/>
      <c r="CCL145" s="155"/>
      <c r="CCM145" s="155"/>
      <c r="CCN145" s="155"/>
      <c r="CCO145" s="155"/>
      <c r="CCP145" s="155"/>
      <c r="CCQ145" s="155"/>
      <c r="CCR145" s="155"/>
      <c r="CCS145" s="155"/>
      <c r="CCT145" s="155"/>
      <c r="CCU145" s="155"/>
      <c r="CCV145" s="155"/>
      <c r="CCW145" s="155"/>
      <c r="CCX145" s="155"/>
      <c r="CCY145" s="155"/>
      <c r="CCZ145" s="155"/>
      <c r="CDA145" s="155"/>
      <c r="CDB145" s="155"/>
      <c r="CDC145" s="155"/>
      <c r="CDD145" s="155"/>
      <c r="CDE145" s="155"/>
      <c r="CDF145" s="155"/>
      <c r="CDG145" s="155"/>
      <c r="CDH145" s="155"/>
      <c r="CDI145" s="155"/>
      <c r="CDJ145" s="155"/>
      <c r="CDK145" s="155"/>
      <c r="CDL145" s="155"/>
      <c r="CDM145" s="155"/>
      <c r="CDN145" s="155"/>
      <c r="CDO145" s="155"/>
      <c r="CDP145" s="155"/>
      <c r="CDQ145" s="155"/>
      <c r="CDR145" s="155"/>
      <c r="CDS145" s="155"/>
      <c r="CDT145" s="155"/>
      <c r="CDU145" s="155"/>
      <c r="CDV145" s="155"/>
      <c r="CDW145" s="155"/>
      <c r="CDX145" s="155"/>
      <c r="CDY145" s="155"/>
      <c r="CDZ145" s="155"/>
      <c r="CEA145" s="155"/>
      <c r="CEB145" s="155"/>
      <c r="CEC145" s="155"/>
      <c r="CED145" s="155"/>
      <c r="CEE145" s="155"/>
      <c r="CEF145" s="155"/>
      <c r="CEG145" s="155"/>
      <c r="CEH145" s="155"/>
      <c r="CEI145" s="155"/>
      <c r="CEJ145" s="155"/>
      <c r="CEK145" s="155"/>
      <c r="CEL145" s="155"/>
      <c r="CEM145" s="155"/>
      <c r="CEN145" s="155"/>
      <c r="CEO145" s="155"/>
      <c r="CEP145" s="155"/>
      <c r="CEQ145" s="155"/>
      <c r="CER145" s="155"/>
      <c r="CES145" s="155"/>
      <c r="CET145" s="155"/>
      <c r="CEU145" s="155"/>
      <c r="CEV145" s="155"/>
      <c r="CEW145" s="155"/>
      <c r="CEX145" s="155"/>
      <c r="CEY145" s="155"/>
      <c r="CEZ145" s="155"/>
      <c r="CFA145" s="155"/>
      <c r="CFB145" s="155"/>
      <c r="CFC145" s="155"/>
      <c r="CFD145" s="155"/>
      <c r="CFE145" s="155"/>
      <c r="CFF145" s="155"/>
      <c r="CFG145" s="155"/>
      <c r="CFH145" s="155"/>
      <c r="CFI145" s="155"/>
      <c r="CFJ145" s="155"/>
      <c r="CFK145" s="155"/>
      <c r="CFL145" s="155"/>
      <c r="CFM145" s="155"/>
      <c r="CFN145" s="155"/>
      <c r="CFO145" s="155"/>
      <c r="CFP145" s="155"/>
      <c r="CFQ145" s="155"/>
      <c r="CFR145" s="155"/>
      <c r="CFS145" s="155"/>
      <c r="CFT145" s="155"/>
      <c r="CFU145" s="155"/>
      <c r="CFV145" s="155"/>
      <c r="CFW145" s="155"/>
      <c r="CFX145" s="155"/>
      <c r="CFY145" s="155"/>
      <c r="CFZ145" s="155"/>
      <c r="CGA145" s="155"/>
      <c r="CGB145" s="155"/>
      <c r="CGC145" s="155"/>
      <c r="CGD145" s="155"/>
      <c r="CGE145" s="155"/>
      <c r="CGF145" s="155"/>
      <c r="CGG145" s="155"/>
      <c r="CGH145" s="155"/>
      <c r="CGI145" s="155"/>
      <c r="CGJ145" s="155"/>
      <c r="CGK145" s="155"/>
      <c r="CGL145" s="155"/>
      <c r="CGM145" s="155"/>
      <c r="CGN145" s="155"/>
      <c r="CGO145" s="155"/>
      <c r="CGP145" s="155"/>
      <c r="CGQ145" s="155"/>
      <c r="CGR145" s="155"/>
      <c r="CGS145" s="155"/>
      <c r="CGT145" s="155"/>
      <c r="CGU145" s="155"/>
      <c r="CGV145" s="155"/>
      <c r="CGW145" s="155"/>
      <c r="CGX145" s="155"/>
      <c r="CGY145" s="155"/>
      <c r="CGZ145" s="155"/>
      <c r="CHA145" s="155"/>
      <c r="CHB145" s="155"/>
      <c r="CHC145" s="155"/>
      <c r="CHD145" s="155"/>
      <c r="CHE145" s="155"/>
      <c r="CHF145" s="155"/>
      <c r="CHG145" s="155"/>
      <c r="CHH145" s="155"/>
      <c r="CHI145" s="155"/>
      <c r="CHJ145" s="155"/>
      <c r="CHK145" s="155"/>
      <c r="CHL145" s="155"/>
      <c r="CHM145" s="155"/>
      <c r="CHN145" s="155"/>
      <c r="CHO145" s="155"/>
      <c r="CHP145" s="155"/>
      <c r="CHQ145" s="155"/>
      <c r="CHR145" s="155"/>
      <c r="CHS145" s="155"/>
      <c r="CHT145" s="155"/>
      <c r="CHU145" s="155"/>
      <c r="CHV145" s="155"/>
      <c r="CHW145" s="155"/>
      <c r="CHX145" s="155"/>
      <c r="CHY145" s="155"/>
      <c r="CHZ145" s="155"/>
      <c r="CIA145" s="155"/>
      <c r="CIB145" s="155"/>
      <c r="CIC145" s="155"/>
      <c r="CID145" s="155"/>
      <c r="CIE145" s="155"/>
      <c r="CIF145" s="155"/>
      <c r="CIG145" s="155"/>
      <c r="CIH145" s="155"/>
      <c r="CII145" s="155"/>
      <c r="CIJ145" s="155"/>
      <c r="CIK145" s="155"/>
      <c r="CIL145" s="155"/>
      <c r="CIM145" s="155"/>
      <c r="CIN145" s="155"/>
      <c r="CIO145" s="155"/>
      <c r="CIP145" s="155"/>
      <c r="CIQ145" s="155"/>
      <c r="CIR145" s="155"/>
      <c r="CIS145" s="155"/>
      <c r="CIT145" s="155"/>
      <c r="CIU145" s="155"/>
      <c r="CIV145" s="155"/>
      <c r="CIW145" s="155"/>
      <c r="CIX145" s="155"/>
      <c r="CIY145" s="155"/>
      <c r="CIZ145" s="155"/>
      <c r="CJA145" s="155"/>
      <c r="CJB145" s="155"/>
      <c r="CJC145" s="155"/>
      <c r="CJD145" s="155"/>
      <c r="CJE145" s="155"/>
      <c r="CJF145" s="155"/>
      <c r="CJG145" s="155"/>
      <c r="CJH145" s="155"/>
      <c r="CJI145" s="155"/>
      <c r="CJJ145" s="155"/>
      <c r="CJK145" s="155"/>
      <c r="CJL145" s="155"/>
      <c r="CJM145" s="155"/>
      <c r="CJN145" s="155"/>
      <c r="CJO145" s="155"/>
      <c r="CJP145" s="155"/>
      <c r="CJQ145" s="155"/>
      <c r="CJR145" s="155"/>
      <c r="CJS145" s="155"/>
      <c r="CJT145" s="155"/>
      <c r="CJU145" s="155"/>
      <c r="CJV145" s="155"/>
      <c r="CJW145" s="155"/>
      <c r="CJX145" s="155"/>
      <c r="CJY145" s="155"/>
      <c r="CJZ145" s="155"/>
      <c r="CKA145" s="155"/>
      <c r="CKB145" s="155"/>
      <c r="CKC145" s="155"/>
      <c r="CKD145" s="155"/>
      <c r="CKE145" s="155"/>
      <c r="CKF145" s="155"/>
      <c r="CKG145" s="155"/>
      <c r="CKH145" s="155"/>
      <c r="CKI145" s="155"/>
      <c r="CKJ145" s="155"/>
      <c r="CKK145" s="155"/>
      <c r="CKL145" s="155"/>
      <c r="CKM145" s="155"/>
      <c r="CKN145" s="155"/>
      <c r="CKO145" s="155"/>
      <c r="CKP145" s="155"/>
      <c r="CKQ145" s="155"/>
      <c r="CKR145" s="155"/>
      <c r="CKS145" s="155"/>
      <c r="CKT145" s="155"/>
      <c r="CKU145" s="155"/>
      <c r="CKV145" s="155"/>
      <c r="CKW145" s="155"/>
      <c r="CKX145" s="155"/>
      <c r="CKY145" s="155"/>
      <c r="CKZ145" s="155"/>
      <c r="CLA145" s="155"/>
      <c r="CLB145" s="155"/>
      <c r="CLC145" s="155"/>
      <c r="CLD145" s="155"/>
      <c r="CLE145" s="155"/>
      <c r="CLF145" s="155"/>
      <c r="CLG145" s="155"/>
      <c r="CLH145" s="155"/>
      <c r="CLI145" s="155"/>
      <c r="CLJ145" s="155"/>
      <c r="CLK145" s="155"/>
      <c r="CLL145" s="155"/>
      <c r="CLM145" s="155"/>
      <c r="CLN145" s="155"/>
      <c r="CLO145" s="155"/>
      <c r="CLP145" s="155"/>
      <c r="CLQ145" s="155"/>
      <c r="CLR145" s="155"/>
      <c r="CLS145" s="155"/>
      <c r="CLT145" s="155"/>
      <c r="CLU145" s="155"/>
      <c r="CLV145" s="155"/>
      <c r="CLW145" s="155"/>
      <c r="CLX145" s="155"/>
      <c r="CLY145" s="155"/>
      <c r="CLZ145" s="155"/>
      <c r="CMA145" s="155"/>
      <c r="CMB145" s="155"/>
      <c r="CMC145" s="155"/>
      <c r="CMD145" s="155"/>
      <c r="CME145" s="155"/>
      <c r="CMF145" s="155"/>
      <c r="CMG145" s="155"/>
      <c r="CMH145" s="155"/>
      <c r="CMI145" s="155"/>
      <c r="CMJ145" s="155"/>
      <c r="CMK145" s="155"/>
      <c r="CML145" s="155"/>
      <c r="CMM145" s="155"/>
      <c r="CMN145" s="155"/>
      <c r="CMO145" s="155"/>
      <c r="CMP145" s="155"/>
      <c r="CMQ145" s="155"/>
      <c r="CMR145" s="155"/>
      <c r="CMS145" s="155"/>
      <c r="CMT145" s="155"/>
      <c r="CMU145" s="155"/>
      <c r="CMV145" s="155"/>
      <c r="CMW145" s="155"/>
      <c r="CMX145" s="155"/>
      <c r="CMY145" s="155"/>
      <c r="CMZ145" s="155"/>
      <c r="CNA145" s="155"/>
      <c r="CNB145" s="155"/>
      <c r="CNC145" s="155"/>
      <c r="CND145" s="155"/>
      <c r="CNE145" s="155"/>
      <c r="CNF145" s="155"/>
      <c r="CNG145" s="155"/>
      <c r="CNH145" s="155"/>
      <c r="CNI145" s="155"/>
      <c r="CNJ145" s="155"/>
      <c r="CNK145" s="155"/>
      <c r="CNL145" s="155"/>
      <c r="CNM145" s="155"/>
      <c r="CNN145" s="155"/>
      <c r="CNO145" s="155"/>
      <c r="CNP145" s="155"/>
      <c r="CNQ145" s="155"/>
      <c r="CNR145" s="155"/>
      <c r="CNS145" s="155"/>
      <c r="CNT145" s="155"/>
      <c r="CNU145" s="155"/>
      <c r="CNV145" s="155"/>
      <c r="CNW145" s="155"/>
      <c r="CNX145" s="155"/>
      <c r="CNY145" s="155"/>
      <c r="CNZ145" s="155"/>
      <c r="COA145" s="155"/>
      <c r="COB145" s="155"/>
      <c r="COC145" s="155"/>
      <c r="COD145" s="155"/>
      <c r="COE145" s="155"/>
      <c r="COF145" s="155"/>
      <c r="COG145" s="155"/>
      <c r="COH145" s="155"/>
      <c r="COI145" s="155"/>
      <c r="COJ145" s="155"/>
      <c r="COK145" s="155"/>
      <c r="COL145" s="155"/>
      <c r="COM145" s="155"/>
      <c r="CON145" s="155"/>
      <c r="COO145" s="155"/>
      <c r="COP145" s="155"/>
      <c r="COQ145" s="155"/>
      <c r="COR145" s="155"/>
      <c r="COS145" s="155"/>
      <c r="COT145" s="155"/>
      <c r="COU145" s="155"/>
      <c r="COV145" s="155"/>
      <c r="COW145" s="155"/>
      <c r="COX145" s="155"/>
      <c r="COY145" s="155"/>
      <c r="COZ145" s="155"/>
      <c r="CPA145" s="155"/>
      <c r="CPB145" s="155"/>
      <c r="CPC145" s="155"/>
      <c r="CPD145" s="155"/>
      <c r="CPE145" s="155"/>
      <c r="CPF145" s="155"/>
      <c r="CPG145" s="155"/>
      <c r="CPH145" s="155"/>
      <c r="CPI145" s="155"/>
      <c r="CPJ145" s="155"/>
      <c r="CPK145" s="155"/>
      <c r="CPL145" s="155"/>
      <c r="CPM145" s="155"/>
      <c r="CPN145" s="155"/>
      <c r="CPO145" s="155"/>
      <c r="CPP145" s="155"/>
      <c r="CPQ145" s="155"/>
      <c r="CPR145" s="155"/>
      <c r="CPS145" s="155"/>
      <c r="CPT145" s="155"/>
      <c r="CPU145" s="155"/>
      <c r="CPV145" s="155"/>
      <c r="CPW145" s="155"/>
      <c r="CPX145" s="155"/>
      <c r="CPY145" s="155"/>
      <c r="CPZ145" s="155"/>
      <c r="CQA145" s="155"/>
      <c r="CQB145" s="155"/>
      <c r="CQC145" s="155"/>
      <c r="CQD145" s="155"/>
      <c r="CQE145" s="155"/>
      <c r="CQF145" s="155"/>
      <c r="CQG145" s="155"/>
      <c r="CQH145" s="155"/>
      <c r="CQI145" s="155"/>
      <c r="CQJ145" s="155"/>
      <c r="CQK145" s="155"/>
      <c r="CQL145" s="155"/>
      <c r="CQM145" s="155"/>
      <c r="CQN145" s="155"/>
      <c r="CQO145" s="155"/>
      <c r="CQP145" s="155"/>
      <c r="CQQ145" s="155"/>
      <c r="CQR145" s="155"/>
      <c r="CQS145" s="155"/>
      <c r="CQT145" s="155"/>
      <c r="CQU145" s="155"/>
      <c r="CQV145" s="155"/>
      <c r="CQW145" s="155"/>
      <c r="CQX145" s="155"/>
      <c r="CQY145" s="155"/>
      <c r="CQZ145" s="155"/>
      <c r="CRA145" s="155"/>
      <c r="CRB145" s="155"/>
      <c r="CRC145" s="155"/>
      <c r="CRD145" s="155"/>
      <c r="CRE145" s="155"/>
      <c r="CRF145" s="155"/>
      <c r="CRG145" s="155"/>
      <c r="CRH145" s="155"/>
      <c r="CRI145" s="155"/>
      <c r="CRJ145" s="155"/>
      <c r="CRK145" s="155"/>
      <c r="CRL145" s="155"/>
      <c r="CRM145" s="155"/>
      <c r="CRN145" s="155"/>
      <c r="CRO145" s="155"/>
      <c r="CRP145" s="155"/>
      <c r="CRQ145" s="155"/>
      <c r="CRR145" s="155"/>
      <c r="CRS145" s="155"/>
      <c r="CRT145" s="155"/>
      <c r="CRU145" s="155"/>
      <c r="CRV145" s="155"/>
      <c r="CRW145" s="155"/>
      <c r="CRX145" s="155"/>
      <c r="CRY145" s="155"/>
      <c r="CRZ145" s="155"/>
      <c r="CSA145" s="155"/>
      <c r="CSB145" s="155"/>
      <c r="CSC145" s="155"/>
      <c r="CSD145" s="155"/>
      <c r="CSE145" s="155"/>
      <c r="CSF145" s="155"/>
      <c r="CSG145" s="155"/>
      <c r="CSH145" s="155"/>
      <c r="CSI145" s="155"/>
      <c r="CSJ145" s="155"/>
      <c r="CSK145" s="155"/>
      <c r="CSL145" s="155"/>
      <c r="CSM145" s="155"/>
      <c r="CSN145" s="155"/>
      <c r="CSO145" s="155"/>
      <c r="CSP145" s="155"/>
      <c r="CSQ145" s="155"/>
      <c r="CSR145" s="155"/>
      <c r="CSS145" s="155"/>
      <c r="CST145" s="155"/>
      <c r="CSU145" s="155"/>
      <c r="CSV145" s="155"/>
      <c r="CSW145" s="155"/>
      <c r="CSX145" s="155"/>
      <c r="CSY145" s="155"/>
      <c r="CSZ145" s="155"/>
      <c r="CTA145" s="155"/>
      <c r="CTB145" s="155"/>
      <c r="CTC145" s="155"/>
      <c r="CTD145" s="155"/>
      <c r="CTE145" s="155"/>
      <c r="CTF145" s="155"/>
      <c r="CTG145" s="155"/>
      <c r="CTH145" s="155"/>
      <c r="CTI145" s="155"/>
      <c r="CTJ145" s="155"/>
      <c r="CTK145" s="155"/>
      <c r="CTL145" s="155"/>
      <c r="CTM145" s="155"/>
      <c r="CTN145" s="155"/>
      <c r="CTO145" s="155"/>
      <c r="CTP145" s="155"/>
      <c r="CTQ145" s="155"/>
      <c r="CTR145" s="155"/>
      <c r="CTS145" s="155"/>
      <c r="CTT145" s="155"/>
      <c r="CTU145" s="155"/>
      <c r="CTV145" s="155"/>
      <c r="CTW145" s="155"/>
      <c r="CTX145" s="155"/>
      <c r="CTY145" s="155"/>
      <c r="CTZ145" s="155"/>
      <c r="CUA145" s="155"/>
      <c r="CUB145" s="155"/>
      <c r="CUC145" s="155"/>
      <c r="CUD145" s="155"/>
      <c r="CUE145" s="155"/>
      <c r="CUF145" s="155"/>
      <c r="CUG145" s="155"/>
      <c r="CUH145" s="155"/>
      <c r="CUI145" s="155"/>
      <c r="CUJ145" s="155"/>
      <c r="CUK145" s="155"/>
      <c r="CUL145" s="155"/>
      <c r="CUM145" s="155"/>
      <c r="CUN145" s="155"/>
      <c r="CUO145" s="155"/>
      <c r="CUP145" s="155"/>
      <c r="CUQ145" s="155"/>
      <c r="CUR145" s="155"/>
      <c r="CUS145" s="155"/>
      <c r="CUT145" s="155"/>
      <c r="CUU145" s="155"/>
      <c r="CUV145" s="155"/>
      <c r="CUW145" s="155"/>
      <c r="CUX145" s="155"/>
      <c r="CUY145" s="155"/>
      <c r="CUZ145" s="155"/>
      <c r="CVA145" s="155"/>
      <c r="CVB145" s="155"/>
      <c r="CVC145" s="155"/>
      <c r="CVD145" s="155"/>
      <c r="CVE145" s="155"/>
      <c r="CVF145" s="155"/>
      <c r="CVG145" s="155"/>
      <c r="CVH145" s="155"/>
      <c r="CVI145" s="155"/>
      <c r="CVJ145" s="155"/>
      <c r="CVK145" s="155"/>
      <c r="CVL145" s="155"/>
      <c r="CVM145" s="155"/>
      <c r="CVN145" s="155"/>
      <c r="CVO145" s="155"/>
      <c r="CVP145" s="155"/>
      <c r="CVQ145" s="155"/>
      <c r="CVR145" s="155"/>
      <c r="CVS145" s="155"/>
      <c r="CVT145" s="155"/>
      <c r="CVU145" s="155"/>
      <c r="CVV145" s="155"/>
      <c r="CVW145" s="155"/>
      <c r="CVX145" s="155"/>
      <c r="CVY145" s="155"/>
      <c r="CVZ145" s="155"/>
      <c r="CWA145" s="155"/>
      <c r="CWB145" s="155"/>
      <c r="CWC145" s="155"/>
      <c r="CWD145" s="155"/>
      <c r="CWE145" s="155"/>
      <c r="CWF145" s="155"/>
      <c r="CWG145" s="155"/>
      <c r="CWH145" s="155"/>
      <c r="CWI145" s="155"/>
      <c r="CWJ145" s="155"/>
      <c r="CWK145" s="155"/>
      <c r="CWL145" s="155"/>
      <c r="CWM145" s="155"/>
      <c r="CWN145" s="155"/>
      <c r="CWO145" s="155"/>
      <c r="CWP145" s="155"/>
      <c r="CWQ145" s="155"/>
      <c r="CWR145" s="155"/>
      <c r="CWS145" s="155"/>
      <c r="CWT145" s="155"/>
      <c r="CWU145" s="155"/>
      <c r="CWV145" s="155"/>
      <c r="CWW145" s="155"/>
      <c r="CWX145" s="155"/>
      <c r="CWY145" s="155"/>
      <c r="CWZ145" s="155"/>
      <c r="CXA145" s="155"/>
      <c r="CXB145" s="155"/>
      <c r="CXC145" s="155"/>
      <c r="CXD145" s="155"/>
      <c r="CXE145" s="155"/>
      <c r="CXF145" s="155"/>
      <c r="CXG145" s="155"/>
      <c r="CXH145" s="155"/>
      <c r="CXI145" s="155"/>
      <c r="CXJ145" s="155"/>
      <c r="CXK145" s="155"/>
      <c r="CXL145" s="155"/>
      <c r="CXM145" s="155"/>
      <c r="CXN145" s="155"/>
      <c r="CXO145" s="155"/>
      <c r="CXP145" s="155"/>
      <c r="CXQ145" s="155"/>
      <c r="CXR145" s="155"/>
      <c r="CXS145" s="155"/>
      <c r="CXT145" s="155"/>
      <c r="CXU145" s="155"/>
      <c r="CXV145" s="155"/>
      <c r="CXW145" s="155"/>
      <c r="CXX145" s="155"/>
      <c r="CXY145" s="155"/>
      <c r="CXZ145" s="155"/>
      <c r="CYA145" s="155"/>
      <c r="CYB145" s="155"/>
      <c r="CYC145" s="155"/>
      <c r="CYD145" s="155"/>
      <c r="CYE145" s="155"/>
      <c r="CYF145" s="155"/>
      <c r="CYG145" s="155"/>
      <c r="CYH145" s="155"/>
      <c r="CYI145" s="155"/>
      <c r="CYJ145" s="155"/>
      <c r="CYK145" s="155"/>
      <c r="CYL145" s="155"/>
      <c r="CYM145" s="155"/>
      <c r="CYN145" s="155"/>
      <c r="CYO145" s="155"/>
      <c r="CYP145" s="155"/>
      <c r="CYQ145" s="155"/>
      <c r="CYR145" s="155"/>
      <c r="CYS145" s="155"/>
      <c r="CYT145" s="155"/>
      <c r="CYU145" s="155"/>
      <c r="CYV145" s="155"/>
      <c r="CYW145" s="155"/>
      <c r="CYX145" s="155"/>
      <c r="CYY145" s="155"/>
      <c r="CYZ145" s="155"/>
      <c r="CZA145" s="155"/>
      <c r="CZB145" s="155"/>
      <c r="CZC145" s="155"/>
      <c r="CZD145" s="155"/>
      <c r="CZE145" s="155"/>
      <c r="CZF145" s="155"/>
      <c r="CZG145" s="155"/>
      <c r="CZH145" s="155"/>
      <c r="CZI145" s="155"/>
      <c r="CZJ145" s="155"/>
      <c r="CZK145" s="155"/>
      <c r="CZL145" s="155"/>
      <c r="CZM145" s="155"/>
      <c r="CZN145" s="155"/>
      <c r="CZO145" s="155"/>
      <c r="CZP145" s="155"/>
      <c r="CZQ145" s="155"/>
      <c r="CZR145" s="155"/>
      <c r="CZS145" s="155"/>
      <c r="CZT145" s="155"/>
      <c r="CZU145" s="155"/>
      <c r="CZV145" s="155"/>
      <c r="CZW145" s="155"/>
      <c r="CZX145" s="155"/>
      <c r="CZY145" s="155"/>
      <c r="CZZ145" s="155"/>
      <c r="DAA145" s="155"/>
      <c r="DAB145" s="155"/>
      <c r="DAC145" s="155"/>
      <c r="DAD145" s="155"/>
      <c r="DAE145" s="155"/>
      <c r="DAF145" s="155"/>
      <c r="DAG145" s="155"/>
      <c r="DAH145" s="155"/>
      <c r="DAI145" s="155"/>
      <c r="DAJ145" s="155"/>
      <c r="DAK145" s="155"/>
      <c r="DAL145" s="155"/>
      <c r="DAM145" s="155"/>
      <c r="DAN145" s="155"/>
      <c r="DAO145" s="155"/>
      <c r="DAP145" s="155"/>
      <c r="DAQ145" s="155"/>
      <c r="DAR145" s="155"/>
      <c r="DAS145" s="155"/>
      <c r="DAT145" s="155"/>
      <c r="DAU145" s="155"/>
      <c r="DAV145" s="155"/>
      <c r="DAW145" s="155"/>
      <c r="DAX145" s="155"/>
      <c r="DAY145" s="155"/>
      <c r="DAZ145" s="155"/>
      <c r="DBA145" s="155"/>
      <c r="DBB145" s="155"/>
      <c r="DBC145" s="155"/>
      <c r="DBD145" s="155"/>
      <c r="DBE145" s="155"/>
      <c r="DBF145" s="155"/>
      <c r="DBG145" s="155"/>
      <c r="DBH145" s="155"/>
      <c r="DBI145" s="155"/>
      <c r="DBJ145" s="155"/>
      <c r="DBK145" s="155"/>
      <c r="DBL145" s="155"/>
      <c r="DBM145" s="155"/>
      <c r="DBN145" s="155"/>
      <c r="DBO145" s="155"/>
      <c r="DBP145" s="155"/>
      <c r="DBQ145" s="155"/>
      <c r="DBR145" s="155"/>
      <c r="DBS145" s="155"/>
      <c r="DBT145" s="155"/>
      <c r="DBU145" s="155"/>
      <c r="DBV145" s="155"/>
      <c r="DBW145" s="155"/>
      <c r="DBX145" s="155"/>
      <c r="DBY145" s="155"/>
      <c r="DBZ145" s="155"/>
      <c r="DCA145" s="155"/>
      <c r="DCB145" s="155"/>
      <c r="DCC145" s="155"/>
      <c r="DCD145" s="155"/>
      <c r="DCE145" s="155"/>
      <c r="DCF145" s="155"/>
      <c r="DCG145" s="155"/>
      <c r="DCH145" s="155"/>
      <c r="DCI145" s="155"/>
      <c r="DCJ145" s="155"/>
      <c r="DCK145" s="155"/>
      <c r="DCL145" s="155"/>
      <c r="DCM145" s="155"/>
      <c r="DCN145" s="155"/>
      <c r="DCO145" s="155"/>
      <c r="DCP145" s="155"/>
      <c r="DCQ145" s="155"/>
      <c r="DCR145" s="155"/>
      <c r="DCS145" s="155"/>
      <c r="DCT145" s="155"/>
      <c r="DCU145" s="155"/>
      <c r="DCV145" s="155"/>
      <c r="DCW145" s="155"/>
      <c r="DCX145" s="155"/>
      <c r="DCY145" s="155"/>
      <c r="DCZ145" s="155"/>
      <c r="DDA145" s="155"/>
      <c r="DDB145" s="155"/>
      <c r="DDC145" s="155"/>
      <c r="DDD145" s="155"/>
      <c r="DDE145" s="155"/>
      <c r="DDF145" s="155"/>
      <c r="DDG145" s="155"/>
      <c r="DDH145" s="155"/>
      <c r="DDI145" s="155"/>
      <c r="DDJ145" s="155"/>
      <c r="DDK145" s="155"/>
      <c r="DDL145" s="155"/>
      <c r="DDM145" s="155"/>
      <c r="DDN145" s="155"/>
      <c r="DDO145" s="155"/>
      <c r="DDP145" s="155"/>
      <c r="DDQ145" s="155"/>
      <c r="DDR145" s="155"/>
      <c r="DDS145" s="155"/>
      <c r="DDT145" s="155"/>
      <c r="DDU145" s="155"/>
      <c r="DDV145" s="155"/>
      <c r="DDW145" s="155"/>
      <c r="DDX145" s="155"/>
      <c r="DDY145" s="155"/>
      <c r="DDZ145" s="155"/>
      <c r="DEA145" s="155"/>
      <c r="DEB145" s="155"/>
      <c r="DEC145" s="155"/>
      <c r="DED145" s="155"/>
      <c r="DEE145" s="155"/>
      <c r="DEF145" s="155"/>
      <c r="DEG145" s="155"/>
      <c r="DEH145" s="155"/>
      <c r="DEI145" s="155"/>
      <c r="DEJ145" s="155"/>
      <c r="DEK145" s="155"/>
      <c r="DEL145" s="155"/>
      <c r="DEM145" s="155"/>
      <c r="DEN145" s="155"/>
      <c r="DEO145" s="155"/>
      <c r="DEP145" s="155"/>
      <c r="DEQ145" s="155"/>
      <c r="DER145" s="155"/>
      <c r="DES145" s="155"/>
      <c r="DET145" s="155"/>
      <c r="DEU145" s="155"/>
      <c r="DEV145" s="155"/>
      <c r="DEW145" s="155"/>
      <c r="DEX145" s="155"/>
      <c r="DEY145" s="155"/>
      <c r="DEZ145" s="155"/>
      <c r="DFA145" s="155"/>
      <c r="DFB145" s="155"/>
      <c r="DFC145" s="155"/>
      <c r="DFD145" s="155"/>
      <c r="DFE145" s="155"/>
      <c r="DFF145" s="155"/>
      <c r="DFG145" s="155"/>
      <c r="DFH145" s="155"/>
      <c r="DFI145" s="155"/>
      <c r="DFJ145" s="155"/>
      <c r="DFK145" s="155"/>
      <c r="DFL145" s="155"/>
      <c r="DFM145" s="155"/>
      <c r="DFN145" s="155"/>
      <c r="DFO145" s="155"/>
      <c r="DFP145" s="155"/>
      <c r="DFQ145" s="155"/>
      <c r="DFR145" s="155"/>
      <c r="DFS145" s="155"/>
      <c r="DFT145" s="155"/>
      <c r="DFU145" s="155"/>
      <c r="DFV145" s="155"/>
      <c r="DFW145" s="155"/>
      <c r="DFX145" s="155"/>
      <c r="DFY145" s="155"/>
      <c r="DFZ145" s="155"/>
      <c r="DGA145" s="155"/>
      <c r="DGB145" s="155"/>
      <c r="DGC145" s="155"/>
      <c r="DGD145" s="155"/>
      <c r="DGE145" s="155"/>
      <c r="DGF145" s="155"/>
      <c r="DGG145" s="155"/>
      <c r="DGH145" s="155"/>
      <c r="DGI145" s="155"/>
      <c r="DGJ145" s="155"/>
      <c r="DGK145" s="155"/>
      <c r="DGL145" s="155"/>
      <c r="DGM145" s="155"/>
      <c r="DGN145" s="155"/>
      <c r="DGO145" s="155"/>
      <c r="DGP145" s="155"/>
      <c r="DGQ145" s="155"/>
      <c r="DGR145" s="155"/>
      <c r="DGS145" s="155"/>
      <c r="DGT145" s="155"/>
      <c r="DGU145" s="155"/>
      <c r="DGV145" s="155"/>
      <c r="DGW145" s="155"/>
      <c r="DGX145" s="155"/>
      <c r="DGY145" s="155"/>
      <c r="DGZ145" s="155"/>
      <c r="DHA145" s="155"/>
      <c r="DHB145" s="155"/>
      <c r="DHC145" s="155"/>
      <c r="DHD145" s="155"/>
      <c r="DHE145" s="155"/>
      <c r="DHF145" s="155"/>
      <c r="DHG145" s="155"/>
      <c r="DHH145" s="155"/>
      <c r="DHI145" s="155"/>
      <c r="DHJ145" s="155"/>
      <c r="DHK145" s="155"/>
      <c r="DHL145" s="155"/>
      <c r="DHM145" s="155"/>
      <c r="DHN145" s="155"/>
      <c r="DHO145" s="155"/>
      <c r="DHP145" s="155"/>
      <c r="DHQ145" s="155"/>
      <c r="DHR145" s="155"/>
      <c r="DHS145" s="155"/>
      <c r="DHT145" s="155"/>
      <c r="DHU145" s="155"/>
      <c r="DHV145" s="155"/>
      <c r="DHW145" s="155"/>
      <c r="DHX145" s="155"/>
      <c r="DHY145" s="155"/>
      <c r="DHZ145" s="155"/>
      <c r="DIA145" s="155"/>
      <c r="DIB145" s="155"/>
      <c r="DIC145" s="155"/>
      <c r="DID145" s="155"/>
      <c r="DIE145" s="155"/>
      <c r="DIF145" s="155"/>
      <c r="DIG145" s="155"/>
      <c r="DIH145" s="155"/>
      <c r="DII145" s="155"/>
      <c r="DIJ145" s="155"/>
      <c r="DIK145" s="155"/>
      <c r="DIL145" s="155"/>
      <c r="DIM145" s="155"/>
      <c r="DIN145" s="155"/>
      <c r="DIO145" s="155"/>
      <c r="DIP145" s="155"/>
      <c r="DIQ145" s="155"/>
      <c r="DIR145" s="155"/>
      <c r="DIS145" s="155"/>
      <c r="DIT145" s="155"/>
      <c r="DIU145" s="155"/>
      <c r="DIV145" s="155"/>
      <c r="DIW145" s="155"/>
      <c r="DIX145" s="155"/>
      <c r="DIY145" s="155"/>
      <c r="DIZ145" s="155"/>
      <c r="DJA145" s="155"/>
      <c r="DJB145" s="155"/>
      <c r="DJC145" s="155"/>
      <c r="DJD145" s="155"/>
      <c r="DJE145" s="155"/>
      <c r="DJF145" s="155"/>
      <c r="DJG145" s="155"/>
      <c r="DJH145" s="155"/>
      <c r="DJI145" s="155"/>
      <c r="DJJ145" s="155"/>
      <c r="DJK145" s="155"/>
      <c r="DJL145" s="155"/>
      <c r="DJM145" s="155"/>
      <c r="DJN145" s="155"/>
      <c r="DJO145" s="155"/>
      <c r="DJP145" s="155"/>
      <c r="DJQ145" s="155"/>
      <c r="DJR145" s="155"/>
      <c r="DJS145" s="155"/>
      <c r="DJT145" s="155"/>
      <c r="DJU145" s="155"/>
      <c r="DJV145" s="155"/>
      <c r="DJW145" s="155"/>
      <c r="DJX145" s="155"/>
      <c r="DJY145" s="155"/>
      <c r="DJZ145" s="155"/>
      <c r="DKA145" s="155"/>
      <c r="DKB145" s="155"/>
      <c r="DKC145" s="155"/>
      <c r="DKD145" s="155"/>
      <c r="DKE145" s="155"/>
      <c r="DKF145" s="155"/>
      <c r="DKG145" s="155"/>
      <c r="DKH145" s="155"/>
      <c r="DKI145" s="155"/>
      <c r="DKJ145" s="155"/>
      <c r="DKK145" s="155"/>
      <c r="DKL145" s="155"/>
      <c r="DKM145" s="155"/>
      <c r="DKN145" s="155"/>
      <c r="DKO145" s="155"/>
      <c r="DKP145" s="155"/>
      <c r="DKQ145" s="155"/>
      <c r="DKR145" s="155"/>
      <c r="DKS145" s="155"/>
      <c r="DKT145" s="155"/>
      <c r="DKU145" s="155"/>
      <c r="DKV145" s="155"/>
      <c r="DKW145" s="155"/>
      <c r="DKX145" s="155"/>
      <c r="DKY145" s="155"/>
      <c r="DKZ145" s="155"/>
      <c r="DLA145" s="155"/>
      <c r="DLB145" s="155"/>
      <c r="DLC145" s="155"/>
      <c r="DLD145" s="155"/>
      <c r="DLE145" s="155"/>
      <c r="DLF145" s="155"/>
      <c r="DLG145" s="155"/>
      <c r="DLH145" s="155"/>
      <c r="DLI145" s="155"/>
      <c r="DLJ145" s="155"/>
      <c r="DLK145" s="155"/>
      <c r="DLL145" s="155"/>
      <c r="DLM145" s="155"/>
      <c r="DLN145" s="155"/>
      <c r="DLO145" s="155"/>
      <c r="DLP145" s="155"/>
      <c r="DLQ145" s="155"/>
      <c r="DLR145" s="155"/>
      <c r="DLS145" s="155"/>
      <c r="DLT145" s="155"/>
      <c r="DLU145" s="155"/>
      <c r="DLV145" s="155"/>
      <c r="DLW145" s="155"/>
      <c r="DLX145" s="155"/>
      <c r="DLY145" s="155"/>
      <c r="DLZ145" s="155"/>
      <c r="DMA145" s="155"/>
      <c r="DMB145" s="155"/>
      <c r="DMC145" s="155"/>
      <c r="DMD145" s="155"/>
      <c r="DME145" s="155"/>
      <c r="DMF145" s="155"/>
      <c r="DMG145" s="155"/>
      <c r="DMH145" s="155"/>
      <c r="DMI145" s="155"/>
      <c r="DMJ145" s="155"/>
      <c r="DMK145" s="155"/>
      <c r="DML145" s="155"/>
      <c r="DMM145" s="155"/>
      <c r="DMN145" s="155"/>
      <c r="DMO145" s="155"/>
      <c r="DMP145" s="155"/>
      <c r="DMQ145" s="155"/>
      <c r="DMR145" s="155"/>
      <c r="DMS145" s="155"/>
      <c r="DMT145" s="155"/>
      <c r="DMU145" s="155"/>
      <c r="DMV145" s="155"/>
      <c r="DMW145" s="155"/>
      <c r="DMX145" s="155"/>
      <c r="DMY145" s="155"/>
      <c r="DMZ145" s="155"/>
      <c r="DNA145" s="155"/>
      <c r="DNB145" s="155"/>
      <c r="DNC145" s="155"/>
      <c r="DND145" s="155"/>
      <c r="DNE145" s="155"/>
      <c r="DNF145" s="155"/>
      <c r="DNG145" s="155"/>
      <c r="DNH145" s="155"/>
      <c r="DNI145" s="155"/>
      <c r="DNJ145" s="155"/>
      <c r="DNK145" s="155"/>
      <c r="DNL145" s="155"/>
      <c r="DNM145" s="155"/>
      <c r="DNN145" s="155"/>
      <c r="DNO145" s="155"/>
      <c r="DNP145" s="155"/>
      <c r="DNQ145" s="155"/>
      <c r="DNR145" s="155"/>
      <c r="DNS145" s="155"/>
      <c r="DNT145" s="155"/>
      <c r="DNU145" s="155"/>
      <c r="DNV145" s="155"/>
      <c r="DNW145" s="155"/>
      <c r="DNX145" s="155"/>
      <c r="DNY145" s="155"/>
      <c r="DNZ145" s="155"/>
      <c r="DOA145" s="155"/>
      <c r="DOB145" s="155"/>
      <c r="DOC145" s="155"/>
      <c r="DOD145" s="155"/>
      <c r="DOE145" s="155"/>
      <c r="DOF145" s="155"/>
      <c r="DOG145" s="155"/>
      <c r="DOH145" s="155"/>
      <c r="DOI145" s="155"/>
      <c r="DOJ145" s="155"/>
      <c r="DOK145" s="155"/>
      <c r="DOL145" s="155"/>
      <c r="DOM145" s="155"/>
      <c r="DON145" s="155"/>
      <c r="DOO145" s="155"/>
      <c r="DOP145" s="155"/>
      <c r="DOQ145" s="155"/>
      <c r="DOR145" s="155"/>
      <c r="DOS145" s="155"/>
      <c r="DOT145" s="155"/>
      <c r="DOU145" s="155"/>
      <c r="DOV145" s="155"/>
      <c r="DOW145" s="155"/>
      <c r="DOX145" s="155"/>
      <c r="DOY145" s="155"/>
      <c r="DOZ145" s="155"/>
      <c r="DPA145" s="155"/>
      <c r="DPB145" s="155"/>
      <c r="DPC145" s="155"/>
      <c r="DPD145" s="155"/>
      <c r="DPE145" s="155"/>
      <c r="DPF145" s="155"/>
      <c r="DPG145" s="155"/>
      <c r="DPH145" s="155"/>
      <c r="DPI145" s="155"/>
      <c r="DPJ145" s="155"/>
      <c r="DPK145" s="155"/>
      <c r="DPL145" s="155"/>
      <c r="DPM145" s="155"/>
      <c r="DPN145" s="155"/>
      <c r="DPO145" s="155"/>
      <c r="DPP145" s="155"/>
      <c r="DPQ145" s="155"/>
      <c r="DPR145" s="155"/>
      <c r="DPS145" s="155"/>
      <c r="DPT145" s="155"/>
      <c r="DPU145" s="155"/>
      <c r="DPV145" s="155"/>
      <c r="DPW145" s="155"/>
      <c r="DPX145" s="155"/>
      <c r="DPY145" s="155"/>
      <c r="DPZ145" s="155"/>
      <c r="DQA145" s="155"/>
      <c r="DQB145" s="155"/>
      <c r="DQC145" s="155"/>
      <c r="DQD145" s="155"/>
      <c r="DQE145" s="155"/>
      <c r="DQF145" s="155"/>
      <c r="DQG145" s="155"/>
      <c r="DQH145" s="155"/>
      <c r="DQI145" s="155"/>
      <c r="DQJ145" s="155"/>
      <c r="DQK145" s="155"/>
      <c r="DQL145" s="155"/>
      <c r="DQM145" s="155"/>
      <c r="DQN145" s="155"/>
      <c r="DQO145" s="155"/>
      <c r="DQP145" s="155"/>
      <c r="DQQ145" s="155"/>
      <c r="DQR145" s="155"/>
      <c r="DQS145" s="155"/>
      <c r="DQT145" s="155"/>
      <c r="DQU145" s="155"/>
      <c r="DQV145" s="155"/>
      <c r="DQW145" s="155"/>
      <c r="DQX145" s="155"/>
      <c r="DQY145" s="155"/>
      <c r="DQZ145" s="155"/>
      <c r="DRA145" s="155"/>
      <c r="DRB145" s="155"/>
      <c r="DRC145" s="155"/>
      <c r="DRD145" s="155"/>
      <c r="DRE145" s="155"/>
      <c r="DRF145" s="155"/>
      <c r="DRG145" s="155"/>
      <c r="DRH145" s="155"/>
      <c r="DRI145" s="155"/>
      <c r="DRJ145" s="155"/>
      <c r="DRK145" s="155"/>
      <c r="DRL145" s="155"/>
      <c r="DRM145" s="155"/>
      <c r="DRN145" s="155"/>
      <c r="DRO145" s="155"/>
      <c r="DRP145" s="155"/>
      <c r="DRQ145" s="155"/>
      <c r="DRR145" s="155"/>
      <c r="DRS145" s="155"/>
      <c r="DRT145" s="155"/>
      <c r="DRU145" s="155"/>
      <c r="DRV145" s="155"/>
      <c r="DRW145" s="155"/>
      <c r="DRX145" s="155"/>
      <c r="DRY145" s="155"/>
      <c r="DRZ145" s="155"/>
      <c r="DSA145" s="155"/>
      <c r="DSB145" s="155"/>
      <c r="DSC145" s="155"/>
      <c r="DSD145" s="155"/>
      <c r="DSE145" s="155"/>
      <c r="DSF145" s="155"/>
      <c r="DSG145" s="155"/>
      <c r="DSH145" s="155"/>
      <c r="DSI145" s="155"/>
      <c r="DSJ145" s="155"/>
      <c r="DSK145" s="155"/>
      <c r="DSL145" s="155"/>
      <c r="DSM145" s="155"/>
      <c r="DSN145" s="155"/>
      <c r="DSO145" s="155"/>
      <c r="DSP145" s="155"/>
      <c r="DSQ145" s="155"/>
      <c r="DSR145" s="155"/>
      <c r="DSS145" s="155"/>
      <c r="DST145" s="155"/>
      <c r="DSU145" s="155"/>
      <c r="DSV145" s="155"/>
      <c r="DSW145" s="155"/>
      <c r="DSX145" s="155"/>
      <c r="DSY145" s="155"/>
      <c r="DSZ145" s="155"/>
      <c r="DTA145" s="155"/>
      <c r="DTB145" s="155"/>
      <c r="DTC145" s="155"/>
      <c r="DTD145" s="155"/>
      <c r="DTE145" s="155"/>
      <c r="DTF145" s="155"/>
      <c r="DTG145" s="155"/>
      <c r="DTH145" s="155"/>
      <c r="DTI145" s="155"/>
      <c r="DTJ145" s="155"/>
      <c r="DTK145" s="155"/>
      <c r="DTL145" s="155"/>
      <c r="DTM145" s="155"/>
      <c r="DTN145" s="155"/>
      <c r="DTO145" s="155"/>
      <c r="DTP145" s="155"/>
      <c r="DTQ145" s="155"/>
      <c r="DTR145" s="155"/>
      <c r="DTS145" s="155"/>
      <c r="DTT145" s="155"/>
      <c r="DTU145" s="155"/>
      <c r="DTV145" s="155"/>
      <c r="DTW145" s="155"/>
      <c r="DTX145" s="155"/>
      <c r="DTY145" s="155"/>
      <c r="DTZ145" s="155"/>
      <c r="DUA145" s="155"/>
      <c r="DUB145" s="155"/>
      <c r="DUC145" s="155"/>
      <c r="DUD145" s="155"/>
      <c r="DUE145" s="155"/>
      <c r="DUF145" s="155"/>
      <c r="DUG145" s="155"/>
      <c r="DUH145" s="155"/>
      <c r="DUI145" s="155"/>
      <c r="DUJ145" s="155"/>
      <c r="DUK145" s="155"/>
      <c r="DUL145" s="155"/>
      <c r="DUM145" s="155"/>
      <c r="DUN145" s="155"/>
      <c r="DUO145" s="155"/>
      <c r="DUP145" s="155"/>
      <c r="DUQ145" s="155"/>
      <c r="DUR145" s="155"/>
      <c r="DUS145" s="155"/>
      <c r="DUT145" s="155"/>
      <c r="DUU145" s="155"/>
      <c r="DUV145" s="155"/>
      <c r="DUW145" s="155"/>
      <c r="DUX145" s="155"/>
      <c r="DUY145" s="155"/>
      <c r="DUZ145" s="155"/>
      <c r="DVA145" s="155"/>
      <c r="DVB145" s="155"/>
      <c r="DVC145" s="155"/>
      <c r="DVD145" s="155"/>
      <c r="DVE145" s="155"/>
      <c r="DVF145" s="155"/>
      <c r="DVG145" s="155"/>
      <c r="DVH145" s="155"/>
      <c r="DVI145" s="155"/>
      <c r="DVJ145" s="155"/>
      <c r="DVK145" s="155"/>
      <c r="DVL145" s="155"/>
      <c r="DVM145" s="155"/>
      <c r="DVN145" s="155"/>
      <c r="DVO145" s="155"/>
      <c r="DVP145" s="155"/>
      <c r="DVQ145" s="155"/>
      <c r="DVR145" s="155"/>
      <c r="DVS145" s="155"/>
      <c r="DVT145" s="155"/>
      <c r="DVU145" s="155"/>
      <c r="DVV145" s="155"/>
      <c r="DVW145" s="155"/>
      <c r="DVX145" s="155"/>
      <c r="DVY145" s="155"/>
      <c r="DVZ145" s="155"/>
      <c r="DWA145" s="155"/>
      <c r="DWB145" s="155"/>
      <c r="DWC145" s="155"/>
      <c r="DWD145" s="155"/>
      <c r="DWE145" s="155"/>
      <c r="DWF145" s="155"/>
      <c r="DWG145" s="155"/>
      <c r="DWH145" s="155"/>
      <c r="DWI145" s="155"/>
      <c r="DWJ145" s="155"/>
      <c r="DWK145" s="155"/>
      <c r="DWL145" s="155"/>
      <c r="DWM145" s="155"/>
      <c r="DWN145" s="155"/>
      <c r="DWO145" s="155"/>
      <c r="DWP145" s="155"/>
      <c r="DWQ145" s="155"/>
      <c r="DWR145" s="155"/>
      <c r="DWS145" s="155"/>
      <c r="DWT145" s="155"/>
      <c r="DWU145" s="155"/>
      <c r="DWV145" s="155"/>
      <c r="DWW145" s="155"/>
      <c r="DWX145" s="155"/>
      <c r="DWY145" s="155"/>
      <c r="DWZ145" s="155"/>
      <c r="DXA145" s="155"/>
      <c r="DXB145" s="155"/>
      <c r="DXC145" s="155"/>
      <c r="DXD145" s="155"/>
      <c r="DXE145" s="155"/>
      <c r="DXF145" s="155"/>
      <c r="DXG145" s="155"/>
      <c r="DXH145" s="155"/>
      <c r="DXI145" s="155"/>
      <c r="DXJ145" s="155"/>
      <c r="DXK145" s="155"/>
      <c r="DXL145" s="155"/>
      <c r="DXM145" s="155"/>
      <c r="DXN145" s="155"/>
      <c r="DXO145" s="155"/>
      <c r="DXP145" s="155"/>
      <c r="DXQ145" s="155"/>
      <c r="DXR145" s="155"/>
      <c r="DXS145" s="155"/>
      <c r="DXT145" s="155"/>
      <c r="DXU145" s="155"/>
      <c r="DXV145" s="155"/>
      <c r="DXW145" s="155"/>
      <c r="DXX145" s="155"/>
      <c r="DXY145" s="155"/>
      <c r="DXZ145" s="155"/>
      <c r="DYA145" s="155"/>
      <c r="DYB145" s="155"/>
      <c r="DYC145" s="155"/>
      <c r="DYD145" s="155"/>
      <c r="DYE145" s="155"/>
      <c r="DYF145" s="155"/>
      <c r="DYG145" s="155"/>
      <c r="DYH145" s="155"/>
      <c r="DYI145" s="155"/>
      <c r="DYJ145" s="155"/>
      <c r="DYK145" s="155"/>
      <c r="DYL145" s="155"/>
      <c r="DYM145" s="155"/>
      <c r="DYN145" s="155"/>
      <c r="DYO145" s="155"/>
      <c r="DYP145" s="155"/>
      <c r="DYQ145" s="155"/>
      <c r="DYR145" s="155"/>
      <c r="DYS145" s="155"/>
      <c r="DYT145" s="155"/>
      <c r="DYU145" s="155"/>
      <c r="DYV145" s="155"/>
      <c r="DYW145" s="155"/>
      <c r="DYX145" s="155"/>
      <c r="DYY145" s="155"/>
      <c r="DYZ145" s="155"/>
      <c r="DZA145" s="155"/>
      <c r="DZB145" s="155"/>
      <c r="DZC145" s="155"/>
      <c r="DZD145" s="155"/>
      <c r="DZE145" s="155"/>
      <c r="DZF145" s="155"/>
      <c r="DZG145" s="155"/>
      <c r="DZH145" s="155"/>
      <c r="DZI145" s="155"/>
      <c r="DZJ145" s="155"/>
      <c r="DZK145" s="155"/>
      <c r="DZL145" s="155"/>
      <c r="DZM145" s="155"/>
      <c r="DZN145" s="155"/>
      <c r="DZO145" s="155"/>
      <c r="DZP145" s="155"/>
      <c r="DZQ145" s="155"/>
      <c r="DZR145" s="155"/>
      <c r="DZS145" s="155"/>
      <c r="DZT145" s="155"/>
      <c r="DZU145" s="155"/>
      <c r="DZV145" s="155"/>
      <c r="DZW145" s="155"/>
      <c r="DZX145" s="155"/>
      <c r="DZY145" s="155"/>
      <c r="DZZ145" s="155"/>
      <c r="EAA145" s="155"/>
      <c r="EAB145" s="155"/>
      <c r="EAC145" s="155"/>
      <c r="EAD145" s="155"/>
      <c r="EAE145" s="155"/>
      <c r="EAF145" s="155"/>
      <c r="EAG145" s="155"/>
      <c r="EAH145" s="155"/>
      <c r="EAI145" s="155"/>
      <c r="EAJ145" s="155"/>
      <c r="EAK145" s="155"/>
      <c r="EAL145" s="155"/>
      <c r="EAM145" s="155"/>
      <c r="EAN145" s="155"/>
      <c r="EAO145" s="155"/>
      <c r="EAP145" s="155"/>
      <c r="EAQ145" s="155"/>
      <c r="EAR145" s="155"/>
      <c r="EAS145" s="155"/>
      <c r="EAT145" s="155"/>
      <c r="EAU145" s="155"/>
      <c r="EAV145" s="155"/>
      <c r="EAW145" s="155"/>
      <c r="EAX145" s="155"/>
      <c r="EAY145" s="155"/>
      <c r="EAZ145" s="155"/>
      <c r="EBA145" s="155"/>
      <c r="EBB145" s="155"/>
      <c r="EBC145" s="155"/>
      <c r="EBD145" s="155"/>
      <c r="EBE145" s="155"/>
      <c r="EBF145" s="155"/>
      <c r="EBG145" s="155"/>
      <c r="EBH145" s="155"/>
      <c r="EBI145" s="155"/>
      <c r="EBJ145" s="155"/>
      <c r="EBK145" s="155"/>
      <c r="EBL145" s="155"/>
      <c r="EBM145" s="155"/>
      <c r="EBN145" s="155"/>
      <c r="EBO145" s="155"/>
      <c r="EBP145" s="155"/>
      <c r="EBQ145" s="155"/>
      <c r="EBR145" s="155"/>
      <c r="EBS145" s="155"/>
      <c r="EBT145" s="155"/>
      <c r="EBU145" s="155"/>
      <c r="EBV145" s="155"/>
      <c r="EBW145" s="155"/>
      <c r="EBX145" s="155"/>
      <c r="EBY145" s="155"/>
      <c r="EBZ145" s="155"/>
      <c r="ECA145" s="155"/>
      <c r="ECB145" s="155"/>
      <c r="ECC145" s="155"/>
      <c r="ECD145" s="155"/>
      <c r="ECE145" s="155"/>
      <c r="ECF145" s="155"/>
      <c r="ECG145" s="155"/>
      <c r="ECH145" s="155"/>
      <c r="ECI145" s="155"/>
      <c r="ECJ145" s="155"/>
      <c r="ECK145" s="155"/>
      <c r="ECL145" s="155"/>
      <c r="ECM145" s="155"/>
      <c r="ECN145" s="155"/>
      <c r="ECO145" s="155"/>
      <c r="ECP145" s="155"/>
      <c r="ECQ145" s="155"/>
      <c r="ECR145" s="155"/>
      <c r="ECS145" s="155"/>
      <c r="ECT145" s="155"/>
      <c r="ECU145" s="155"/>
      <c r="ECV145" s="155"/>
      <c r="ECW145" s="155"/>
      <c r="ECX145" s="155"/>
      <c r="ECY145" s="155"/>
      <c r="ECZ145" s="155"/>
      <c r="EDA145" s="155"/>
      <c r="EDB145" s="155"/>
      <c r="EDC145" s="155"/>
      <c r="EDD145" s="155"/>
      <c r="EDE145" s="155"/>
      <c r="EDF145" s="155"/>
      <c r="EDG145" s="155"/>
      <c r="EDH145" s="155"/>
      <c r="EDI145" s="155"/>
      <c r="EDJ145" s="155"/>
      <c r="EDK145" s="155"/>
      <c r="EDL145" s="155"/>
      <c r="EDM145" s="155"/>
      <c r="EDN145" s="155"/>
      <c r="EDO145" s="155"/>
      <c r="EDP145" s="155"/>
      <c r="EDQ145" s="155"/>
      <c r="EDR145" s="155"/>
      <c r="EDS145" s="155"/>
      <c r="EDT145" s="155"/>
      <c r="EDU145" s="155"/>
      <c r="EDV145" s="155"/>
      <c r="EDW145" s="155"/>
      <c r="EDX145" s="155"/>
      <c r="EDY145" s="155"/>
      <c r="EDZ145" s="155"/>
      <c r="EEA145" s="155"/>
      <c r="EEB145" s="155"/>
      <c r="EEC145" s="155"/>
      <c r="EED145" s="155"/>
      <c r="EEE145" s="155"/>
      <c r="EEF145" s="155"/>
      <c r="EEG145" s="155"/>
      <c r="EEH145" s="155"/>
      <c r="EEI145" s="155"/>
      <c r="EEJ145" s="155"/>
      <c r="EEK145" s="155"/>
      <c r="EEL145" s="155"/>
      <c r="EEM145" s="155"/>
      <c r="EEN145" s="155"/>
      <c r="EEO145" s="155"/>
      <c r="EEP145" s="155"/>
      <c r="EEQ145" s="155"/>
      <c r="EER145" s="155"/>
      <c r="EES145" s="155"/>
      <c r="EET145" s="155"/>
      <c r="EEU145" s="155"/>
      <c r="EEV145" s="155"/>
      <c r="EEW145" s="155"/>
      <c r="EEX145" s="155"/>
      <c r="EEY145" s="155"/>
      <c r="EEZ145" s="155"/>
      <c r="EFA145" s="155"/>
      <c r="EFB145" s="155"/>
      <c r="EFC145" s="155"/>
      <c r="EFD145" s="155"/>
      <c r="EFE145" s="155"/>
      <c r="EFF145" s="155"/>
      <c r="EFG145" s="155"/>
      <c r="EFH145" s="155"/>
      <c r="EFI145" s="155"/>
      <c r="EFJ145" s="155"/>
      <c r="EFK145" s="155"/>
      <c r="EFL145" s="155"/>
      <c r="EFM145" s="155"/>
      <c r="EFN145" s="155"/>
      <c r="EFO145" s="155"/>
      <c r="EFP145" s="155"/>
      <c r="EFQ145" s="155"/>
      <c r="EFR145" s="155"/>
      <c r="EFS145" s="155"/>
      <c r="EFT145" s="155"/>
      <c r="EFU145" s="155"/>
      <c r="EFV145" s="155"/>
      <c r="EFW145" s="155"/>
      <c r="EFX145" s="155"/>
      <c r="EFY145" s="155"/>
      <c r="EFZ145" s="155"/>
      <c r="EGA145" s="155"/>
      <c r="EGB145" s="155"/>
      <c r="EGC145" s="155"/>
      <c r="EGD145" s="155"/>
      <c r="EGE145" s="155"/>
      <c r="EGF145" s="155"/>
      <c r="EGG145" s="155"/>
      <c r="EGH145" s="155"/>
      <c r="EGI145" s="155"/>
      <c r="EGJ145" s="155"/>
      <c r="EGK145" s="155"/>
      <c r="EGL145" s="155"/>
      <c r="EGM145" s="155"/>
      <c r="EGN145" s="155"/>
      <c r="EGO145" s="155"/>
      <c r="EGP145" s="155"/>
      <c r="EGQ145" s="155"/>
      <c r="EGR145" s="155"/>
      <c r="EGS145" s="155"/>
      <c r="EGT145" s="155"/>
      <c r="EGU145" s="155"/>
      <c r="EGV145" s="155"/>
      <c r="EGW145" s="155"/>
      <c r="EGX145" s="155"/>
      <c r="EGY145" s="155"/>
      <c r="EGZ145" s="155"/>
      <c r="EHA145" s="155"/>
      <c r="EHB145" s="155"/>
      <c r="EHC145" s="155"/>
      <c r="EHD145" s="155"/>
      <c r="EHE145" s="155"/>
      <c r="EHF145" s="155"/>
      <c r="EHG145" s="155"/>
      <c r="EHH145" s="155"/>
      <c r="EHI145" s="155"/>
      <c r="EHJ145" s="155"/>
      <c r="EHK145" s="155"/>
      <c r="EHL145" s="155"/>
      <c r="EHM145" s="155"/>
      <c r="EHN145" s="155"/>
      <c r="EHO145" s="155"/>
      <c r="EHP145" s="155"/>
      <c r="EHQ145" s="155"/>
      <c r="EHR145" s="155"/>
      <c r="EHS145" s="155"/>
      <c r="EHT145" s="155"/>
      <c r="EHU145" s="155"/>
      <c r="EHV145" s="155"/>
      <c r="EHW145" s="155"/>
      <c r="EHX145" s="155"/>
      <c r="EHY145" s="155"/>
      <c r="EHZ145" s="155"/>
      <c r="EIA145" s="155"/>
      <c r="EIB145" s="155"/>
      <c r="EIC145" s="155"/>
      <c r="EID145" s="155"/>
      <c r="EIE145" s="155"/>
      <c r="EIF145" s="155"/>
      <c r="EIG145" s="155"/>
      <c r="EIH145" s="155"/>
      <c r="EII145" s="155"/>
      <c r="EIJ145" s="155"/>
      <c r="EIK145" s="155"/>
      <c r="EIL145" s="155"/>
      <c r="EIM145" s="155"/>
      <c r="EIN145" s="155"/>
      <c r="EIO145" s="155"/>
      <c r="EIP145" s="155"/>
      <c r="EIQ145" s="155"/>
      <c r="EIR145" s="155"/>
      <c r="EIS145" s="155"/>
      <c r="EIT145" s="155"/>
      <c r="EIU145" s="155"/>
      <c r="EIV145" s="155"/>
      <c r="EIW145" s="155"/>
      <c r="EIX145" s="155"/>
      <c r="EIY145" s="155"/>
      <c r="EIZ145" s="155"/>
      <c r="EJA145" s="155"/>
      <c r="EJB145" s="155"/>
      <c r="EJC145" s="155"/>
      <c r="EJD145" s="155"/>
      <c r="EJE145" s="155"/>
      <c r="EJF145" s="155"/>
      <c r="EJG145" s="155"/>
      <c r="EJH145" s="155"/>
      <c r="EJI145" s="155"/>
      <c r="EJJ145" s="155"/>
      <c r="EJK145" s="155"/>
      <c r="EJL145" s="155"/>
      <c r="EJM145" s="155"/>
      <c r="EJN145" s="155"/>
      <c r="EJO145" s="155"/>
      <c r="EJP145" s="155"/>
      <c r="EJQ145" s="155"/>
      <c r="EJR145" s="155"/>
      <c r="EJS145" s="155"/>
      <c r="EJT145" s="155"/>
      <c r="EJU145" s="155"/>
      <c r="EJV145" s="155"/>
      <c r="EJW145" s="155"/>
      <c r="EJX145" s="155"/>
      <c r="EJY145" s="155"/>
      <c r="EJZ145" s="155"/>
      <c r="EKA145" s="155"/>
      <c r="EKB145" s="155"/>
      <c r="EKC145" s="155"/>
      <c r="EKD145" s="155"/>
      <c r="EKE145" s="155"/>
      <c r="EKF145" s="155"/>
      <c r="EKG145" s="155"/>
      <c r="EKH145" s="155"/>
      <c r="EKI145" s="155"/>
      <c r="EKJ145" s="155"/>
      <c r="EKK145" s="155"/>
      <c r="EKL145" s="155"/>
      <c r="EKM145" s="155"/>
      <c r="EKN145" s="155"/>
      <c r="EKO145" s="155"/>
      <c r="EKP145" s="155"/>
      <c r="EKQ145" s="155"/>
      <c r="EKR145" s="155"/>
      <c r="EKS145" s="155"/>
      <c r="EKT145" s="155"/>
      <c r="EKU145" s="155"/>
      <c r="EKV145" s="155"/>
      <c r="EKW145" s="155"/>
      <c r="EKX145" s="155"/>
      <c r="EKY145" s="155"/>
      <c r="EKZ145" s="155"/>
      <c r="ELA145" s="155"/>
      <c r="ELB145" s="155"/>
      <c r="ELC145" s="155"/>
      <c r="ELD145" s="155"/>
      <c r="ELE145" s="155"/>
      <c r="ELF145" s="155"/>
      <c r="ELG145" s="155"/>
      <c r="ELH145" s="155"/>
      <c r="ELI145" s="155"/>
      <c r="ELJ145" s="155"/>
      <c r="ELK145" s="155"/>
      <c r="ELL145" s="155"/>
      <c r="ELM145" s="155"/>
      <c r="ELN145" s="155"/>
      <c r="ELO145" s="155"/>
      <c r="ELP145" s="155"/>
      <c r="ELQ145" s="155"/>
      <c r="ELR145" s="155"/>
      <c r="ELS145" s="155"/>
      <c r="ELT145" s="155"/>
      <c r="ELU145" s="155"/>
      <c r="ELV145" s="155"/>
      <c r="ELW145" s="155"/>
      <c r="ELX145" s="155"/>
      <c r="ELY145" s="155"/>
      <c r="ELZ145" s="155"/>
      <c r="EMA145" s="155"/>
      <c r="EMB145" s="155"/>
      <c r="EMC145" s="155"/>
      <c r="EMD145" s="155"/>
      <c r="EME145" s="155"/>
      <c r="EMF145" s="155"/>
      <c r="EMG145" s="155"/>
      <c r="EMH145" s="155"/>
      <c r="EMI145" s="155"/>
      <c r="EMJ145" s="155"/>
      <c r="EMK145" s="155"/>
      <c r="EML145" s="155"/>
      <c r="EMM145" s="155"/>
      <c r="EMN145" s="155"/>
      <c r="EMO145" s="155"/>
      <c r="EMP145" s="155"/>
      <c r="EMQ145" s="155"/>
      <c r="EMR145" s="155"/>
      <c r="EMS145" s="155"/>
      <c r="EMT145" s="155"/>
      <c r="EMU145" s="155"/>
      <c r="EMV145" s="155"/>
      <c r="EMW145" s="155"/>
      <c r="EMX145" s="155"/>
      <c r="EMY145" s="155"/>
      <c r="EMZ145" s="155"/>
      <c r="ENA145" s="155"/>
      <c r="ENB145" s="155"/>
      <c r="ENC145" s="155"/>
      <c r="END145" s="155"/>
      <c r="ENE145" s="155"/>
      <c r="ENF145" s="155"/>
      <c r="ENG145" s="155"/>
      <c r="ENH145" s="155"/>
      <c r="ENI145" s="155"/>
      <c r="ENJ145" s="155"/>
      <c r="ENK145" s="155"/>
      <c r="ENL145" s="155"/>
      <c r="ENM145" s="155"/>
      <c r="ENN145" s="155"/>
      <c r="ENO145" s="155"/>
      <c r="ENP145" s="155"/>
      <c r="ENQ145" s="155"/>
      <c r="ENR145" s="155"/>
      <c r="ENS145" s="155"/>
      <c r="ENT145" s="155"/>
      <c r="ENU145" s="155"/>
      <c r="ENV145" s="155"/>
      <c r="ENW145" s="155"/>
      <c r="ENX145" s="155"/>
      <c r="ENY145" s="155"/>
      <c r="ENZ145" s="155"/>
      <c r="EOA145" s="155"/>
      <c r="EOB145" s="155"/>
      <c r="EOC145" s="155"/>
      <c r="EOD145" s="155"/>
      <c r="EOE145" s="155"/>
      <c r="EOF145" s="155"/>
      <c r="EOG145" s="155"/>
      <c r="EOH145" s="155"/>
      <c r="EOI145" s="155"/>
      <c r="EOJ145" s="155"/>
      <c r="EOK145" s="155"/>
      <c r="EOL145" s="155"/>
      <c r="EOM145" s="155"/>
      <c r="EON145" s="155"/>
      <c r="EOO145" s="155"/>
      <c r="EOP145" s="155"/>
      <c r="EOQ145" s="155"/>
      <c r="EOR145" s="155"/>
      <c r="EOS145" s="155"/>
      <c r="EOT145" s="155"/>
      <c r="EOU145" s="155"/>
      <c r="EOV145" s="155"/>
      <c r="EOW145" s="155"/>
      <c r="EOX145" s="155"/>
      <c r="EOY145" s="155"/>
      <c r="EOZ145" s="155"/>
      <c r="EPA145" s="155"/>
      <c r="EPB145" s="155"/>
      <c r="EPC145" s="155"/>
      <c r="EPD145" s="155"/>
      <c r="EPE145" s="155"/>
      <c r="EPF145" s="155"/>
      <c r="EPG145" s="155"/>
      <c r="EPH145" s="155"/>
      <c r="EPI145" s="155"/>
      <c r="EPJ145" s="155"/>
      <c r="EPK145" s="155"/>
      <c r="EPL145" s="155"/>
      <c r="EPM145" s="155"/>
      <c r="EPN145" s="155"/>
      <c r="EPO145" s="155"/>
      <c r="EPP145" s="155"/>
      <c r="EPQ145" s="155"/>
      <c r="EPR145" s="155"/>
      <c r="EPS145" s="155"/>
      <c r="EPT145" s="155"/>
      <c r="EPU145" s="155"/>
      <c r="EPV145" s="155"/>
      <c r="EPW145" s="155"/>
      <c r="EPX145" s="155"/>
      <c r="EPY145" s="155"/>
      <c r="EPZ145" s="155"/>
      <c r="EQA145" s="155"/>
      <c r="EQB145" s="155"/>
      <c r="EQC145" s="155"/>
      <c r="EQD145" s="155"/>
      <c r="EQE145" s="155"/>
      <c r="EQF145" s="155"/>
      <c r="EQG145" s="155"/>
      <c r="EQH145" s="155"/>
      <c r="EQI145" s="155"/>
      <c r="EQJ145" s="155"/>
      <c r="EQK145" s="155"/>
      <c r="EQL145" s="155"/>
      <c r="EQM145" s="155"/>
      <c r="EQN145" s="155"/>
      <c r="EQO145" s="155"/>
      <c r="EQP145" s="155"/>
      <c r="EQQ145" s="155"/>
      <c r="EQR145" s="155"/>
      <c r="EQS145" s="155"/>
      <c r="EQT145" s="155"/>
      <c r="EQU145" s="155"/>
      <c r="EQV145" s="155"/>
      <c r="EQW145" s="155"/>
      <c r="EQX145" s="155"/>
      <c r="EQY145" s="155"/>
      <c r="EQZ145" s="155"/>
      <c r="ERA145" s="155"/>
      <c r="ERB145" s="155"/>
      <c r="ERC145" s="155"/>
      <c r="ERD145" s="155"/>
      <c r="ERE145" s="155"/>
      <c r="ERF145" s="155"/>
      <c r="ERG145" s="155"/>
      <c r="ERH145" s="155"/>
      <c r="ERI145" s="155"/>
      <c r="ERJ145" s="155"/>
      <c r="ERK145" s="155"/>
      <c r="ERL145" s="155"/>
      <c r="ERM145" s="155"/>
      <c r="ERN145" s="155"/>
      <c r="ERO145" s="155"/>
      <c r="ERP145" s="155"/>
      <c r="ERQ145" s="155"/>
      <c r="ERR145" s="155"/>
      <c r="ERS145" s="155"/>
      <c r="ERT145" s="155"/>
      <c r="ERU145" s="155"/>
      <c r="ERV145" s="155"/>
      <c r="ERW145" s="155"/>
      <c r="ERX145" s="155"/>
      <c r="ERY145" s="155"/>
      <c r="ERZ145" s="155"/>
      <c r="ESA145" s="155"/>
      <c r="ESB145" s="155"/>
      <c r="ESC145" s="155"/>
      <c r="ESD145" s="155"/>
      <c r="ESE145" s="155"/>
      <c r="ESF145" s="155"/>
      <c r="ESG145" s="155"/>
      <c r="ESH145" s="155"/>
      <c r="ESI145" s="155"/>
      <c r="ESJ145" s="155"/>
      <c r="ESK145" s="155"/>
      <c r="ESL145" s="155"/>
      <c r="ESM145" s="155"/>
      <c r="ESN145" s="155"/>
      <c r="ESO145" s="155"/>
      <c r="ESP145" s="155"/>
      <c r="ESQ145" s="155"/>
      <c r="ESR145" s="155"/>
      <c r="ESS145" s="155"/>
      <c r="EST145" s="155"/>
      <c r="ESU145" s="155"/>
      <c r="ESV145" s="155"/>
      <c r="ESW145" s="155"/>
      <c r="ESX145" s="155"/>
      <c r="ESY145" s="155"/>
      <c r="ESZ145" s="155"/>
      <c r="ETA145" s="155"/>
      <c r="ETB145" s="155"/>
      <c r="ETC145" s="155"/>
      <c r="ETD145" s="155"/>
      <c r="ETE145" s="155"/>
      <c r="ETF145" s="155"/>
      <c r="ETG145" s="155"/>
      <c r="ETH145" s="155"/>
      <c r="ETI145" s="155"/>
      <c r="ETJ145" s="155"/>
      <c r="ETK145" s="155"/>
      <c r="ETL145" s="155"/>
      <c r="ETM145" s="155"/>
      <c r="ETN145" s="155"/>
      <c r="ETO145" s="155"/>
      <c r="ETP145" s="155"/>
      <c r="ETQ145" s="155"/>
      <c r="ETR145" s="155"/>
      <c r="ETS145" s="155"/>
      <c r="ETT145" s="155"/>
      <c r="ETU145" s="155"/>
      <c r="ETV145" s="155"/>
      <c r="ETW145" s="155"/>
      <c r="ETX145" s="155"/>
      <c r="ETY145" s="155"/>
      <c r="ETZ145" s="155"/>
      <c r="EUA145" s="155"/>
      <c r="EUB145" s="155"/>
      <c r="EUC145" s="155"/>
      <c r="EUD145" s="155"/>
      <c r="EUE145" s="155"/>
      <c r="EUF145" s="155"/>
      <c r="EUG145" s="155"/>
      <c r="EUH145" s="155"/>
      <c r="EUI145" s="155"/>
      <c r="EUJ145" s="155"/>
      <c r="EUK145" s="155"/>
      <c r="EUL145" s="155"/>
      <c r="EUM145" s="155"/>
      <c r="EUN145" s="155"/>
      <c r="EUO145" s="155"/>
      <c r="EUP145" s="155"/>
      <c r="EUQ145" s="155"/>
      <c r="EUR145" s="155"/>
      <c r="EUS145" s="155"/>
      <c r="EUT145" s="155"/>
      <c r="EUU145" s="155"/>
      <c r="EUV145" s="155"/>
      <c r="EUW145" s="155"/>
      <c r="EUX145" s="155"/>
      <c r="EUY145" s="155"/>
      <c r="EUZ145" s="155"/>
      <c r="EVA145" s="155"/>
      <c r="EVB145" s="155"/>
      <c r="EVC145" s="155"/>
      <c r="EVD145" s="155"/>
      <c r="EVE145" s="155"/>
      <c r="EVF145" s="155"/>
      <c r="EVG145" s="155"/>
      <c r="EVH145" s="155"/>
      <c r="EVI145" s="155"/>
      <c r="EVJ145" s="155"/>
      <c r="EVK145" s="155"/>
      <c r="EVL145" s="155"/>
      <c r="EVM145" s="155"/>
      <c r="EVN145" s="155"/>
      <c r="EVO145" s="155"/>
      <c r="EVP145" s="155"/>
      <c r="EVQ145" s="155"/>
      <c r="EVR145" s="155"/>
      <c r="EVS145" s="155"/>
      <c r="EVT145" s="155"/>
      <c r="EVU145" s="155"/>
      <c r="EVV145" s="155"/>
      <c r="EVW145" s="155"/>
      <c r="EVX145" s="155"/>
      <c r="EVY145" s="155"/>
      <c r="EVZ145" s="155"/>
      <c r="EWA145" s="155"/>
      <c r="EWB145" s="155"/>
      <c r="EWC145" s="155"/>
      <c r="EWD145" s="155"/>
      <c r="EWE145" s="155"/>
      <c r="EWF145" s="155"/>
      <c r="EWG145" s="155"/>
      <c r="EWH145" s="155"/>
      <c r="EWI145" s="155"/>
      <c r="EWJ145" s="155"/>
      <c r="EWK145" s="155"/>
      <c r="EWL145" s="155"/>
      <c r="EWM145" s="155"/>
      <c r="EWN145" s="155"/>
      <c r="EWO145" s="155"/>
      <c r="EWP145" s="155"/>
      <c r="EWQ145" s="155"/>
      <c r="EWR145" s="155"/>
      <c r="EWS145" s="155"/>
      <c r="EWT145" s="155"/>
      <c r="EWU145" s="155"/>
      <c r="EWV145" s="155"/>
      <c r="EWW145" s="155"/>
      <c r="EWX145" s="155"/>
      <c r="EWY145" s="155"/>
      <c r="EWZ145" s="155"/>
      <c r="EXA145" s="155"/>
      <c r="EXB145" s="155"/>
      <c r="EXC145" s="155"/>
      <c r="EXD145" s="155"/>
      <c r="EXE145" s="155"/>
      <c r="EXF145" s="155"/>
      <c r="EXG145" s="155"/>
      <c r="EXH145" s="155"/>
      <c r="EXI145" s="155"/>
      <c r="EXJ145" s="155"/>
      <c r="EXK145" s="155"/>
      <c r="EXL145" s="155"/>
      <c r="EXM145" s="155"/>
      <c r="EXN145" s="155"/>
      <c r="EXO145" s="155"/>
      <c r="EXP145" s="155"/>
      <c r="EXQ145" s="155"/>
      <c r="EXR145" s="155"/>
      <c r="EXS145" s="155"/>
      <c r="EXT145" s="155"/>
      <c r="EXU145" s="155"/>
      <c r="EXV145" s="155"/>
      <c r="EXW145" s="155"/>
      <c r="EXX145" s="155"/>
      <c r="EXY145" s="155"/>
      <c r="EXZ145" s="155"/>
      <c r="EYA145" s="155"/>
      <c r="EYB145" s="155"/>
      <c r="EYC145" s="155"/>
      <c r="EYD145" s="155"/>
      <c r="EYE145" s="155"/>
      <c r="EYF145" s="155"/>
      <c r="EYG145" s="155"/>
      <c r="EYH145" s="155"/>
      <c r="EYI145" s="155"/>
      <c r="EYJ145" s="155"/>
      <c r="EYK145" s="155"/>
      <c r="EYL145" s="155"/>
      <c r="EYM145" s="155"/>
      <c r="EYN145" s="155"/>
      <c r="EYO145" s="155"/>
      <c r="EYP145" s="155"/>
      <c r="EYQ145" s="155"/>
      <c r="EYR145" s="155"/>
      <c r="EYS145" s="155"/>
      <c r="EYT145" s="155"/>
      <c r="EYU145" s="155"/>
      <c r="EYV145" s="155"/>
      <c r="EYW145" s="155"/>
      <c r="EYX145" s="155"/>
      <c r="EYY145" s="155"/>
      <c r="EYZ145" s="155"/>
      <c r="EZA145" s="155"/>
      <c r="EZB145" s="155"/>
      <c r="EZC145" s="155"/>
      <c r="EZD145" s="155"/>
      <c r="EZE145" s="155"/>
      <c r="EZF145" s="155"/>
      <c r="EZG145" s="155"/>
      <c r="EZH145" s="155"/>
      <c r="EZI145" s="155"/>
      <c r="EZJ145" s="155"/>
      <c r="EZK145" s="155"/>
      <c r="EZL145" s="155"/>
      <c r="EZM145" s="155"/>
      <c r="EZN145" s="155"/>
      <c r="EZO145" s="155"/>
      <c r="EZP145" s="155"/>
      <c r="EZQ145" s="155"/>
      <c r="EZR145" s="155"/>
      <c r="EZS145" s="155"/>
      <c r="EZT145" s="155"/>
      <c r="EZU145" s="155"/>
      <c r="EZV145" s="155"/>
      <c r="EZW145" s="155"/>
      <c r="EZX145" s="155"/>
      <c r="EZY145" s="155"/>
      <c r="EZZ145" s="155"/>
      <c r="FAA145" s="155"/>
      <c r="FAB145" s="155"/>
      <c r="FAC145" s="155"/>
      <c r="FAD145" s="155"/>
      <c r="FAE145" s="155"/>
      <c r="FAF145" s="155"/>
      <c r="FAG145" s="155"/>
      <c r="FAH145" s="155"/>
      <c r="FAI145" s="155"/>
      <c r="FAJ145" s="155"/>
      <c r="FAK145" s="155"/>
      <c r="FAL145" s="155"/>
      <c r="FAM145" s="155"/>
      <c r="FAN145" s="155"/>
      <c r="FAO145" s="155"/>
      <c r="FAP145" s="155"/>
      <c r="FAQ145" s="155"/>
      <c r="FAR145" s="155"/>
      <c r="FAS145" s="155"/>
      <c r="FAT145" s="155"/>
      <c r="FAU145" s="155"/>
      <c r="FAV145" s="155"/>
      <c r="FAW145" s="155"/>
      <c r="FAX145" s="155"/>
      <c r="FAY145" s="155"/>
      <c r="FAZ145" s="155"/>
      <c r="FBA145" s="155"/>
      <c r="FBB145" s="155"/>
      <c r="FBC145" s="155"/>
      <c r="FBD145" s="155"/>
      <c r="FBE145" s="155"/>
      <c r="FBF145" s="155"/>
      <c r="FBG145" s="155"/>
      <c r="FBH145" s="155"/>
      <c r="FBI145" s="155"/>
      <c r="FBJ145" s="155"/>
      <c r="FBK145" s="155"/>
      <c r="FBL145" s="155"/>
      <c r="FBM145" s="155"/>
      <c r="FBN145" s="155"/>
      <c r="FBO145" s="155"/>
      <c r="FBP145" s="155"/>
      <c r="FBQ145" s="155"/>
      <c r="FBR145" s="155"/>
      <c r="FBS145" s="155"/>
      <c r="FBT145" s="155"/>
      <c r="FBU145" s="155"/>
      <c r="FBV145" s="155"/>
      <c r="FBW145" s="155"/>
      <c r="FBX145" s="155"/>
      <c r="FBY145" s="155"/>
      <c r="FBZ145" s="155"/>
      <c r="FCA145" s="155"/>
      <c r="FCB145" s="155"/>
      <c r="FCC145" s="155"/>
      <c r="FCD145" s="155"/>
      <c r="FCE145" s="155"/>
      <c r="FCF145" s="155"/>
      <c r="FCG145" s="155"/>
      <c r="FCH145" s="155"/>
      <c r="FCI145" s="155"/>
      <c r="FCJ145" s="155"/>
      <c r="FCK145" s="155"/>
      <c r="FCL145" s="155"/>
      <c r="FCM145" s="155"/>
      <c r="FCN145" s="155"/>
      <c r="FCO145" s="155"/>
      <c r="FCP145" s="155"/>
      <c r="FCQ145" s="155"/>
      <c r="FCR145" s="155"/>
      <c r="FCS145" s="155"/>
      <c r="FCT145" s="155"/>
      <c r="FCU145" s="155"/>
      <c r="FCV145" s="155"/>
      <c r="FCW145" s="155"/>
      <c r="FCX145" s="155"/>
      <c r="FCY145" s="155"/>
      <c r="FCZ145" s="155"/>
      <c r="FDA145" s="155"/>
      <c r="FDB145" s="155"/>
      <c r="FDC145" s="155"/>
      <c r="FDD145" s="155"/>
      <c r="FDE145" s="155"/>
      <c r="FDF145" s="155"/>
      <c r="FDG145" s="155"/>
      <c r="FDH145" s="155"/>
      <c r="FDI145" s="155"/>
      <c r="FDJ145" s="155"/>
      <c r="FDK145" s="155"/>
      <c r="FDL145" s="155"/>
      <c r="FDM145" s="155"/>
      <c r="FDN145" s="155"/>
      <c r="FDO145" s="155"/>
      <c r="FDP145" s="155"/>
      <c r="FDQ145" s="155"/>
      <c r="FDR145" s="155"/>
      <c r="FDS145" s="155"/>
      <c r="FDT145" s="155"/>
      <c r="FDU145" s="155"/>
      <c r="FDV145" s="155"/>
      <c r="FDW145" s="155"/>
      <c r="FDX145" s="155"/>
      <c r="FDY145" s="155"/>
      <c r="FDZ145" s="155"/>
      <c r="FEA145" s="155"/>
      <c r="FEB145" s="155"/>
      <c r="FEC145" s="155"/>
      <c r="FED145" s="155"/>
      <c r="FEE145" s="155"/>
      <c r="FEF145" s="155"/>
      <c r="FEG145" s="155"/>
      <c r="FEH145" s="155"/>
      <c r="FEI145" s="155"/>
      <c r="FEJ145" s="155"/>
      <c r="FEK145" s="155"/>
      <c r="FEL145" s="155"/>
      <c r="FEM145" s="155"/>
      <c r="FEN145" s="155"/>
      <c r="FEO145" s="155"/>
      <c r="FEP145" s="155"/>
      <c r="FEQ145" s="155"/>
      <c r="FER145" s="155"/>
      <c r="FES145" s="155"/>
      <c r="FET145" s="155"/>
      <c r="FEU145" s="155"/>
      <c r="FEV145" s="155"/>
      <c r="FEW145" s="155"/>
      <c r="FEX145" s="155"/>
      <c r="FEY145" s="155"/>
      <c r="FEZ145" s="155"/>
      <c r="FFA145" s="155"/>
      <c r="FFB145" s="155"/>
      <c r="FFC145" s="155"/>
      <c r="FFD145" s="155"/>
      <c r="FFE145" s="155"/>
      <c r="FFF145" s="155"/>
      <c r="FFG145" s="155"/>
      <c r="FFH145" s="155"/>
      <c r="FFI145" s="155"/>
      <c r="FFJ145" s="155"/>
      <c r="FFK145" s="155"/>
      <c r="FFL145" s="155"/>
      <c r="FFM145" s="155"/>
      <c r="FFN145" s="155"/>
      <c r="FFO145" s="155"/>
      <c r="FFP145" s="155"/>
      <c r="FFQ145" s="155"/>
      <c r="FFR145" s="155"/>
      <c r="FFS145" s="155"/>
      <c r="FFT145" s="155"/>
      <c r="FFU145" s="155"/>
      <c r="FFV145" s="155"/>
      <c r="FFW145" s="155"/>
      <c r="FFX145" s="155"/>
      <c r="FFY145" s="155"/>
      <c r="FFZ145" s="155"/>
      <c r="FGA145" s="155"/>
      <c r="FGB145" s="155"/>
      <c r="FGC145" s="155"/>
      <c r="FGD145" s="155"/>
      <c r="FGE145" s="155"/>
      <c r="FGF145" s="155"/>
      <c r="FGG145" s="155"/>
      <c r="FGH145" s="155"/>
      <c r="FGI145" s="155"/>
      <c r="FGJ145" s="155"/>
      <c r="FGK145" s="155"/>
      <c r="FGL145" s="155"/>
      <c r="FGM145" s="155"/>
      <c r="FGN145" s="155"/>
      <c r="FGO145" s="155"/>
      <c r="FGP145" s="155"/>
      <c r="FGQ145" s="155"/>
      <c r="FGR145" s="155"/>
      <c r="FGS145" s="155"/>
      <c r="FGT145" s="155"/>
      <c r="FGU145" s="155"/>
      <c r="FGV145" s="155"/>
      <c r="FGW145" s="155"/>
      <c r="FGX145" s="155"/>
      <c r="FGY145" s="155"/>
      <c r="FGZ145" s="155"/>
      <c r="FHA145" s="155"/>
      <c r="FHB145" s="155"/>
      <c r="FHC145" s="155"/>
      <c r="FHD145" s="155"/>
      <c r="FHE145" s="155"/>
      <c r="FHF145" s="155"/>
      <c r="FHG145" s="155"/>
      <c r="FHH145" s="155"/>
      <c r="FHI145" s="155"/>
      <c r="FHJ145" s="155"/>
      <c r="FHK145" s="155"/>
      <c r="FHL145" s="155"/>
      <c r="FHM145" s="155"/>
      <c r="FHN145" s="155"/>
      <c r="FHO145" s="155"/>
      <c r="FHP145" s="155"/>
      <c r="FHQ145" s="155"/>
      <c r="FHR145" s="155"/>
      <c r="FHS145" s="155"/>
      <c r="FHT145" s="155"/>
      <c r="FHU145" s="155"/>
      <c r="FHV145" s="155"/>
      <c r="FHW145" s="155"/>
      <c r="FHX145" s="155"/>
      <c r="FHY145" s="155"/>
      <c r="FHZ145" s="155"/>
      <c r="FIA145" s="155"/>
      <c r="FIB145" s="155"/>
      <c r="FIC145" s="155"/>
      <c r="FID145" s="155"/>
      <c r="FIE145" s="155"/>
      <c r="FIF145" s="155"/>
      <c r="FIG145" s="155"/>
      <c r="FIH145" s="155"/>
      <c r="FII145" s="155"/>
      <c r="FIJ145" s="155"/>
      <c r="FIK145" s="155"/>
      <c r="FIL145" s="155"/>
      <c r="FIM145" s="155"/>
      <c r="FIN145" s="155"/>
      <c r="FIO145" s="155"/>
      <c r="FIP145" s="155"/>
      <c r="FIQ145" s="155"/>
      <c r="FIR145" s="155"/>
      <c r="FIS145" s="155"/>
      <c r="FIT145" s="155"/>
      <c r="FIU145" s="155"/>
      <c r="FIV145" s="155"/>
      <c r="FIW145" s="155"/>
      <c r="FIX145" s="155"/>
      <c r="FIY145" s="155"/>
      <c r="FIZ145" s="155"/>
      <c r="FJA145" s="155"/>
      <c r="FJB145" s="155"/>
      <c r="FJC145" s="155"/>
      <c r="FJD145" s="155"/>
      <c r="FJE145" s="155"/>
      <c r="FJF145" s="155"/>
      <c r="FJG145" s="155"/>
      <c r="FJH145" s="155"/>
      <c r="FJI145" s="155"/>
      <c r="FJJ145" s="155"/>
      <c r="FJK145" s="155"/>
      <c r="FJL145" s="155"/>
      <c r="FJM145" s="155"/>
      <c r="FJN145" s="155"/>
      <c r="FJO145" s="155"/>
      <c r="FJP145" s="155"/>
      <c r="FJQ145" s="155"/>
      <c r="FJR145" s="155"/>
      <c r="FJS145" s="155"/>
      <c r="FJT145" s="155"/>
      <c r="FJU145" s="155"/>
      <c r="FJV145" s="155"/>
      <c r="FJW145" s="155"/>
      <c r="FJX145" s="155"/>
      <c r="FJY145" s="155"/>
      <c r="FJZ145" s="155"/>
      <c r="FKA145" s="155"/>
      <c r="FKB145" s="155"/>
      <c r="FKC145" s="155"/>
      <c r="FKD145" s="155"/>
      <c r="FKE145" s="155"/>
      <c r="FKF145" s="155"/>
      <c r="FKG145" s="155"/>
      <c r="FKH145" s="155"/>
      <c r="FKI145" s="155"/>
      <c r="FKJ145" s="155"/>
      <c r="FKK145" s="155"/>
      <c r="FKL145" s="155"/>
      <c r="FKM145" s="155"/>
      <c r="FKN145" s="155"/>
      <c r="FKO145" s="155"/>
      <c r="FKP145" s="155"/>
      <c r="FKQ145" s="155"/>
      <c r="FKR145" s="155"/>
      <c r="FKS145" s="155"/>
      <c r="FKT145" s="155"/>
      <c r="FKU145" s="155"/>
      <c r="FKV145" s="155"/>
      <c r="FKW145" s="155"/>
      <c r="FKX145" s="155"/>
      <c r="FKY145" s="155"/>
      <c r="FKZ145" s="155"/>
      <c r="FLA145" s="155"/>
      <c r="FLB145" s="155"/>
      <c r="FLC145" s="155"/>
      <c r="FLD145" s="155"/>
      <c r="FLE145" s="155"/>
      <c r="FLF145" s="155"/>
      <c r="FLG145" s="155"/>
      <c r="FLH145" s="155"/>
      <c r="FLI145" s="155"/>
      <c r="FLJ145" s="155"/>
      <c r="FLK145" s="155"/>
      <c r="FLL145" s="155"/>
      <c r="FLM145" s="155"/>
      <c r="FLN145" s="155"/>
      <c r="FLO145" s="155"/>
      <c r="FLP145" s="155"/>
      <c r="FLQ145" s="155"/>
      <c r="FLR145" s="155"/>
      <c r="FLS145" s="155"/>
      <c r="FLT145" s="155"/>
      <c r="FLU145" s="155"/>
      <c r="FLV145" s="155"/>
      <c r="FLW145" s="155"/>
      <c r="FLX145" s="155"/>
      <c r="FLY145" s="155"/>
      <c r="FLZ145" s="155"/>
      <c r="FMA145" s="155"/>
      <c r="FMB145" s="155"/>
      <c r="FMC145" s="155"/>
      <c r="FMD145" s="155"/>
      <c r="FME145" s="155"/>
      <c r="FMF145" s="155"/>
      <c r="FMG145" s="155"/>
      <c r="FMH145" s="155"/>
      <c r="FMI145" s="155"/>
      <c r="FMJ145" s="155"/>
      <c r="FMK145" s="155"/>
      <c r="FML145" s="155"/>
      <c r="FMM145" s="155"/>
      <c r="FMN145" s="155"/>
      <c r="FMO145" s="155"/>
      <c r="FMP145" s="155"/>
      <c r="FMQ145" s="155"/>
      <c r="FMR145" s="155"/>
      <c r="FMS145" s="155"/>
      <c r="FMT145" s="155"/>
      <c r="FMU145" s="155"/>
      <c r="FMV145" s="155"/>
      <c r="FMW145" s="155"/>
      <c r="FMX145" s="155"/>
      <c r="FMY145" s="155"/>
      <c r="FMZ145" s="155"/>
      <c r="FNA145" s="155"/>
      <c r="FNB145" s="155"/>
      <c r="FNC145" s="155"/>
      <c r="FND145" s="155"/>
      <c r="FNE145" s="155"/>
      <c r="FNF145" s="155"/>
      <c r="FNG145" s="155"/>
      <c r="FNH145" s="155"/>
      <c r="FNI145" s="155"/>
      <c r="FNJ145" s="155"/>
      <c r="FNK145" s="155"/>
      <c r="FNL145" s="155"/>
      <c r="FNM145" s="155"/>
      <c r="FNN145" s="155"/>
      <c r="FNO145" s="155"/>
      <c r="FNP145" s="155"/>
      <c r="FNQ145" s="155"/>
      <c r="FNR145" s="155"/>
      <c r="FNS145" s="155"/>
      <c r="FNT145" s="155"/>
      <c r="FNU145" s="155"/>
      <c r="FNV145" s="155"/>
      <c r="FNW145" s="155"/>
      <c r="FNX145" s="155"/>
      <c r="FNY145" s="155"/>
      <c r="FNZ145" s="155"/>
      <c r="FOA145" s="155"/>
      <c r="FOB145" s="155"/>
      <c r="FOC145" s="155"/>
      <c r="FOD145" s="155"/>
      <c r="FOE145" s="155"/>
      <c r="FOF145" s="155"/>
      <c r="FOG145" s="155"/>
      <c r="FOH145" s="155"/>
      <c r="FOI145" s="155"/>
      <c r="FOJ145" s="155"/>
      <c r="FOK145" s="155"/>
      <c r="FOL145" s="155"/>
      <c r="FOM145" s="155"/>
      <c r="FON145" s="155"/>
      <c r="FOO145" s="155"/>
      <c r="FOP145" s="155"/>
      <c r="FOQ145" s="155"/>
      <c r="FOR145" s="155"/>
      <c r="FOS145" s="155"/>
      <c r="FOT145" s="155"/>
      <c r="FOU145" s="155"/>
      <c r="FOV145" s="155"/>
      <c r="FOW145" s="155"/>
      <c r="FOX145" s="155"/>
      <c r="FOY145" s="155"/>
      <c r="FOZ145" s="155"/>
      <c r="FPA145" s="155"/>
      <c r="FPB145" s="155"/>
      <c r="FPC145" s="155"/>
      <c r="FPD145" s="155"/>
      <c r="FPE145" s="155"/>
      <c r="FPF145" s="155"/>
      <c r="FPG145" s="155"/>
      <c r="FPH145" s="155"/>
      <c r="FPI145" s="155"/>
      <c r="FPJ145" s="155"/>
      <c r="FPK145" s="155"/>
      <c r="FPL145" s="155"/>
      <c r="FPM145" s="155"/>
      <c r="FPN145" s="155"/>
      <c r="FPO145" s="155"/>
      <c r="FPP145" s="155"/>
      <c r="FPQ145" s="155"/>
      <c r="FPR145" s="155"/>
      <c r="FPS145" s="155"/>
      <c r="FPT145" s="155"/>
      <c r="FPU145" s="155"/>
      <c r="FPV145" s="155"/>
      <c r="FPW145" s="155"/>
      <c r="FPX145" s="155"/>
      <c r="FPY145" s="155"/>
      <c r="FPZ145" s="155"/>
      <c r="FQA145" s="155"/>
      <c r="FQB145" s="155"/>
      <c r="FQC145" s="155"/>
      <c r="FQD145" s="155"/>
      <c r="FQE145" s="155"/>
      <c r="FQF145" s="155"/>
      <c r="FQG145" s="155"/>
      <c r="FQH145" s="155"/>
      <c r="FQI145" s="155"/>
      <c r="FQJ145" s="155"/>
      <c r="FQK145" s="155"/>
      <c r="FQL145" s="155"/>
      <c r="FQM145" s="155"/>
      <c r="FQN145" s="155"/>
      <c r="FQO145" s="155"/>
      <c r="FQP145" s="155"/>
      <c r="FQQ145" s="155"/>
      <c r="FQR145" s="155"/>
      <c r="FQS145" s="155"/>
      <c r="FQT145" s="155"/>
      <c r="FQU145" s="155"/>
      <c r="FQV145" s="155"/>
      <c r="FQW145" s="155"/>
      <c r="FQX145" s="155"/>
      <c r="FQY145" s="155"/>
      <c r="FQZ145" s="155"/>
      <c r="FRA145" s="155"/>
      <c r="FRB145" s="155"/>
      <c r="FRC145" s="155"/>
      <c r="FRD145" s="155"/>
      <c r="FRE145" s="155"/>
      <c r="FRF145" s="155"/>
      <c r="FRG145" s="155"/>
      <c r="FRH145" s="155"/>
      <c r="FRI145" s="155"/>
      <c r="FRJ145" s="155"/>
      <c r="FRK145" s="155"/>
      <c r="FRL145" s="155"/>
      <c r="FRM145" s="155"/>
      <c r="FRN145" s="155"/>
      <c r="FRO145" s="155"/>
      <c r="FRP145" s="155"/>
      <c r="FRQ145" s="155"/>
      <c r="FRR145" s="155"/>
      <c r="FRS145" s="155"/>
      <c r="FRT145" s="155"/>
      <c r="FRU145" s="155"/>
      <c r="FRV145" s="155"/>
      <c r="FRW145" s="155"/>
      <c r="FRX145" s="155"/>
      <c r="FRY145" s="155"/>
      <c r="FRZ145" s="155"/>
      <c r="FSA145" s="155"/>
      <c r="FSB145" s="155"/>
      <c r="FSC145" s="155"/>
      <c r="FSD145" s="155"/>
      <c r="FSE145" s="155"/>
      <c r="FSF145" s="155"/>
      <c r="FSG145" s="155"/>
      <c r="FSH145" s="155"/>
      <c r="FSI145" s="155"/>
      <c r="FSJ145" s="155"/>
      <c r="FSK145" s="155"/>
      <c r="FSL145" s="155"/>
      <c r="FSM145" s="155"/>
      <c r="FSN145" s="155"/>
      <c r="FSO145" s="155"/>
      <c r="FSP145" s="155"/>
      <c r="FSQ145" s="155"/>
      <c r="FSR145" s="155"/>
      <c r="FSS145" s="155"/>
      <c r="FST145" s="155"/>
      <c r="FSU145" s="155"/>
      <c r="FSV145" s="155"/>
      <c r="FSW145" s="155"/>
      <c r="FSX145" s="155"/>
      <c r="FSY145" s="155"/>
      <c r="FSZ145" s="155"/>
      <c r="FTA145" s="155"/>
      <c r="FTB145" s="155"/>
      <c r="FTC145" s="155"/>
      <c r="FTD145" s="155"/>
      <c r="FTE145" s="155"/>
      <c r="FTF145" s="155"/>
      <c r="FTG145" s="155"/>
      <c r="FTH145" s="155"/>
      <c r="FTI145" s="155"/>
      <c r="FTJ145" s="155"/>
      <c r="FTK145" s="155"/>
      <c r="FTL145" s="155"/>
      <c r="FTM145" s="155"/>
      <c r="FTN145" s="155"/>
      <c r="FTO145" s="155"/>
      <c r="FTP145" s="155"/>
      <c r="FTQ145" s="155"/>
      <c r="FTR145" s="155"/>
      <c r="FTS145" s="155"/>
      <c r="FTT145" s="155"/>
      <c r="FTU145" s="155"/>
      <c r="FTV145" s="155"/>
      <c r="FTW145" s="155"/>
      <c r="FTX145" s="155"/>
      <c r="FTY145" s="155"/>
      <c r="FTZ145" s="155"/>
      <c r="FUA145" s="155"/>
      <c r="FUB145" s="155"/>
      <c r="FUC145" s="155"/>
      <c r="FUD145" s="155"/>
      <c r="FUE145" s="155"/>
      <c r="FUF145" s="155"/>
      <c r="FUG145" s="155"/>
      <c r="FUH145" s="155"/>
      <c r="FUI145" s="155"/>
      <c r="FUJ145" s="155"/>
      <c r="FUK145" s="155"/>
      <c r="FUL145" s="155"/>
      <c r="FUM145" s="155"/>
      <c r="FUN145" s="155"/>
      <c r="FUO145" s="155"/>
      <c r="FUP145" s="155"/>
      <c r="FUQ145" s="155"/>
      <c r="FUR145" s="155"/>
      <c r="FUS145" s="155"/>
      <c r="FUT145" s="155"/>
      <c r="FUU145" s="155"/>
      <c r="FUV145" s="155"/>
      <c r="FUW145" s="155"/>
      <c r="FUX145" s="155"/>
      <c r="FUY145" s="155"/>
      <c r="FUZ145" s="155"/>
      <c r="FVA145" s="155"/>
      <c r="FVB145" s="155"/>
      <c r="FVC145" s="155"/>
      <c r="FVD145" s="155"/>
      <c r="FVE145" s="155"/>
      <c r="FVF145" s="155"/>
      <c r="FVG145" s="155"/>
      <c r="FVH145" s="155"/>
      <c r="FVI145" s="155"/>
      <c r="FVJ145" s="155"/>
      <c r="FVK145" s="155"/>
      <c r="FVL145" s="155"/>
      <c r="FVM145" s="155"/>
      <c r="FVN145" s="155"/>
      <c r="FVO145" s="155"/>
      <c r="FVP145" s="155"/>
      <c r="FVQ145" s="155"/>
      <c r="FVR145" s="155"/>
      <c r="FVS145" s="155"/>
      <c r="FVT145" s="155"/>
      <c r="FVU145" s="155"/>
      <c r="FVV145" s="155"/>
      <c r="FVW145" s="155"/>
      <c r="FVX145" s="155"/>
      <c r="FVY145" s="155"/>
      <c r="FVZ145" s="155"/>
      <c r="FWA145" s="155"/>
      <c r="FWB145" s="155"/>
      <c r="FWC145" s="155"/>
      <c r="FWD145" s="155"/>
      <c r="FWE145" s="155"/>
      <c r="FWF145" s="155"/>
      <c r="FWG145" s="155"/>
      <c r="FWH145" s="155"/>
      <c r="FWI145" s="155"/>
      <c r="FWJ145" s="155"/>
      <c r="FWK145" s="155"/>
      <c r="FWL145" s="155"/>
      <c r="FWM145" s="155"/>
      <c r="FWN145" s="155"/>
      <c r="FWO145" s="155"/>
      <c r="FWP145" s="155"/>
      <c r="FWQ145" s="155"/>
      <c r="FWR145" s="155"/>
      <c r="FWS145" s="155"/>
      <c r="FWT145" s="155"/>
      <c r="FWU145" s="155"/>
      <c r="FWV145" s="155"/>
      <c r="FWW145" s="155"/>
      <c r="FWX145" s="155"/>
      <c r="FWY145" s="155"/>
      <c r="FWZ145" s="155"/>
      <c r="FXA145" s="155"/>
      <c r="FXB145" s="155"/>
      <c r="FXC145" s="155"/>
      <c r="FXD145" s="155"/>
      <c r="FXE145" s="155"/>
      <c r="FXF145" s="155"/>
      <c r="FXG145" s="155"/>
      <c r="FXH145" s="155"/>
      <c r="FXI145" s="155"/>
      <c r="FXJ145" s="155"/>
      <c r="FXK145" s="155"/>
      <c r="FXL145" s="155"/>
      <c r="FXM145" s="155"/>
      <c r="FXN145" s="155"/>
      <c r="FXO145" s="155"/>
      <c r="FXP145" s="155"/>
      <c r="FXQ145" s="155"/>
      <c r="FXR145" s="155"/>
      <c r="FXS145" s="155"/>
      <c r="FXT145" s="155"/>
      <c r="FXU145" s="155"/>
      <c r="FXV145" s="155"/>
      <c r="FXW145" s="155"/>
      <c r="FXX145" s="155"/>
      <c r="FXY145" s="155"/>
      <c r="FXZ145" s="155"/>
      <c r="FYA145" s="155"/>
      <c r="FYB145" s="155"/>
      <c r="FYC145" s="155"/>
      <c r="FYD145" s="155"/>
      <c r="FYE145" s="155"/>
      <c r="FYF145" s="155"/>
      <c r="FYG145" s="155"/>
      <c r="FYH145" s="155"/>
      <c r="FYI145" s="155"/>
      <c r="FYJ145" s="155"/>
      <c r="FYK145" s="155"/>
      <c r="FYL145" s="155"/>
      <c r="FYM145" s="155"/>
      <c r="FYN145" s="155"/>
      <c r="FYO145" s="155"/>
      <c r="FYP145" s="155"/>
      <c r="FYQ145" s="155"/>
      <c r="FYR145" s="155"/>
      <c r="FYS145" s="155"/>
      <c r="FYT145" s="155"/>
      <c r="FYU145" s="155"/>
      <c r="FYV145" s="155"/>
      <c r="FYW145" s="155"/>
      <c r="FYX145" s="155"/>
      <c r="FYY145" s="155"/>
      <c r="FYZ145" s="155"/>
      <c r="FZA145" s="155"/>
      <c r="FZB145" s="155"/>
      <c r="FZC145" s="155"/>
      <c r="FZD145" s="155"/>
      <c r="FZE145" s="155"/>
      <c r="FZF145" s="155"/>
      <c r="FZG145" s="155"/>
      <c r="FZH145" s="155"/>
      <c r="FZI145" s="155"/>
      <c r="FZJ145" s="155"/>
      <c r="FZK145" s="155"/>
      <c r="FZL145" s="155"/>
      <c r="FZM145" s="155"/>
      <c r="FZN145" s="155"/>
      <c r="FZO145" s="155"/>
      <c r="FZP145" s="155"/>
      <c r="FZQ145" s="155"/>
      <c r="FZR145" s="155"/>
      <c r="FZS145" s="155"/>
      <c r="FZT145" s="155"/>
      <c r="FZU145" s="155"/>
      <c r="FZV145" s="155"/>
      <c r="FZW145" s="155"/>
      <c r="FZX145" s="155"/>
      <c r="FZY145" s="155"/>
      <c r="FZZ145" s="155"/>
      <c r="GAA145" s="155"/>
      <c r="GAB145" s="155"/>
      <c r="GAC145" s="155"/>
      <c r="GAD145" s="155"/>
      <c r="GAE145" s="155"/>
      <c r="GAF145" s="155"/>
      <c r="GAG145" s="155"/>
      <c r="GAH145" s="155"/>
      <c r="GAI145" s="155"/>
      <c r="GAJ145" s="155"/>
      <c r="GAK145" s="155"/>
      <c r="GAL145" s="155"/>
      <c r="GAM145" s="155"/>
      <c r="GAN145" s="155"/>
      <c r="GAO145" s="155"/>
      <c r="GAP145" s="155"/>
      <c r="GAQ145" s="155"/>
      <c r="GAR145" s="155"/>
      <c r="GAS145" s="155"/>
      <c r="GAT145" s="155"/>
      <c r="GAU145" s="155"/>
      <c r="GAV145" s="155"/>
      <c r="GAW145" s="155"/>
      <c r="GAX145" s="155"/>
      <c r="GAY145" s="155"/>
      <c r="GAZ145" s="155"/>
      <c r="GBA145" s="155"/>
      <c r="GBB145" s="155"/>
      <c r="GBC145" s="155"/>
      <c r="GBD145" s="155"/>
      <c r="GBE145" s="155"/>
      <c r="GBF145" s="155"/>
      <c r="GBG145" s="155"/>
      <c r="GBH145" s="155"/>
      <c r="GBI145" s="155"/>
      <c r="GBJ145" s="155"/>
      <c r="GBK145" s="155"/>
      <c r="GBL145" s="155"/>
      <c r="GBM145" s="155"/>
      <c r="GBN145" s="155"/>
      <c r="GBO145" s="155"/>
      <c r="GBP145" s="155"/>
      <c r="GBQ145" s="155"/>
      <c r="GBR145" s="155"/>
      <c r="GBS145" s="155"/>
      <c r="GBT145" s="155"/>
      <c r="GBU145" s="155"/>
      <c r="GBV145" s="155"/>
      <c r="GBW145" s="155"/>
      <c r="GBX145" s="155"/>
      <c r="GBY145" s="155"/>
      <c r="GBZ145" s="155"/>
      <c r="GCA145" s="155"/>
      <c r="GCB145" s="155"/>
      <c r="GCC145" s="155"/>
      <c r="GCD145" s="155"/>
      <c r="GCE145" s="155"/>
      <c r="GCF145" s="155"/>
      <c r="GCG145" s="155"/>
      <c r="GCH145" s="155"/>
      <c r="GCI145" s="155"/>
      <c r="GCJ145" s="155"/>
      <c r="GCK145" s="155"/>
      <c r="GCL145" s="155"/>
      <c r="GCM145" s="155"/>
      <c r="GCN145" s="155"/>
      <c r="GCO145" s="155"/>
      <c r="GCP145" s="155"/>
      <c r="GCQ145" s="155"/>
      <c r="GCR145" s="155"/>
      <c r="GCS145" s="155"/>
      <c r="GCT145" s="155"/>
      <c r="GCU145" s="155"/>
      <c r="GCV145" s="155"/>
      <c r="GCW145" s="155"/>
      <c r="GCX145" s="155"/>
      <c r="GCY145" s="155"/>
      <c r="GCZ145" s="155"/>
      <c r="GDA145" s="155"/>
      <c r="GDB145" s="155"/>
      <c r="GDC145" s="155"/>
      <c r="GDD145" s="155"/>
      <c r="GDE145" s="155"/>
      <c r="GDF145" s="155"/>
      <c r="GDG145" s="155"/>
      <c r="GDH145" s="155"/>
      <c r="GDI145" s="155"/>
      <c r="GDJ145" s="155"/>
      <c r="GDK145" s="155"/>
      <c r="GDL145" s="155"/>
      <c r="GDM145" s="155"/>
      <c r="GDN145" s="155"/>
      <c r="GDO145" s="155"/>
      <c r="GDP145" s="155"/>
      <c r="GDQ145" s="155"/>
      <c r="GDR145" s="155"/>
      <c r="GDS145" s="155"/>
      <c r="GDT145" s="155"/>
      <c r="GDU145" s="155"/>
      <c r="GDV145" s="155"/>
      <c r="GDW145" s="155"/>
      <c r="GDX145" s="155"/>
      <c r="GDY145" s="155"/>
      <c r="GDZ145" s="155"/>
      <c r="GEA145" s="155"/>
      <c r="GEB145" s="155"/>
      <c r="GEC145" s="155"/>
      <c r="GED145" s="155"/>
      <c r="GEE145" s="155"/>
      <c r="GEF145" s="155"/>
      <c r="GEG145" s="155"/>
      <c r="GEH145" s="155"/>
      <c r="GEI145" s="155"/>
      <c r="GEJ145" s="155"/>
      <c r="GEK145" s="155"/>
      <c r="GEL145" s="155"/>
      <c r="GEM145" s="155"/>
      <c r="GEN145" s="155"/>
      <c r="GEO145" s="155"/>
      <c r="GEP145" s="155"/>
      <c r="GEQ145" s="155"/>
      <c r="GER145" s="155"/>
      <c r="GES145" s="155"/>
      <c r="GET145" s="155"/>
      <c r="GEU145" s="155"/>
      <c r="GEV145" s="155"/>
      <c r="GEW145" s="155"/>
      <c r="GEX145" s="155"/>
      <c r="GEY145" s="155"/>
      <c r="GEZ145" s="155"/>
      <c r="GFA145" s="155"/>
      <c r="GFB145" s="155"/>
      <c r="GFC145" s="155"/>
      <c r="GFD145" s="155"/>
      <c r="GFE145" s="155"/>
      <c r="GFF145" s="155"/>
      <c r="GFG145" s="155"/>
      <c r="GFH145" s="155"/>
      <c r="GFI145" s="155"/>
      <c r="GFJ145" s="155"/>
      <c r="GFK145" s="155"/>
      <c r="GFL145" s="155"/>
      <c r="GFM145" s="155"/>
      <c r="GFN145" s="155"/>
      <c r="GFO145" s="155"/>
      <c r="GFP145" s="155"/>
      <c r="GFQ145" s="155"/>
      <c r="GFR145" s="155"/>
      <c r="GFS145" s="155"/>
      <c r="GFT145" s="155"/>
      <c r="GFU145" s="155"/>
      <c r="GFV145" s="155"/>
      <c r="GFW145" s="155"/>
      <c r="GFX145" s="155"/>
      <c r="GFY145" s="155"/>
      <c r="GFZ145" s="155"/>
      <c r="GGA145" s="155"/>
      <c r="GGB145" s="155"/>
      <c r="GGC145" s="155"/>
      <c r="GGD145" s="155"/>
      <c r="GGE145" s="155"/>
      <c r="GGF145" s="155"/>
      <c r="GGG145" s="155"/>
      <c r="GGH145" s="155"/>
      <c r="GGI145" s="155"/>
      <c r="GGJ145" s="155"/>
      <c r="GGK145" s="155"/>
      <c r="GGL145" s="155"/>
      <c r="GGM145" s="155"/>
      <c r="GGN145" s="155"/>
      <c r="GGO145" s="155"/>
      <c r="GGP145" s="155"/>
      <c r="GGQ145" s="155"/>
      <c r="GGR145" s="155"/>
      <c r="GGS145" s="155"/>
      <c r="GGT145" s="155"/>
      <c r="GGU145" s="155"/>
      <c r="GGV145" s="155"/>
      <c r="GGW145" s="155"/>
      <c r="GGX145" s="155"/>
      <c r="GGY145" s="155"/>
      <c r="GGZ145" s="155"/>
      <c r="GHA145" s="155"/>
      <c r="GHB145" s="155"/>
      <c r="GHC145" s="155"/>
      <c r="GHD145" s="155"/>
      <c r="GHE145" s="155"/>
      <c r="GHF145" s="155"/>
      <c r="GHG145" s="155"/>
      <c r="GHH145" s="155"/>
      <c r="GHI145" s="155"/>
      <c r="GHJ145" s="155"/>
      <c r="GHK145" s="155"/>
      <c r="GHL145" s="155"/>
      <c r="GHM145" s="155"/>
      <c r="GHN145" s="155"/>
      <c r="GHO145" s="155"/>
      <c r="GHP145" s="155"/>
      <c r="GHQ145" s="155"/>
      <c r="GHR145" s="155"/>
      <c r="GHS145" s="155"/>
      <c r="GHT145" s="155"/>
      <c r="GHU145" s="155"/>
      <c r="GHV145" s="155"/>
      <c r="GHW145" s="155"/>
      <c r="GHX145" s="155"/>
      <c r="GHY145" s="155"/>
      <c r="GHZ145" s="155"/>
      <c r="GIA145" s="155"/>
      <c r="GIB145" s="155"/>
      <c r="GIC145" s="155"/>
      <c r="GID145" s="155"/>
      <c r="GIE145" s="155"/>
      <c r="GIF145" s="155"/>
      <c r="GIG145" s="155"/>
      <c r="GIH145" s="155"/>
      <c r="GII145" s="155"/>
      <c r="GIJ145" s="155"/>
      <c r="GIK145" s="155"/>
      <c r="GIL145" s="155"/>
      <c r="GIM145" s="155"/>
      <c r="GIN145" s="155"/>
      <c r="GIO145" s="155"/>
      <c r="GIP145" s="155"/>
      <c r="GIQ145" s="155"/>
      <c r="GIR145" s="155"/>
      <c r="GIS145" s="155"/>
      <c r="GIT145" s="155"/>
      <c r="GIU145" s="155"/>
      <c r="GIV145" s="155"/>
      <c r="GIW145" s="155"/>
      <c r="GIX145" s="155"/>
      <c r="GIY145" s="155"/>
      <c r="GIZ145" s="155"/>
      <c r="GJA145" s="155"/>
      <c r="GJB145" s="155"/>
      <c r="GJC145" s="155"/>
      <c r="GJD145" s="155"/>
      <c r="GJE145" s="155"/>
      <c r="GJF145" s="155"/>
      <c r="GJG145" s="155"/>
      <c r="GJH145" s="155"/>
      <c r="GJI145" s="155"/>
      <c r="GJJ145" s="155"/>
      <c r="GJK145" s="155"/>
      <c r="GJL145" s="155"/>
      <c r="GJM145" s="155"/>
      <c r="GJN145" s="155"/>
      <c r="GJO145" s="155"/>
      <c r="GJP145" s="155"/>
      <c r="GJQ145" s="155"/>
      <c r="GJR145" s="155"/>
      <c r="GJS145" s="155"/>
      <c r="GJT145" s="155"/>
      <c r="GJU145" s="155"/>
      <c r="GJV145" s="155"/>
      <c r="GJW145" s="155"/>
      <c r="GJX145" s="155"/>
      <c r="GJY145" s="155"/>
      <c r="GJZ145" s="155"/>
      <c r="GKA145" s="155"/>
      <c r="GKB145" s="155"/>
      <c r="GKC145" s="155"/>
      <c r="GKD145" s="155"/>
      <c r="GKE145" s="155"/>
      <c r="GKF145" s="155"/>
      <c r="GKG145" s="155"/>
      <c r="GKH145" s="155"/>
      <c r="GKI145" s="155"/>
      <c r="GKJ145" s="155"/>
      <c r="GKK145" s="155"/>
      <c r="GKL145" s="155"/>
      <c r="GKM145" s="155"/>
      <c r="GKN145" s="155"/>
      <c r="GKO145" s="155"/>
      <c r="GKP145" s="155"/>
      <c r="GKQ145" s="155"/>
      <c r="GKR145" s="155"/>
      <c r="GKS145" s="155"/>
      <c r="GKT145" s="155"/>
      <c r="GKU145" s="155"/>
      <c r="GKV145" s="155"/>
      <c r="GKW145" s="155"/>
      <c r="GKX145" s="155"/>
      <c r="GKY145" s="155"/>
      <c r="GKZ145" s="155"/>
      <c r="GLA145" s="155"/>
      <c r="GLB145" s="155"/>
      <c r="GLC145" s="155"/>
      <c r="GLD145" s="155"/>
      <c r="GLE145" s="155"/>
      <c r="GLF145" s="155"/>
      <c r="GLG145" s="155"/>
      <c r="GLH145" s="155"/>
      <c r="GLI145" s="155"/>
      <c r="GLJ145" s="155"/>
      <c r="GLK145" s="155"/>
      <c r="GLL145" s="155"/>
      <c r="GLM145" s="155"/>
      <c r="GLN145" s="155"/>
      <c r="GLO145" s="155"/>
      <c r="GLP145" s="155"/>
      <c r="GLQ145" s="155"/>
      <c r="GLR145" s="155"/>
      <c r="GLS145" s="155"/>
      <c r="GLT145" s="155"/>
      <c r="GLU145" s="155"/>
      <c r="GLV145" s="155"/>
      <c r="GLW145" s="155"/>
      <c r="GLX145" s="155"/>
      <c r="GLY145" s="155"/>
      <c r="GLZ145" s="155"/>
      <c r="GMA145" s="155"/>
      <c r="GMB145" s="155"/>
      <c r="GMC145" s="155"/>
      <c r="GMD145" s="155"/>
      <c r="GME145" s="155"/>
      <c r="GMF145" s="155"/>
      <c r="GMG145" s="155"/>
      <c r="GMH145" s="155"/>
      <c r="GMI145" s="155"/>
      <c r="GMJ145" s="155"/>
      <c r="GMK145" s="155"/>
      <c r="GML145" s="155"/>
      <c r="GMM145" s="155"/>
      <c r="GMN145" s="155"/>
      <c r="GMO145" s="155"/>
      <c r="GMP145" s="155"/>
      <c r="GMQ145" s="155"/>
      <c r="GMR145" s="155"/>
      <c r="GMS145" s="155"/>
      <c r="GMT145" s="155"/>
      <c r="GMU145" s="155"/>
      <c r="GMV145" s="155"/>
      <c r="GMW145" s="155"/>
      <c r="GMX145" s="155"/>
      <c r="GMY145" s="155"/>
      <c r="GMZ145" s="155"/>
      <c r="GNA145" s="155"/>
      <c r="GNB145" s="155"/>
      <c r="GNC145" s="155"/>
      <c r="GND145" s="155"/>
      <c r="GNE145" s="155"/>
      <c r="GNF145" s="155"/>
      <c r="GNG145" s="155"/>
      <c r="GNH145" s="155"/>
      <c r="GNI145" s="155"/>
      <c r="GNJ145" s="155"/>
      <c r="GNK145" s="155"/>
      <c r="GNL145" s="155"/>
      <c r="GNM145" s="155"/>
      <c r="GNN145" s="155"/>
      <c r="GNO145" s="155"/>
      <c r="GNP145" s="155"/>
      <c r="GNQ145" s="155"/>
      <c r="GNR145" s="155"/>
      <c r="GNS145" s="155"/>
      <c r="GNT145" s="155"/>
      <c r="GNU145" s="155"/>
      <c r="GNV145" s="155"/>
      <c r="GNW145" s="155"/>
      <c r="GNX145" s="155"/>
      <c r="GNY145" s="155"/>
      <c r="GNZ145" s="155"/>
      <c r="GOA145" s="155"/>
      <c r="GOB145" s="155"/>
      <c r="GOC145" s="155"/>
      <c r="GOD145" s="155"/>
      <c r="GOE145" s="155"/>
      <c r="GOF145" s="155"/>
      <c r="GOG145" s="155"/>
      <c r="GOH145" s="155"/>
      <c r="GOI145" s="155"/>
      <c r="GOJ145" s="155"/>
      <c r="GOK145" s="155"/>
      <c r="GOL145" s="155"/>
      <c r="GOM145" s="155"/>
      <c r="GON145" s="155"/>
      <c r="GOO145" s="155"/>
      <c r="GOP145" s="155"/>
      <c r="GOQ145" s="155"/>
      <c r="GOR145" s="155"/>
      <c r="GOS145" s="155"/>
      <c r="GOT145" s="155"/>
      <c r="GOU145" s="155"/>
      <c r="GOV145" s="155"/>
      <c r="GOW145" s="155"/>
      <c r="GOX145" s="155"/>
      <c r="GOY145" s="155"/>
      <c r="GOZ145" s="155"/>
      <c r="GPA145" s="155"/>
      <c r="GPB145" s="155"/>
      <c r="GPC145" s="155"/>
      <c r="GPD145" s="155"/>
      <c r="GPE145" s="155"/>
      <c r="GPF145" s="155"/>
      <c r="GPG145" s="155"/>
      <c r="GPH145" s="155"/>
      <c r="GPI145" s="155"/>
      <c r="GPJ145" s="155"/>
      <c r="GPK145" s="155"/>
      <c r="GPL145" s="155"/>
      <c r="GPM145" s="155"/>
      <c r="GPN145" s="155"/>
      <c r="GPO145" s="155"/>
      <c r="GPP145" s="155"/>
      <c r="GPQ145" s="155"/>
      <c r="GPR145" s="155"/>
      <c r="GPS145" s="155"/>
      <c r="GPT145" s="155"/>
      <c r="GPU145" s="155"/>
      <c r="GPV145" s="155"/>
      <c r="GPW145" s="155"/>
      <c r="GPX145" s="155"/>
      <c r="GPY145" s="155"/>
      <c r="GPZ145" s="155"/>
      <c r="GQA145" s="155"/>
      <c r="GQB145" s="155"/>
      <c r="GQC145" s="155"/>
      <c r="GQD145" s="155"/>
      <c r="GQE145" s="155"/>
      <c r="GQF145" s="155"/>
      <c r="GQG145" s="155"/>
      <c r="GQH145" s="155"/>
      <c r="GQI145" s="155"/>
      <c r="GQJ145" s="155"/>
      <c r="GQK145" s="155"/>
      <c r="GQL145" s="155"/>
      <c r="GQM145" s="155"/>
      <c r="GQN145" s="155"/>
      <c r="GQO145" s="155"/>
      <c r="GQP145" s="155"/>
      <c r="GQQ145" s="155"/>
      <c r="GQR145" s="155"/>
      <c r="GQS145" s="155"/>
      <c r="GQT145" s="155"/>
      <c r="GQU145" s="155"/>
      <c r="GQV145" s="155"/>
      <c r="GQW145" s="155"/>
      <c r="GQX145" s="155"/>
      <c r="GQY145" s="155"/>
      <c r="GQZ145" s="155"/>
      <c r="GRA145" s="155"/>
      <c r="GRB145" s="155"/>
      <c r="GRC145" s="155"/>
      <c r="GRD145" s="155"/>
      <c r="GRE145" s="155"/>
      <c r="GRF145" s="155"/>
      <c r="GRG145" s="155"/>
      <c r="GRH145" s="155"/>
      <c r="GRI145" s="155"/>
      <c r="GRJ145" s="155"/>
      <c r="GRK145" s="155"/>
      <c r="GRL145" s="155"/>
      <c r="GRM145" s="155"/>
      <c r="GRN145" s="155"/>
      <c r="GRO145" s="155"/>
      <c r="GRP145" s="155"/>
      <c r="GRQ145" s="155"/>
      <c r="GRR145" s="155"/>
      <c r="GRS145" s="155"/>
      <c r="GRT145" s="155"/>
      <c r="GRU145" s="155"/>
      <c r="GRV145" s="155"/>
      <c r="GRW145" s="155"/>
      <c r="GRX145" s="155"/>
      <c r="GRY145" s="155"/>
      <c r="GRZ145" s="155"/>
      <c r="GSA145" s="155"/>
      <c r="GSB145" s="155"/>
      <c r="GSC145" s="155"/>
      <c r="GSD145" s="155"/>
      <c r="GSE145" s="155"/>
      <c r="GSF145" s="155"/>
      <c r="GSG145" s="155"/>
      <c r="GSH145" s="155"/>
      <c r="GSI145" s="155"/>
      <c r="GSJ145" s="155"/>
      <c r="GSK145" s="155"/>
      <c r="GSL145" s="155"/>
      <c r="GSM145" s="155"/>
      <c r="GSN145" s="155"/>
      <c r="GSO145" s="155"/>
      <c r="GSP145" s="155"/>
      <c r="GSQ145" s="155"/>
      <c r="GSR145" s="155"/>
      <c r="GSS145" s="155"/>
      <c r="GST145" s="155"/>
      <c r="GSU145" s="155"/>
      <c r="GSV145" s="155"/>
      <c r="GSW145" s="155"/>
      <c r="GSX145" s="155"/>
      <c r="GSY145" s="155"/>
      <c r="GSZ145" s="155"/>
      <c r="GTA145" s="155"/>
      <c r="GTB145" s="155"/>
      <c r="GTC145" s="155"/>
      <c r="GTD145" s="155"/>
      <c r="GTE145" s="155"/>
      <c r="GTF145" s="155"/>
      <c r="GTG145" s="155"/>
      <c r="GTH145" s="155"/>
      <c r="GTI145" s="155"/>
      <c r="GTJ145" s="155"/>
      <c r="GTK145" s="155"/>
      <c r="GTL145" s="155"/>
      <c r="GTM145" s="155"/>
      <c r="GTN145" s="155"/>
      <c r="GTO145" s="155"/>
      <c r="GTP145" s="155"/>
      <c r="GTQ145" s="155"/>
      <c r="GTR145" s="155"/>
      <c r="GTS145" s="155"/>
      <c r="GTT145" s="155"/>
      <c r="GTU145" s="155"/>
      <c r="GTV145" s="155"/>
      <c r="GTW145" s="155"/>
      <c r="GTX145" s="155"/>
      <c r="GTY145" s="155"/>
      <c r="GTZ145" s="155"/>
      <c r="GUA145" s="155"/>
      <c r="GUB145" s="155"/>
      <c r="GUC145" s="155"/>
      <c r="GUD145" s="155"/>
      <c r="GUE145" s="155"/>
      <c r="GUF145" s="155"/>
      <c r="GUG145" s="155"/>
      <c r="GUH145" s="155"/>
      <c r="GUI145" s="155"/>
      <c r="GUJ145" s="155"/>
      <c r="GUK145" s="155"/>
      <c r="GUL145" s="155"/>
      <c r="GUM145" s="155"/>
      <c r="GUN145" s="155"/>
      <c r="GUO145" s="155"/>
      <c r="GUP145" s="155"/>
      <c r="GUQ145" s="155"/>
      <c r="GUR145" s="155"/>
      <c r="GUS145" s="155"/>
      <c r="GUT145" s="155"/>
      <c r="GUU145" s="155"/>
      <c r="GUV145" s="155"/>
      <c r="GUW145" s="155"/>
      <c r="GUX145" s="155"/>
      <c r="GUY145" s="155"/>
      <c r="GUZ145" s="155"/>
      <c r="GVA145" s="155"/>
      <c r="GVB145" s="155"/>
      <c r="GVC145" s="155"/>
      <c r="GVD145" s="155"/>
      <c r="GVE145" s="155"/>
      <c r="GVF145" s="155"/>
      <c r="GVG145" s="155"/>
      <c r="GVH145" s="155"/>
      <c r="GVI145" s="155"/>
      <c r="GVJ145" s="155"/>
      <c r="GVK145" s="155"/>
      <c r="GVL145" s="155"/>
      <c r="GVM145" s="155"/>
      <c r="GVN145" s="155"/>
      <c r="GVO145" s="155"/>
      <c r="GVP145" s="155"/>
      <c r="GVQ145" s="155"/>
      <c r="GVR145" s="155"/>
      <c r="GVS145" s="155"/>
      <c r="GVT145" s="155"/>
      <c r="GVU145" s="155"/>
      <c r="GVV145" s="155"/>
      <c r="GVW145" s="155"/>
      <c r="GVX145" s="155"/>
      <c r="GVY145" s="155"/>
      <c r="GVZ145" s="155"/>
      <c r="GWA145" s="155"/>
      <c r="GWB145" s="155"/>
      <c r="GWC145" s="155"/>
      <c r="GWD145" s="155"/>
      <c r="GWE145" s="155"/>
      <c r="GWF145" s="155"/>
      <c r="GWG145" s="155"/>
      <c r="GWH145" s="155"/>
      <c r="GWI145" s="155"/>
      <c r="GWJ145" s="155"/>
      <c r="GWK145" s="155"/>
      <c r="GWL145" s="155"/>
      <c r="GWM145" s="155"/>
      <c r="GWN145" s="155"/>
      <c r="GWO145" s="155"/>
      <c r="GWP145" s="155"/>
      <c r="GWQ145" s="155"/>
      <c r="GWR145" s="155"/>
      <c r="GWS145" s="155"/>
      <c r="GWT145" s="155"/>
      <c r="GWU145" s="155"/>
      <c r="GWV145" s="155"/>
      <c r="GWW145" s="155"/>
      <c r="GWX145" s="155"/>
      <c r="GWY145" s="155"/>
      <c r="GWZ145" s="155"/>
      <c r="GXA145" s="155"/>
      <c r="GXB145" s="155"/>
      <c r="GXC145" s="155"/>
      <c r="GXD145" s="155"/>
      <c r="GXE145" s="155"/>
      <c r="GXF145" s="155"/>
      <c r="GXG145" s="155"/>
      <c r="GXH145" s="155"/>
      <c r="GXI145" s="155"/>
      <c r="GXJ145" s="155"/>
      <c r="GXK145" s="155"/>
      <c r="GXL145" s="155"/>
      <c r="GXM145" s="155"/>
      <c r="GXN145" s="155"/>
      <c r="GXO145" s="155"/>
      <c r="GXP145" s="155"/>
      <c r="GXQ145" s="155"/>
      <c r="GXR145" s="155"/>
      <c r="GXS145" s="155"/>
      <c r="GXT145" s="155"/>
      <c r="GXU145" s="155"/>
      <c r="GXV145" s="155"/>
      <c r="GXW145" s="155"/>
      <c r="GXX145" s="155"/>
      <c r="GXY145" s="155"/>
      <c r="GXZ145" s="155"/>
      <c r="GYA145" s="155"/>
      <c r="GYB145" s="155"/>
      <c r="GYC145" s="155"/>
      <c r="GYD145" s="155"/>
      <c r="GYE145" s="155"/>
      <c r="GYF145" s="155"/>
      <c r="GYG145" s="155"/>
      <c r="GYH145" s="155"/>
      <c r="GYI145" s="155"/>
      <c r="GYJ145" s="155"/>
      <c r="GYK145" s="155"/>
      <c r="GYL145" s="155"/>
      <c r="GYM145" s="155"/>
      <c r="GYN145" s="155"/>
      <c r="GYO145" s="155"/>
      <c r="GYP145" s="155"/>
      <c r="GYQ145" s="155"/>
      <c r="GYR145" s="155"/>
      <c r="GYS145" s="155"/>
      <c r="GYT145" s="155"/>
      <c r="GYU145" s="155"/>
      <c r="GYV145" s="155"/>
      <c r="GYW145" s="155"/>
      <c r="GYX145" s="155"/>
      <c r="GYY145" s="155"/>
      <c r="GYZ145" s="155"/>
      <c r="GZA145" s="155"/>
      <c r="GZB145" s="155"/>
      <c r="GZC145" s="155"/>
      <c r="GZD145" s="155"/>
      <c r="GZE145" s="155"/>
      <c r="GZF145" s="155"/>
      <c r="GZG145" s="155"/>
      <c r="GZH145" s="155"/>
      <c r="GZI145" s="155"/>
      <c r="GZJ145" s="155"/>
      <c r="GZK145" s="155"/>
      <c r="GZL145" s="155"/>
      <c r="GZM145" s="155"/>
      <c r="GZN145" s="155"/>
      <c r="GZO145" s="155"/>
      <c r="GZP145" s="155"/>
      <c r="GZQ145" s="155"/>
      <c r="GZR145" s="155"/>
      <c r="GZS145" s="155"/>
      <c r="GZT145" s="155"/>
      <c r="GZU145" s="155"/>
      <c r="GZV145" s="155"/>
      <c r="GZW145" s="155"/>
      <c r="GZX145" s="155"/>
      <c r="GZY145" s="155"/>
      <c r="GZZ145" s="155"/>
      <c r="HAA145" s="155"/>
      <c r="HAB145" s="155"/>
      <c r="HAC145" s="155"/>
      <c r="HAD145" s="155"/>
      <c r="HAE145" s="155"/>
      <c r="HAF145" s="155"/>
      <c r="HAG145" s="155"/>
      <c r="HAH145" s="155"/>
      <c r="HAI145" s="155"/>
      <c r="HAJ145" s="155"/>
      <c r="HAK145" s="155"/>
      <c r="HAL145" s="155"/>
      <c r="HAM145" s="155"/>
      <c r="HAN145" s="155"/>
      <c r="HAO145" s="155"/>
      <c r="HAP145" s="155"/>
      <c r="HAQ145" s="155"/>
      <c r="HAR145" s="155"/>
      <c r="HAS145" s="155"/>
      <c r="HAT145" s="155"/>
      <c r="HAU145" s="155"/>
      <c r="HAV145" s="155"/>
      <c r="HAW145" s="155"/>
      <c r="HAX145" s="155"/>
      <c r="HAY145" s="155"/>
      <c r="HAZ145" s="155"/>
      <c r="HBA145" s="155"/>
      <c r="HBB145" s="155"/>
      <c r="HBC145" s="155"/>
      <c r="HBD145" s="155"/>
      <c r="HBE145" s="155"/>
      <c r="HBF145" s="155"/>
      <c r="HBG145" s="155"/>
      <c r="HBH145" s="155"/>
      <c r="HBI145" s="155"/>
      <c r="HBJ145" s="155"/>
      <c r="HBK145" s="155"/>
      <c r="HBL145" s="155"/>
      <c r="HBM145" s="155"/>
      <c r="HBN145" s="155"/>
      <c r="HBO145" s="155"/>
      <c r="HBP145" s="155"/>
      <c r="HBQ145" s="155"/>
      <c r="HBR145" s="155"/>
      <c r="HBS145" s="155"/>
      <c r="HBT145" s="155"/>
      <c r="HBU145" s="155"/>
      <c r="HBV145" s="155"/>
      <c r="HBW145" s="155"/>
      <c r="HBX145" s="155"/>
      <c r="HBY145" s="155"/>
      <c r="HBZ145" s="155"/>
      <c r="HCA145" s="155"/>
      <c r="HCB145" s="155"/>
      <c r="HCC145" s="155"/>
      <c r="HCD145" s="155"/>
      <c r="HCE145" s="155"/>
      <c r="HCF145" s="155"/>
      <c r="HCG145" s="155"/>
      <c r="HCH145" s="155"/>
      <c r="HCI145" s="155"/>
      <c r="HCJ145" s="155"/>
      <c r="HCK145" s="155"/>
      <c r="HCL145" s="155"/>
      <c r="HCM145" s="155"/>
      <c r="HCN145" s="155"/>
      <c r="HCO145" s="155"/>
      <c r="HCP145" s="155"/>
      <c r="HCQ145" s="155"/>
      <c r="HCR145" s="155"/>
      <c r="HCS145" s="155"/>
      <c r="HCT145" s="155"/>
      <c r="HCU145" s="155"/>
      <c r="HCV145" s="155"/>
      <c r="HCW145" s="155"/>
      <c r="HCX145" s="155"/>
      <c r="HCY145" s="155"/>
      <c r="HCZ145" s="155"/>
      <c r="HDA145" s="155"/>
      <c r="HDB145" s="155"/>
      <c r="HDC145" s="155"/>
      <c r="HDD145" s="155"/>
      <c r="HDE145" s="155"/>
      <c r="HDF145" s="155"/>
      <c r="HDG145" s="155"/>
      <c r="HDH145" s="155"/>
      <c r="HDI145" s="155"/>
      <c r="HDJ145" s="155"/>
      <c r="HDK145" s="155"/>
      <c r="HDL145" s="155"/>
      <c r="HDM145" s="155"/>
      <c r="HDN145" s="155"/>
      <c r="HDO145" s="155"/>
      <c r="HDP145" s="155"/>
      <c r="HDQ145" s="155"/>
      <c r="HDR145" s="155"/>
      <c r="HDS145" s="155"/>
      <c r="HDT145" s="155"/>
      <c r="HDU145" s="155"/>
      <c r="HDV145" s="155"/>
      <c r="HDW145" s="155"/>
      <c r="HDX145" s="155"/>
      <c r="HDY145" s="155"/>
      <c r="HDZ145" s="155"/>
      <c r="HEA145" s="155"/>
      <c r="HEB145" s="155"/>
      <c r="HEC145" s="155"/>
      <c r="HED145" s="155"/>
      <c r="HEE145" s="155"/>
      <c r="HEF145" s="155"/>
      <c r="HEG145" s="155"/>
      <c r="HEH145" s="155"/>
      <c r="HEI145" s="155"/>
      <c r="HEJ145" s="155"/>
      <c r="HEK145" s="155"/>
      <c r="HEL145" s="155"/>
      <c r="HEM145" s="155"/>
      <c r="HEN145" s="155"/>
      <c r="HEO145" s="155"/>
      <c r="HEP145" s="155"/>
      <c r="HEQ145" s="155"/>
      <c r="HER145" s="155"/>
      <c r="HES145" s="155"/>
      <c r="HET145" s="155"/>
      <c r="HEU145" s="155"/>
      <c r="HEV145" s="155"/>
      <c r="HEW145" s="155"/>
      <c r="HEX145" s="155"/>
      <c r="HEY145" s="155"/>
      <c r="HEZ145" s="155"/>
      <c r="HFA145" s="155"/>
      <c r="HFB145" s="155"/>
      <c r="HFC145" s="155"/>
      <c r="HFD145" s="155"/>
      <c r="HFE145" s="155"/>
      <c r="HFF145" s="155"/>
      <c r="HFG145" s="155"/>
      <c r="HFH145" s="155"/>
      <c r="HFI145" s="155"/>
      <c r="HFJ145" s="155"/>
      <c r="HFK145" s="155"/>
      <c r="HFL145" s="155"/>
      <c r="HFM145" s="155"/>
      <c r="HFN145" s="155"/>
      <c r="HFO145" s="155"/>
      <c r="HFP145" s="155"/>
      <c r="HFQ145" s="155"/>
      <c r="HFR145" s="155"/>
      <c r="HFS145" s="155"/>
      <c r="HFT145" s="155"/>
      <c r="HFU145" s="155"/>
      <c r="HFV145" s="155"/>
      <c r="HFW145" s="155"/>
      <c r="HFX145" s="155"/>
      <c r="HFY145" s="155"/>
      <c r="HFZ145" s="155"/>
      <c r="HGA145" s="155"/>
      <c r="HGB145" s="155"/>
      <c r="HGC145" s="155"/>
      <c r="HGD145" s="155"/>
      <c r="HGE145" s="155"/>
      <c r="HGF145" s="155"/>
      <c r="HGG145" s="155"/>
      <c r="HGH145" s="155"/>
      <c r="HGI145" s="155"/>
      <c r="HGJ145" s="155"/>
      <c r="HGK145" s="155"/>
      <c r="HGL145" s="155"/>
      <c r="HGM145" s="155"/>
      <c r="HGN145" s="155"/>
      <c r="HGO145" s="155"/>
      <c r="HGP145" s="155"/>
      <c r="HGQ145" s="155"/>
      <c r="HGR145" s="155"/>
      <c r="HGS145" s="155"/>
      <c r="HGT145" s="155"/>
      <c r="HGU145" s="155"/>
      <c r="HGV145" s="155"/>
      <c r="HGW145" s="155"/>
      <c r="HGX145" s="155"/>
      <c r="HGY145" s="155"/>
      <c r="HGZ145" s="155"/>
      <c r="HHA145" s="155"/>
      <c r="HHB145" s="155"/>
      <c r="HHC145" s="155"/>
      <c r="HHD145" s="155"/>
      <c r="HHE145" s="155"/>
      <c r="HHF145" s="155"/>
      <c r="HHG145" s="155"/>
      <c r="HHH145" s="155"/>
      <c r="HHI145" s="155"/>
      <c r="HHJ145" s="155"/>
      <c r="HHK145" s="155"/>
      <c r="HHL145" s="155"/>
      <c r="HHM145" s="155"/>
      <c r="HHN145" s="155"/>
      <c r="HHO145" s="155"/>
      <c r="HHP145" s="155"/>
      <c r="HHQ145" s="155"/>
      <c r="HHR145" s="155"/>
      <c r="HHS145" s="155"/>
      <c r="HHT145" s="155"/>
      <c r="HHU145" s="155"/>
      <c r="HHV145" s="155"/>
      <c r="HHW145" s="155"/>
      <c r="HHX145" s="155"/>
      <c r="HHY145" s="155"/>
      <c r="HHZ145" s="155"/>
      <c r="HIA145" s="155"/>
      <c r="HIB145" s="155"/>
      <c r="HIC145" s="155"/>
      <c r="HID145" s="155"/>
      <c r="HIE145" s="155"/>
      <c r="HIF145" s="155"/>
      <c r="HIG145" s="155"/>
      <c r="HIH145" s="155"/>
      <c r="HII145" s="155"/>
      <c r="HIJ145" s="155"/>
      <c r="HIK145" s="155"/>
      <c r="HIL145" s="155"/>
      <c r="HIM145" s="155"/>
      <c r="HIN145" s="155"/>
      <c r="HIO145" s="155"/>
      <c r="HIP145" s="155"/>
      <c r="HIQ145" s="155"/>
      <c r="HIR145" s="155"/>
      <c r="HIS145" s="155"/>
      <c r="HIT145" s="155"/>
      <c r="HIU145" s="155"/>
      <c r="HIV145" s="155"/>
      <c r="HIW145" s="155"/>
      <c r="HIX145" s="155"/>
      <c r="HIY145" s="155"/>
      <c r="HIZ145" s="155"/>
      <c r="HJA145" s="155"/>
      <c r="HJB145" s="155"/>
      <c r="HJC145" s="155"/>
      <c r="HJD145" s="155"/>
      <c r="HJE145" s="155"/>
      <c r="HJF145" s="155"/>
      <c r="HJG145" s="155"/>
      <c r="HJH145" s="155"/>
      <c r="HJI145" s="155"/>
      <c r="HJJ145" s="155"/>
      <c r="HJK145" s="155"/>
      <c r="HJL145" s="155"/>
      <c r="HJM145" s="155"/>
      <c r="HJN145" s="155"/>
      <c r="HJO145" s="155"/>
      <c r="HJP145" s="155"/>
      <c r="HJQ145" s="155"/>
      <c r="HJR145" s="155"/>
      <c r="HJS145" s="155"/>
      <c r="HJT145" s="155"/>
      <c r="HJU145" s="155"/>
      <c r="HJV145" s="155"/>
      <c r="HJW145" s="155"/>
      <c r="HJX145" s="155"/>
      <c r="HJY145" s="155"/>
      <c r="HJZ145" s="155"/>
      <c r="HKA145" s="155"/>
      <c r="HKB145" s="155"/>
      <c r="HKC145" s="155"/>
      <c r="HKD145" s="155"/>
      <c r="HKE145" s="155"/>
      <c r="HKF145" s="155"/>
      <c r="HKG145" s="155"/>
      <c r="HKH145" s="155"/>
      <c r="HKI145" s="155"/>
      <c r="HKJ145" s="155"/>
      <c r="HKK145" s="155"/>
      <c r="HKL145" s="155"/>
      <c r="HKM145" s="155"/>
      <c r="HKN145" s="155"/>
      <c r="HKO145" s="155"/>
      <c r="HKP145" s="155"/>
      <c r="HKQ145" s="155"/>
      <c r="HKR145" s="155"/>
      <c r="HKS145" s="155"/>
      <c r="HKT145" s="155"/>
      <c r="HKU145" s="155"/>
      <c r="HKV145" s="155"/>
      <c r="HKW145" s="155"/>
      <c r="HKX145" s="155"/>
      <c r="HKY145" s="155"/>
      <c r="HKZ145" s="155"/>
      <c r="HLA145" s="155"/>
      <c r="HLB145" s="155"/>
      <c r="HLC145" s="155"/>
      <c r="HLD145" s="155"/>
      <c r="HLE145" s="155"/>
      <c r="HLF145" s="155"/>
      <c r="HLG145" s="155"/>
      <c r="HLH145" s="155"/>
      <c r="HLI145" s="155"/>
      <c r="HLJ145" s="155"/>
      <c r="HLK145" s="155"/>
      <c r="HLL145" s="155"/>
      <c r="HLM145" s="155"/>
      <c r="HLN145" s="155"/>
      <c r="HLO145" s="155"/>
      <c r="HLP145" s="155"/>
      <c r="HLQ145" s="155"/>
      <c r="HLR145" s="155"/>
      <c r="HLS145" s="155"/>
      <c r="HLT145" s="155"/>
      <c r="HLU145" s="155"/>
      <c r="HLV145" s="155"/>
      <c r="HLW145" s="155"/>
      <c r="HLX145" s="155"/>
      <c r="HLY145" s="155"/>
      <c r="HLZ145" s="155"/>
      <c r="HMA145" s="155"/>
      <c r="HMB145" s="155"/>
      <c r="HMC145" s="155"/>
      <c r="HMD145" s="155"/>
      <c r="HME145" s="155"/>
      <c r="HMF145" s="155"/>
      <c r="HMG145" s="155"/>
      <c r="HMH145" s="155"/>
      <c r="HMI145" s="155"/>
      <c r="HMJ145" s="155"/>
      <c r="HMK145" s="155"/>
      <c r="HML145" s="155"/>
      <c r="HMM145" s="155"/>
      <c r="HMN145" s="155"/>
      <c r="HMO145" s="155"/>
      <c r="HMP145" s="155"/>
      <c r="HMQ145" s="155"/>
      <c r="HMR145" s="155"/>
      <c r="HMS145" s="155"/>
      <c r="HMT145" s="155"/>
      <c r="HMU145" s="155"/>
      <c r="HMV145" s="155"/>
      <c r="HMW145" s="155"/>
      <c r="HMX145" s="155"/>
      <c r="HMY145" s="155"/>
      <c r="HMZ145" s="155"/>
      <c r="HNA145" s="155"/>
      <c r="HNB145" s="155"/>
      <c r="HNC145" s="155"/>
      <c r="HND145" s="155"/>
      <c r="HNE145" s="155"/>
      <c r="HNF145" s="155"/>
      <c r="HNG145" s="155"/>
      <c r="HNH145" s="155"/>
      <c r="HNI145" s="155"/>
      <c r="HNJ145" s="155"/>
      <c r="HNK145" s="155"/>
      <c r="HNL145" s="155"/>
      <c r="HNM145" s="155"/>
      <c r="HNN145" s="155"/>
      <c r="HNO145" s="155"/>
      <c r="HNP145" s="155"/>
      <c r="HNQ145" s="155"/>
      <c r="HNR145" s="155"/>
      <c r="HNS145" s="155"/>
      <c r="HNT145" s="155"/>
      <c r="HNU145" s="155"/>
      <c r="HNV145" s="155"/>
      <c r="HNW145" s="155"/>
      <c r="HNX145" s="155"/>
      <c r="HNY145" s="155"/>
      <c r="HNZ145" s="155"/>
      <c r="HOA145" s="155"/>
      <c r="HOB145" s="155"/>
      <c r="HOC145" s="155"/>
      <c r="HOD145" s="155"/>
      <c r="HOE145" s="155"/>
      <c r="HOF145" s="155"/>
      <c r="HOG145" s="155"/>
      <c r="HOH145" s="155"/>
      <c r="HOI145" s="155"/>
      <c r="HOJ145" s="155"/>
      <c r="HOK145" s="155"/>
      <c r="HOL145" s="155"/>
      <c r="HOM145" s="155"/>
      <c r="HON145" s="155"/>
      <c r="HOO145" s="155"/>
      <c r="HOP145" s="155"/>
      <c r="HOQ145" s="155"/>
      <c r="HOR145" s="155"/>
      <c r="HOS145" s="155"/>
      <c r="HOT145" s="155"/>
      <c r="HOU145" s="155"/>
      <c r="HOV145" s="155"/>
      <c r="HOW145" s="155"/>
      <c r="HOX145" s="155"/>
      <c r="HOY145" s="155"/>
      <c r="HOZ145" s="155"/>
      <c r="HPA145" s="155"/>
      <c r="HPB145" s="155"/>
      <c r="HPC145" s="155"/>
      <c r="HPD145" s="155"/>
      <c r="HPE145" s="155"/>
      <c r="HPF145" s="155"/>
      <c r="HPG145" s="155"/>
      <c r="HPH145" s="155"/>
      <c r="HPI145" s="155"/>
      <c r="HPJ145" s="155"/>
      <c r="HPK145" s="155"/>
      <c r="HPL145" s="155"/>
      <c r="HPM145" s="155"/>
      <c r="HPN145" s="155"/>
      <c r="HPO145" s="155"/>
      <c r="HPP145" s="155"/>
      <c r="HPQ145" s="155"/>
      <c r="HPR145" s="155"/>
      <c r="HPS145" s="155"/>
      <c r="HPT145" s="155"/>
      <c r="HPU145" s="155"/>
      <c r="HPV145" s="155"/>
      <c r="HPW145" s="155"/>
      <c r="HPX145" s="155"/>
      <c r="HPY145" s="155"/>
      <c r="HPZ145" s="155"/>
      <c r="HQA145" s="155"/>
      <c r="HQB145" s="155"/>
      <c r="HQC145" s="155"/>
      <c r="HQD145" s="155"/>
      <c r="HQE145" s="155"/>
      <c r="HQF145" s="155"/>
      <c r="HQG145" s="155"/>
      <c r="HQH145" s="155"/>
      <c r="HQI145" s="155"/>
      <c r="HQJ145" s="155"/>
      <c r="HQK145" s="155"/>
      <c r="HQL145" s="155"/>
      <c r="HQM145" s="155"/>
      <c r="HQN145" s="155"/>
      <c r="HQO145" s="155"/>
      <c r="HQP145" s="155"/>
      <c r="HQQ145" s="155"/>
      <c r="HQR145" s="155"/>
      <c r="HQS145" s="155"/>
      <c r="HQT145" s="155"/>
      <c r="HQU145" s="155"/>
      <c r="HQV145" s="155"/>
      <c r="HQW145" s="155"/>
      <c r="HQX145" s="155"/>
      <c r="HQY145" s="155"/>
      <c r="HQZ145" s="155"/>
      <c r="HRA145" s="155"/>
      <c r="HRB145" s="155"/>
      <c r="HRC145" s="155"/>
      <c r="HRD145" s="155"/>
      <c r="HRE145" s="155"/>
      <c r="HRF145" s="155"/>
      <c r="HRG145" s="155"/>
      <c r="HRH145" s="155"/>
      <c r="HRI145" s="155"/>
      <c r="HRJ145" s="155"/>
      <c r="HRK145" s="155"/>
      <c r="HRL145" s="155"/>
      <c r="HRM145" s="155"/>
      <c r="HRN145" s="155"/>
      <c r="HRO145" s="155"/>
      <c r="HRP145" s="155"/>
      <c r="HRQ145" s="155"/>
      <c r="HRR145" s="155"/>
      <c r="HRS145" s="155"/>
      <c r="HRT145" s="155"/>
      <c r="HRU145" s="155"/>
      <c r="HRV145" s="155"/>
      <c r="HRW145" s="155"/>
      <c r="HRX145" s="155"/>
      <c r="HRY145" s="155"/>
      <c r="HRZ145" s="155"/>
      <c r="HSA145" s="155"/>
      <c r="HSB145" s="155"/>
      <c r="HSC145" s="155"/>
      <c r="HSD145" s="155"/>
      <c r="HSE145" s="155"/>
      <c r="HSF145" s="155"/>
      <c r="HSG145" s="155"/>
      <c r="HSH145" s="155"/>
      <c r="HSI145" s="155"/>
      <c r="HSJ145" s="155"/>
      <c r="HSK145" s="155"/>
      <c r="HSL145" s="155"/>
      <c r="HSM145" s="155"/>
      <c r="HSN145" s="155"/>
      <c r="HSO145" s="155"/>
      <c r="HSP145" s="155"/>
      <c r="HSQ145" s="155"/>
      <c r="HSR145" s="155"/>
      <c r="HSS145" s="155"/>
      <c r="HST145" s="155"/>
      <c r="HSU145" s="155"/>
      <c r="HSV145" s="155"/>
      <c r="HSW145" s="155"/>
      <c r="HSX145" s="155"/>
      <c r="HSY145" s="155"/>
      <c r="HSZ145" s="155"/>
      <c r="HTA145" s="155"/>
      <c r="HTB145" s="155"/>
      <c r="HTC145" s="155"/>
      <c r="HTD145" s="155"/>
      <c r="HTE145" s="155"/>
      <c r="HTF145" s="155"/>
      <c r="HTG145" s="155"/>
      <c r="HTH145" s="155"/>
      <c r="HTI145" s="155"/>
      <c r="HTJ145" s="155"/>
      <c r="HTK145" s="155"/>
      <c r="HTL145" s="155"/>
      <c r="HTM145" s="155"/>
      <c r="HTN145" s="155"/>
      <c r="HTO145" s="155"/>
      <c r="HTP145" s="155"/>
      <c r="HTQ145" s="155"/>
      <c r="HTR145" s="155"/>
      <c r="HTS145" s="155"/>
      <c r="HTT145" s="155"/>
      <c r="HTU145" s="155"/>
      <c r="HTV145" s="155"/>
      <c r="HTW145" s="155"/>
      <c r="HTX145" s="155"/>
      <c r="HTY145" s="155"/>
      <c r="HTZ145" s="155"/>
      <c r="HUA145" s="155"/>
      <c r="HUB145" s="155"/>
      <c r="HUC145" s="155"/>
      <c r="HUD145" s="155"/>
      <c r="HUE145" s="155"/>
      <c r="HUF145" s="155"/>
      <c r="HUG145" s="155"/>
      <c r="HUH145" s="155"/>
      <c r="HUI145" s="155"/>
      <c r="HUJ145" s="155"/>
      <c r="HUK145" s="155"/>
      <c r="HUL145" s="155"/>
      <c r="HUM145" s="155"/>
      <c r="HUN145" s="155"/>
      <c r="HUO145" s="155"/>
      <c r="HUP145" s="155"/>
      <c r="HUQ145" s="155"/>
      <c r="HUR145" s="155"/>
      <c r="HUS145" s="155"/>
      <c r="HUT145" s="155"/>
      <c r="HUU145" s="155"/>
      <c r="HUV145" s="155"/>
      <c r="HUW145" s="155"/>
      <c r="HUX145" s="155"/>
      <c r="HUY145" s="155"/>
      <c r="HUZ145" s="155"/>
      <c r="HVA145" s="155"/>
      <c r="HVB145" s="155"/>
      <c r="HVC145" s="155"/>
      <c r="HVD145" s="155"/>
      <c r="HVE145" s="155"/>
      <c r="HVF145" s="155"/>
      <c r="HVG145" s="155"/>
      <c r="HVH145" s="155"/>
      <c r="HVI145" s="155"/>
      <c r="HVJ145" s="155"/>
      <c r="HVK145" s="155"/>
      <c r="HVL145" s="155"/>
      <c r="HVM145" s="155"/>
      <c r="HVN145" s="155"/>
      <c r="HVO145" s="155"/>
      <c r="HVP145" s="155"/>
      <c r="HVQ145" s="155"/>
      <c r="HVR145" s="155"/>
      <c r="HVS145" s="155"/>
      <c r="HVT145" s="155"/>
      <c r="HVU145" s="155"/>
      <c r="HVV145" s="155"/>
      <c r="HVW145" s="155"/>
      <c r="HVX145" s="155"/>
      <c r="HVY145" s="155"/>
      <c r="HVZ145" s="155"/>
      <c r="HWA145" s="155"/>
      <c r="HWB145" s="155"/>
      <c r="HWC145" s="155"/>
      <c r="HWD145" s="155"/>
      <c r="HWE145" s="155"/>
      <c r="HWF145" s="155"/>
      <c r="HWG145" s="155"/>
      <c r="HWH145" s="155"/>
      <c r="HWI145" s="155"/>
      <c r="HWJ145" s="155"/>
      <c r="HWK145" s="155"/>
      <c r="HWL145" s="155"/>
      <c r="HWM145" s="155"/>
      <c r="HWN145" s="155"/>
      <c r="HWO145" s="155"/>
      <c r="HWP145" s="155"/>
      <c r="HWQ145" s="155"/>
      <c r="HWR145" s="155"/>
      <c r="HWS145" s="155"/>
      <c r="HWT145" s="155"/>
      <c r="HWU145" s="155"/>
      <c r="HWV145" s="155"/>
      <c r="HWW145" s="155"/>
      <c r="HWX145" s="155"/>
      <c r="HWY145" s="155"/>
      <c r="HWZ145" s="155"/>
      <c r="HXA145" s="155"/>
      <c r="HXB145" s="155"/>
      <c r="HXC145" s="155"/>
      <c r="HXD145" s="155"/>
      <c r="HXE145" s="155"/>
      <c r="HXF145" s="155"/>
      <c r="HXG145" s="155"/>
      <c r="HXH145" s="155"/>
      <c r="HXI145" s="155"/>
      <c r="HXJ145" s="155"/>
      <c r="HXK145" s="155"/>
      <c r="HXL145" s="155"/>
      <c r="HXM145" s="155"/>
      <c r="HXN145" s="155"/>
      <c r="HXO145" s="155"/>
      <c r="HXP145" s="155"/>
      <c r="HXQ145" s="155"/>
      <c r="HXR145" s="155"/>
      <c r="HXS145" s="155"/>
      <c r="HXT145" s="155"/>
      <c r="HXU145" s="155"/>
      <c r="HXV145" s="155"/>
      <c r="HXW145" s="155"/>
      <c r="HXX145" s="155"/>
      <c r="HXY145" s="155"/>
      <c r="HXZ145" s="155"/>
      <c r="HYA145" s="155"/>
      <c r="HYB145" s="155"/>
      <c r="HYC145" s="155"/>
      <c r="HYD145" s="155"/>
      <c r="HYE145" s="155"/>
      <c r="HYF145" s="155"/>
      <c r="HYG145" s="155"/>
      <c r="HYH145" s="155"/>
      <c r="HYI145" s="155"/>
      <c r="HYJ145" s="155"/>
      <c r="HYK145" s="155"/>
      <c r="HYL145" s="155"/>
      <c r="HYM145" s="155"/>
      <c r="HYN145" s="155"/>
      <c r="HYO145" s="155"/>
      <c r="HYP145" s="155"/>
      <c r="HYQ145" s="155"/>
      <c r="HYR145" s="155"/>
      <c r="HYS145" s="155"/>
      <c r="HYT145" s="155"/>
      <c r="HYU145" s="155"/>
      <c r="HYV145" s="155"/>
      <c r="HYW145" s="155"/>
      <c r="HYX145" s="155"/>
      <c r="HYY145" s="155"/>
      <c r="HYZ145" s="155"/>
      <c r="HZA145" s="155"/>
      <c r="HZB145" s="155"/>
      <c r="HZC145" s="155"/>
      <c r="HZD145" s="155"/>
      <c r="HZE145" s="155"/>
      <c r="HZF145" s="155"/>
      <c r="HZG145" s="155"/>
      <c r="HZH145" s="155"/>
      <c r="HZI145" s="155"/>
      <c r="HZJ145" s="155"/>
      <c r="HZK145" s="155"/>
      <c r="HZL145" s="155"/>
      <c r="HZM145" s="155"/>
      <c r="HZN145" s="155"/>
      <c r="HZO145" s="155"/>
      <c r="HZP145" s="155"/>
      <c r="HZQ145" s="155"/>
      <c r="HZR145" s="155"/>
      <c r="HZS145" s="155"/>
      <c r="HZT145" s="155"/>
      <c r="HZU145" s="155"/>
      <c r="HZV145" s="155"/>
      <c r="HZW145" s="155"/>
      <c r="HZX145" s="155"/>
      <c r="HZY145" s="155"/>
      <c r="HZZ145" s="155"/>
      <c r="IAA145" s="155"/>
      <c r="IAB145" s="155"/>
      <c r="IAC145" s="155"/>
      <c r="IAD145" s="155"/>
      <c r="IAE145" s="155"/>
      <c r="IAF145" s="155"/>
      <c r="IAG145" s="155"/>
      <c r="IAH145" s="155"/>
      <c r="IAI145" s="155"/>
      <c r="IAJ145" s="155"/>
      <c r="IAK145" s="155"/>
      <c r="IAL145" s="155"/>
      <c r="IAM145" s="155"/>
      <c r="IAN145" s="155"/>
      <c r="IAO145" s="155"/>
      <c r="IAP145" s="155"/>
      <c r="IAQ145" s="155"/>
      <c r="IAR145" s="155"/>
      <c r="IAS145" s="155"/>
      <c r="IAT145" s="155"/>
      <c r="IAU145" s="155"/>
      <c r="IAV145" s="155"/>
      <c r="IAW145" s="155"/>
      <c r="IAX145" s="155"/>
      <c r="IAY145" s="155"/>
      <c r="IAZ145" s="155"/>
      <c r="IBA145" s="155"/>
      <c r="IBB145" s="155"/>
      <c r="IBC145" s="155"/>
      <c r="IBD145" s="155"/>
      <c r="IBE145" s="155"/>
      <c r="IBF145" s="155"/>
      <c r="IBG145" s="155"/>
      <c r="IBH145" s="155"/>
      <c r="IBI145" s="155"/>
      <c r="IBJ145" s="155"/>
      <c r="IBK145" s="155"/>
      <c r="IBL145" s="155"/>
      <c r="IBM145" s="155"/>
      <c r="IBN145" s="155"/>
      <c r="IBO145" s="155"/>
      <c r="IBP145" s="155"/>
      <c r="IBQ145" s="155"/>
      <c r="IBR145" s="155"/>
      <c r="IBS145" s="155"/>
      <c r="IBT145" s="155"/>
      <c r="IBU145" s="155"/>
      <c r="IBV145" s="155"/>
      <c r="IBW145" s="155"/>
      <c r="IBX145" s="155"/>
      <c r="IBY145" s="155"/>
      <c r="IBZ145" s="155"/>
      <c r="ICA145" s="155"/>
      <c r="ICB145" s="155"/>
      <c r="ICC145" s="155"/>
      <c r="ICD145" s="155"/>
      <c r="ICE145" s="155"/>
      <c r="ICF145" s="155"/>
      <c r="ICG145" s="155"/>
      <c r="ICH145" s="155"/>
      <c r="ICI145" s="155"/>
      <c r="ICJ145" s="155"/>
      <c r="ICK145" s="155"/>
      <c r="ICL145" s="155"/>
      <c r="ICM145" s="155"/>
      <c r="ICN145" s="155"/>
      <c r="ICO145" s="155"/>
      <c r="ICP145" s="155"/>
      <c r="ICQ145" s="155"/>
      <c r="ICR145" s="155"/>
      <c r="ICS145" s="155"/>
      <c r="ICT145" s="155"/>
      <c r="ICU145" s="155"/>
      <c r="ICV145" s="155"/>
      <c r="ICW145" s="155"/>
      <c r="ICX145" s="155"/>
      <c r="ICY145" s="155"/>
      <c r="ICZ145" s="155"/>
      <c r="IDA145" s="155"/>
      <c r="IDB145" s="155"/>
      <c r="IDC145" s="155"/>
      <c r="IDD145" s="155"/>
      <c r="IDE145" s="155"/>
      <c r="IDF145" s="155"/>
      <c r="IDG145" s="155"/>
      <c r="IDH145" s="155"/>
      <c r="IDI145" s="155"/>
      <c r="IDJ145" s="155"/>
      <c r="IDK145" s="155"/>
      <c r="IDL145" s="155"/>
      <c r="IDM145" s="155"/>
      <c r="IDN145" s="155"/>
      <c r="IDO145" s="155"/>
      <c r="IDP145" s="155"/>
      <c r="IDQ145" s="155"/>
      <c r="IDR145" s="155"/>
      <c r="IDS145" s="155"/>
      <c r="IDT145" s="155"/>
      <c r="IDU145" s="155"/>
      <c r="IDV145" s="155"/>
      <c r="IDW145" s="155"/>
      <c r="IDX145" s="155"/>
      <c r="IDY145" s="155"/>
      <c r="IDZ145" s="155"/>
      <c r="IEA145" s="155"/>
      <c r="IEB145" s="155"/>
      <c r="IEC145" s="155"/>
      <c r="IED145" s="155"/>
      <c r="IEE145" s="155"/>
      <c r="IEF145" s="155"/>
      <c r="IEG145" s="155"/>
      <c r="IEH145" s="155"/>
      <c r="IEI145" s="155"/>
      <c r="IEJ145" s="155"/>
      <c r="IEK145" s="155"/>
      <c r="IEL145" s="155"/>
      <c r="IEM145" s="155"/>
      <c r="IEN145" s="155"/>
      <c r="IEO145" s="155"/>
      <c r="IEP145" s="155"/>
      <c r="IEQ145" s="155"/>
      <c r="IER145" s="155"/>
      <c r="IES145" s="155"/>
      <c r="IET145" s="155"/>
      <c r="IEU145" s="155"/>
      <c r="IEV145" s="155"/>
      <c r="IEW145" s="155"/>
      <c r="IEX145" s="155"/>
      <c r="IEY145" s="155"/>
      <c r="IEZ145" s="155"/>
      <c r="IFA145" s="155"/>
      <c r="IFB145" s="155"/>
      <c r="IFC145" s="155"/>
      <c r="IFD145" s="155"/>
      <c r="IFE145" s="155"/>
      <c r="IFF145" s="155"/>
      <c r="IFG145" s="155"/>
      <c r="IFH145" s="155"/>
      <c r="IFI145" s="155"/>
      <c r="IFJ145" s="155"/>
      <c r="IFK145" s="155"/>
      <c r="IFL145" s="155"/>
      <c r="IFM145" s="155"/>
      <c r="IFN145" s="155"/>
      <c r="IFO145" s="155"/>
      <c r="IFP145" s="155"/>
      <c r="IFQ145" s="155"/>
      <c r="IFR145" s="155"/>
      <c r="IFS145" s="155"/>
      <c r="IFT145" s="155"/>
      <c r="IFU145" s="155"/>
      <c r="IFV145" s="155"/>
      <c r="IFW145" s="155"/>
      <c r="IFX145" s="155"/>
      <c r="IFY145" s="155"/>
      <c r="IFZ145" s="155"/>
      <c r="IGA145" s="155"/>
      <c r="IGB145" s="155"/>
      <c r="IGC145" s="155"/>
      <c r="IGD145" s="155"/>
      <c r="IGE145" s="155"/>
      <c r="IGF145" s="155"/>
      <c r="IGG145" s="155"/>
      <c r="IGH145" s="155"/>
      <c r="IGI145" s="155"/>
      <c r="IGJ145" s="155"/>
      <c r="IGK145" s="155"/>
      <c r="IGL145" s="155"/>
      <c r="IGM145" s="155"/>
      <c r="IGN145" s="155"/>
      <c r="IGO145" s="155"/>
      <c r="IGP145" s="155"/>
      <c r="IGQ145" s="155"/>
      <c r="IGR145" s="155"/>
      <c r="IGS145" s="155"/>
      <c r="IGT145" s="155"/>
      <c r="IGU145" s="155"/>
      <c r="IGV145" s="155"/>
      <c r="IGW145" s="155"/>
      <c r="IGX145" s="155"/>
      <c r="IGY145" s="155"/>
      <c r="IGZ145" s="155"/>
      <c r="IHA145" s="155"/>
      <c r="IHB145" s="155"/>
      <c r="IHC145" s="155"/>
      <c r="IHD145" s="155"/>
      <c r="IHE145" s="155"/>
      <c r="IHF145" s="155"/>
      <c r="IHG145" s="155"/>
      <c r="IHH145" s="155"/>
      <c r="IHI145" s="155"/>
      <c r="IHJ145" s="155"/>
      <c r="IHK145" s="155"/>
      <c r="IHL145" s="155"/>
      <c r="IHM145" s="155"/>
      <c r="IHN145" s="155"/>
      <c r="IHO145" s="155"/>
      <c r="IHP145" s="155"/>
      <c r="IHQ145" s="155"/>
      <c r="IHR145" s="155"/>
      <c r="IHS145" s="155"/>
      <c r="IHT145" s="155"/>
      <c r="IHU145" s="155"/>
      <c r="IHV145" s="155"/>
      <c r="IHW145" s="155"/>
      <c r="IHX145" s="155"/>
      <c r="IHY145" s="155"/>
      <c r="IHZ145" s="155"/>
      <c r="IIA145" s="155"/>
      <c r="IIB145" s="155"/>
      <c r="IIC145" s="155"/>
      <c r="IID145" s="155"/>
      <c r="IIE145" s="155"/>
      <c r="IIF145" s="155"/>
      <c r="IIG145" s="155"/>
      <c r="IIH145" s="155"/>
      <c r="III145" s="155"/>
      <c r="IIJ145" s="155"/>
      <c r="IIK145" s="155"/>
      <c r="IIL145" s="155"/>
      <c r="IIM145" s="155"/>
      <c r="IIN145" s="155"/>
      <c r="IIO145" s="155"/>
      <c r="IIP145" s="155"/>
      <c r="IIQ145" s="155"/>
      <c r="IIR145" s="155"/>
      <c r="IIS145" s="155"/>
      <c r="IIT145" s="155"/>
      <c r="IIU145" s="155"/>
      <c r="IIV145" s="155"/>
      <c r="IIW145" s="155"/>
      <c r="IIX145" s="155"/>
      <c r="IIY145" s="155"/>
      <c r="IIZ145" s="155"/>
      <c r="IJA145" s="155"/>
      <c r="IJB145" s="155"/>
      <c r="IJC145" s="155"/>
      <c r="IJD145" s="155"/>
      <c r="IJE145" s="155"/>
      <c r="IJF145" s="155"/>
      <c r="IJG145" s="155"/>
      <c r="IJH145" s="155"/>
      <c r="IJI145" s="155"/>
      <c r="IJJ145" s="155"/>
      <c r="IJK145" s="155"/>
      <c r="IJL145" s="155"/>
      <c r="IJM145" s="155"/>
      <c r="IJN145" s="155"/>
      <c r="IJO145" s="155"/>
      <c r="IJP145" s="155"/>
      <c r="IJQ145" s="155"/>
      <c r="IJR145" s="155"/>
      <c r="IJS145" s="155"/>
      <c r="IJT145" s="155"/>
      <c r="IJU145" s="155"/>
      <c r="IJV145" s="155"/>
      <c r="IJW145" s="155"/>
      <c r="IJX145" s="155"/>
      <c r="IJY145" s="155"/>
      <c r="IJZ145" s="155"/>
      <c r="IKA145" s="155"/>
      <c r="IKB145" s="155"/>
      <c r="IKC145" s="155"/>
      <c r="IKD145" s="155"/>
      <c r="IKE145" s="155"/>
      <c r="IKF145" s="155"/>
      <c r="IKG145" s="155"/>
      <c r="IKH145" s="155"/>
      <c r="IKI145" s="155"/>
      <c r="IKJ145" s="155"/>
      <c r="IKK145" s="155"/>
      <c r="IKL145" s="155"/>
      <c r="IKM145" s="155"/>
      <c r="IKN145" s="155"/>
      <c r="IKO145" s="155"/>
      <c r="IKP145" s="155"/>
      <c r="IKQ145" s="155"/>
      <c r="IKR145" s="155"/>
      <c r="IKS145" s="155"/>
      <c r="IKT145" s="155"/>
      <c r="IKU145" s="155"/>
      <c r="IKV145" s="155"/>
      <c r="IKW145" s="155"/>
      <c r="IKX145" s="155"/>
      <c r="IKY145" s="155"/>
      <c r="IKZ145" s="155"/>
      <c r="ILA145" s="155"/>
      <c r="ILB145" s="155"/>
      <c r="ILC145" s="155"/>
      <c r="ILD145" s="155"/>
      <c r="ILE145" s="155"/>
      <c r="ILF145" s="155"/>
      <c r="ILG145" s="155"/>
      <c r="ILH145" s="155"/>
      <c r="ILI145" s="155"/>
      <c r="ILJ145" s="155"/>
      <c r="ILK145" s="155"/>
      <c r="ILL145" s="155"/>
      <c r="ILM145" s="155"/>
      <c r="ILN145" s="155"/>
      <c r="ILO145" s="155"/>
      <c r="ILP145" s="155"/>
      <c r="ILQ145" s="155"/>
      <c r="ILR145" s="155"/>
      <c r="ILS145" s="155"/>
      <c r="ILT145" s="155"/>
      <c r="ILU145" s="155"/>
      <c r="ILV145" s="155"/>
      <c r="ILW145" s="155"/>
      <c r="ILX145" s="155"/>
      <c r="ILY145" s="155"/>
      <c r="ILZ145" s="155"/>
      <c r="IMA145" s="155"/>
      <c r="IMB145" s="155"/>
      <c r="IMC145" s="155"/>
      <c r="IMD145" s="155"/>
      <c r="IME145" s="155"/>
      <c r="IMF145" s="155"/>
      <c r="IMG145" s="155"/>
      <c r="IMH145" s="155"/>
      <c r="IMI145" s="155"/>
      <c r="IMJ145" s="155"/>
      <c r="IMK145" s="155"/>
      <c r="IML145" s="155"/>
      <c r="IMM145" s="155"/>
      <c r="IMN145" s="155"/>
      <c r="IMO145" s="155"/>
      <c r="IMP145" s="155"/>
      <c r="IMQ145" s="155"/>
      <c r="IMR145" s="155"/>
      <c r="IMS145" s="155"/>
      <c r="IMT145" s="155"/>
      <c r="IMU145" s="155"/>
      <c r="IMV145" s="155"/>
      <c r="IMW145" s="155"/>
      <c r="IMX145" s="155"/>
      <c r="IMY145" s="155"/>
      <c r="IMZ145" s="155"/>
      <c r="INA145" s="155"/>
      <c r="INB145" s="155"/>
      <c r="INC145" s="155"/>
      <c r="IND145" s="155"/>
      <c r="INE145" s="155"/>
      <c r="INF145" s="155"/>
      <c r="ING145" s="155"/>
      <c r="INH145" s="155"/>
      <c r="INI145" s="155"/>
      <c r="INJ145" s="155"/>
      <c r="INK145" s="155"/>
      <c r="INL145" s="155"/>
      <c r="INM145" s="155"/>
      <c r="INN145" s="155"/>
      <c r="INO145" s="155"/>
      <c r="INP145" s="155"/>
      <c r="INQ145" s="155"/>
      <c r="INR145" s="155"/>
      <c r="INS145" s="155"/>
      <c r="INT145" s="155"/>
      <c r="INU145" s="155"/>
      <c r="INV145" s="155"/>
      <c r="INW145" s="155"/>
      <c r="INX145" s="155"/>
      <c r="INY145" s="155"/>
      <c r="INZ145" s="155"/>
      <c r="IOA145" s="155"/>
      <c r="IOB145" s="155"/>
      <c r="IOC145" s="155"/>
      <c r="IOD145" s="155"/>
      <c r="IOE145" s="155"/>
      <c r="IOF145" s="155"/>
      <c r="IOG145" s="155"/>
      <c r="IOH145" s="155"/>
      <c r="IOI145" s="155"/>
      <c r="IOJ145" s="155"/>
      <c r="IOK145" s="155"/>
      <c r="IOL145" s="155"/>
      <c r="IOM145" s="155"/>
      <c r="ION145" s="155"/>
      <c r="IOO145" s="155"/>
      <c r="IOP145" s="155"/>
      <c r="IOQ145" s="155"/>
      <c r="IOR145" s="155"/>
      <c r="IOS145" s="155"/>
      <c r="IOT145" s="155"/>
      <c r="IOU145" s="155"/>
      <c r="IOV145" s="155"/>
      <c r="IOW145" s="155"/>
      <c r="IOX145" s="155"/>
      <c r="IOY145" s="155"/>
      <c r="IOZ145" s="155"/>
      <c r="IPA145" s="155"/>
      <c r="IPB145" s="155"/>
      <c r="IPC145" s="155"/>
      <c r="IPD145" s="155"/>
      <c r="IPE145" s="155"/>
      <c r="IPF145" s="155"/>
      <c r="IPG145" s="155"/>
      <c r="IPH145" s="155"/>
      <c r="IPI145" s="155"/>
      <c r="IPJ145" s="155"/>
      <c r="IPK145" s="155"/>
      <c r="IPL145" s="155"/>
      <c r="IPM145" s="155"/>
      <c r="IPN145" s="155"/>
      <c r="IPO145" s="155"/>
      <c r="IPP145" s="155"/>
      <c r="IPQ145" s="155"/>
      <c r="IPR145" s="155"/>
      <c r="IPS145" s="155"/>
      <c r="IPT145" s="155"/>
      <c r="IPU145" s="155"/>
      <c r="IPV145" s="155"/>
      <c r="IPW145" s="155"/>
      <c r="IPX145" s="155"/>
      <c r="IPY145" s="155"/>
      <c r="IPZ145" s="155"/>
      <c r="IQA145" s="155"/>
      <c r="IQB145" s="155"/>
      <c r="IQC145" s="155"/>
      <c r="IQD145" s="155"/>
      <c r="IQE145" s="155"/>
      <c r="IQF145" s="155"/>
      <c r="IQG145" s="155"/>
      <c r="IQH145" s="155"/>
      <c r="IQI145" s="155"/>
      <c r="IQJ145" s="155"/>
      <c r="IQK145" s="155"/>
      <c r="IQL145" s="155"/>
      <c r="IQM145" s="155"/>
      <c r="IQN145" s="155"/>
      <c r="IQO145" s="155"/>
      <c r="IQP145" s="155"/>
      <c r="IQQ145" s="155"/>
      <c r="IQR145" s="155"/>
      <c r="IQS145" s="155"/>
      <c r="IQT145" s="155"/>
      <c r="IQU145" s="155"/>
      <c r="IQV145" s="155"/>
      <c r="IQW145" s="155"/>
      <c r="IQX145" s="155"/>
      <c r="IQY145" s="155"/>
      <c r="IQZ145" s="155"/>
      <c r="IRA145" s="155"/>
      <c r="IRB145" s="155"/>
      <c r="IRC145" s="155"/>
      <c r="IRD145" s="155"/>
      <c r="IRE145" s="155"/>
      <c r="IRF145" s="155"/>
      <c r="IRG145" s="155"/>
      <c r="IRH145" s="155"/>
      <c r="IRI145" s="155"/>
      <c r="IRJ145" s="155"/>
      <c r="IRK145" s="155"/>
      <c r="IRL145" s="155"/>
      <c r="IRM145" s="155"/>
      <c r="IRN145" s="155"/>
      <c r="IRO145" s="155"/>
      <c r="IRP145" s="155"/>
      <c r="IRQ145" s="155"/>
      <c r="IRR145" s="155"/>
      <c r="IRS145" s="155"/>
      <c r="IRT145" s="155"/>
      <c r="IRU145" s="155"/>
      <c r="IRV145" s="155"/>
      <c r="IRW145" s="155"/>
      <c r="IRX145" s="155"/>
      <c r="IRY145" s="155"/>
      <c r="IRZ145" s="155"/>
      <c r="ISA145" s="155"/>
      <c r="ISB145" s="155"/>
      <c r="ISC145" s="155"/>
      <c r="ISD145" s="155"/>
      <c r="ISE145" s="155"/>
      <c r="ISF145" s="155"/>
      <c r="ISG145" s="155"/>
      <c r="ISH145" s="155"/>
      <c r="ISI145" s="155"/>
      <c r="ISJ145" s="155"/>
      <c r="ISK145" s="155"/>
      <c r="ISL145" s="155"/>
      <c r="ISM145" s="155"/>
      <c r="ISN145" s="155"/>
      <c r="ISO145" s="155"/>
      <c r="ISP145" s="155"/>
      <c r="ISQ145" s="155"/>
      <c r="ISR145" s="155"/>
      <c r="ISS145" s="155"/>
      <c r="IST145" s="155"/>
      <c r="ISU145" s="155"/>
      <c r="ISV145" s="155"/>
      <c r="ISW145" s="155"/>
      <c r="ISX145" s="155"/>
      <c r="ISY145" s="155"/>
      <c r="ISZ145" s="155"/>
      <c r="ITA145" s="155"/>
      <c r="ITB145" s="155"/>
      <c r="ITC145" s="155"/>
      <c r="ITD145" s="155"/>
      <c r="ITE145" s="155"/>
      <c r="ITF145" s="155"/>
      <c r="ITG145" s="155"/>
      <c r="ITH145" s="155"/>
      <c r="ITI145" s="155"/>
      <c r="ITJ145" s="155"/>
      <c r="ITK145" s="155"/>
      <c r="ITL145" s="155"/>
      <c r="ITM145" s="155"/>
      <c r="ITN145" s="155"/>
      <c r="ITO145" s="155"/>
      <c r="ITP145" s="155"/>
      <c r="ITQ145" s="155"/>
      <c r="ITR145" s="155"/>
      <c r="ITS145" s="155"/>
      <c r="ITT145" s="155"/>
      <c r="ITU145" s="155"/>
      <c r="ITV145" s="155"/>
      <c r="ITW145" s="155"/>
      <c r="ITX145" s="155"/>
      <c r="ITY145" s="155"/>
      <c r="ITZ145" s="155"/>
      <c r="IUA145" s="155"/>
      <c r="IUB145" s="155"/>
      <c r="IUC145" s="155"/>
      <c r="IUD145" s="155"/>
      <c r="IUE145" s="155"/>
      <c r="IUF145" s="155"/>
      <c r="IUG145" s="155"/>
      <c r="IUH145" s="155"/>
      <c r="IUI145" s="155"/>
      <c r="IUJ145" s="155"/>
      <c r="IUK145" s="155"/>
      <c r="IUL145" s="155"/>
      <c r="IUM145" s="155"/>
      <c r="IUN145" s="155"/>
      <c r="IUO145" s="155"/>
      <c r="IUP145" s="155"/>
      <c r="IUQ145" s="155"/>
      <c r="IUR145" s="155"/>
      <c r="IUS145" s="155"/>
      <c r="IUT145" s="155"/>
      <c r="IUU145" s="155"/>
      <c r="IUV145" s="155"/>
      <c r="IUW145" s="155"/>
      <c r="IUX145" s="155"/>
      <c r="IUY145" s="155"/>
      <c r="IUZ145" s="155"/>
      <c r="IVA145" s="155"/>
      <c r="IVB145" s="155"/>
      <c r="IVC145" s="155"/>
      <c r="IVD145" s="155"/>
      <c r="IVE145" s="155"/>
      <c r="IVF145" s="155"/>
      <c r="IVG145" s="155"/>
      <c r="IVH145" s="155"/>
      <c r="IVI145" s="155"/>
      <c r="IVJ145" s="155"/>
      <c r="IVK145" s="155"/>
      <c r="IVL145" s="155"/>
      <c r="IVM145" s="155"/>
      <c r="IVN145" s="155"/>
      <c r="IVO145" s="155"/>
      <c r="IVP145" s="155"/>
      <c r="IVQ145" s="155"/>
      <c r="IVR145" s="155"/>
      <c r="IVS145" s="155"/>
      <c r="IVT145" s="155"/>
      <c r="IVU145" s="155"/>
      <c r="IVV145" s="155"/>
      <c r="IVW145" s="155"/>
      <c r="IVX145" s="155"/>
      <c r="IVY145" s="155"/>
      <c r="IVZ145" s="155"/>
      <c r="IWA145" s="155"/>
      <c r="IWB145" s="155"/>
      <c r="IWC145" s="155"/>
      <c r="IWD145" s="155"/>
      <c r="IWE145" s="155"/>
      <c r="IWF145" s="155"/>
      <c r="IWG145" s="155"/>
      <c r="IWH145" s="155"/>
      <c r="IWI145" s="155"/>
      <c r="IWJ145" s="155"/>
      <c r="IWK145" s="155"/>
      <c r="IWL145" s="155"/>
      <c r="IWM145" s="155"/>
      <c r="IWN145" s="155"/>
      <c r="IWO145" s="155"/>
      <c r="IWP145" s="155"/>
      <c r="IWQ145" s="155"/>
      <c r="IWR145" s="155"/>
      <c r="IWS145" s="155"/>
      <c r="IWT145" s="155"/>
      <c r="IWU145" s="155"/>
      <c r="IWV145" s="155"/>
      <c r="IWW145" s="155"/>
      <c r="IWX145" s="155"/>
      <c r="IWY145" s="155"/>
      <c r="IWZ145" s="155"/>
      <c r="IXA145" s="155"/>
      <c r="IXB145" s="155"/>
      <c r="IXC145" s="155"/>
      <c r="IXD145" s="155"/>
      <c r="IXE145" s="155"/>
      <c r="IXF145" s="155"/>
      <c r="IXG145" s="155"/>
      <c r="IXH145" s="155"/>
      <c r="IXI145" s="155"/>
      <c r="IXJ145" s="155"/>
      <c r="IXK145" s="155"/>
      <c r="IXL145" s="155"/>
      <c r="IXM145" s="155"/>
      <c r="IXN145" s="155"/>
      <c r="IXO145" s="155"/>
      <c r="IXP145" s="155"/>
      <c r="IXQ145" s="155"/>
      <c r="IXR145" s="155"/>
      <c r="IXS145" s="155"/>
      <c r="IXT145" s="155"/>
      <c r="IXU145" s="155"/>
      <c r="IXV145" s="155"/>
      <c r="IXW145" s="155"/>
      <c r="IXX145" s="155"/>
      <c r="IXY145" s="155"/>
      <c r="IXZ145" s="155"/>
      <c r="IYA145" s="155"/>
      <c r="IYB145" s="155"/>
      <c r="IYC145" s="155"/>
      <c r="IYD145" s="155"/>
      <c r="IYE145" s="155"/>
      <c r="IYF145" s="155"/>
      <c r="IYG145" s="155"/>
      <c r="IYH145" s="155"/>
      <c r="IYI145" s="155"/>
      <c r="IYJ145" s="155"/>
      <c r="IYK145" s="155"/>
      <c r="IYL145" s="155"/>
      <c r="IYM145" s="155"/>
      <c r="IYN145" s="155"/>
      <c r="IYO145" s="155"/>
      <c r="IYP145" s="155"/>
      <c r="IYQ145" s="155"/>
      <c r="IYR145" s="155"/>
      <c r="IYS145" s="155"/>
      <c r="IYT145" s="155"/>
      <c r="IYU145" s="155"/>
      <c r="IYV145" s="155"/>
      <c r="IYW145" s="155"/>
      <c r="IYX145" s="155"/>
      <c r="IYY145" s="155"/>
      <c r="IYZ145" s="155"/>
      <c r="IZA145" s="155"/>
      <c r="IZB145" s="155"/>
      <c r="IZC145" s="155"/>
      <c r="IZD145" s="155"/>
      <c r="IZE145" s="155"/>
      <c r="IZF145" s="155"/>
      <c r="IZG145" s="155"/>
      <c r="IZH145" s="155"/>
      <c r="IZI145" s="155"/>
      <c r="IZJ145" s="155"/>
      <c r="IZK145" s="155"/>
      <c r="IZL145" s="155"/>
      <c r="IZM145" s="155"/>
      <c r="IZN145" s="155"/>
      <c r="IZO145" s="155"/>
      <c r="IZP145" s="155"/>
      <c r="IZQ145" s="155"/>
      <c r="IZR145" s="155"/>
      <c r="IZS145" s="155"/>
      <c r="IZT145" s="155"/>
      <c r="IZU145" s="155"/>
      <c r="IZV145" s="155"/>
      <c r="IZW145" s="155"/>
      <c r="IZX145" s="155"/>
      <c r="IZY145" s="155"/>
      <c r="IZZ145" s="155"/>
      <c r="JAA145" s="155"/>
      <c r="JAB145" s="155"/>
      <c r="JAC145" s="155"/>
      <c r="JAD145" s="155"/>
      <c r="JAE145" s="155"/>
      <c r="JAF145" s="155"/>
      <c r="JAG145" s="155"/>
      <c r="JAH145" s="155"/>
      <c r="JAI145" s="155"/>
      <c r="JAJ145" s="155"/>
      <c r="JAK145" s="155"/>
      <c r="JAL145" s="155"/>
      <c r="JAM145" s="155"/>
      <c r="JAN145" s="155"/>
      <c r="JAO145" s="155"/>
      <c r="JAP145" s="155"/>
      <c r="JAQ145" s="155"/>
      <c r="JAR145" s="155"/>
      <c r="JAS145" s="155"/>
      <c r="JAT145" s="155"/>
      <c r="JAU145" s="155"/>
      <c r="JAV145" s="155"/>
      <c r="JAW145" s="155"/>
      <c r="JAX145" s="155"/>
      <c r="JAY145" s="155"/>
      <c r="JAZ145" s="155"/>
      <c r="JBA145" s="155"/>
      <c r="JBB145" s="155"/>
      <c r="JBC145" s="155"/>
      <c r="JBD145" s="155"/>
      <c r="JBE145" s="155"/>
      <c r="JBF145" s="155"/>
      <c r="JBG145" s="155"/>
      <c r="JBH145" s="155"/>
      <c r="JBI145" s="155"/>
      <c r="JBJ145" s="155"/>
      <c r="JBK145" s="155"/>
      <c r="JBL145" s="155"/>
      <c r="JBM145" s="155"/>
      <c r="JBN145" s="155"/>
      <c r="JBO145" s="155"/>
      <c r="JBP145" s="155"/>
      <c r="JBQ145" s="155"/>
      <c r="JBR145" s="155"/>
      <c r="JBS145" s="155"/>
      <c r="JBT145" s="155"/>
      <c r="JBU145" s="155"/>
      <c r="JBV145" s="155"/>
      <c r="JBW145" s="155"/>
      <c r="JBX145" s="155"/>
      <c r="JBY145" s="155"/>
      <c r="JBZ145" s="155"/>
      <c r="JCA145" s="155"/>
      <c r="JCB145" s="155"/>
      <c r="JCC145" s="155"/>
      <c r="JCD145" s="155"/>
      <c r="JCE145" s="155"/>
      <c r="JCF145" s="155"/>
      <c r="JCG145" s="155"/>
      <c r="JCH145" s="155"/>
      <c r="JCI145" s="155"/>
      <c r="JCJ145" s="155"/>
      <c r="JCK145" s="155"/>
      <c r="JCL145" s="155"/>
      <c r="JCM145" s="155"/>
      <c r="JCN145" s="155"/>
      <c r="JCO145" s="155"/>
      <c r="JCP145" s="155"/>
      <c r="JCQ145" s="155"/>
      <c r="JCR145" s="155"/>
      <c r="JCS145" s="155"/>
      <c r="JCT145" s="155"/>
      <c r="JCU145" s="155"/>
      <c r="JCV145" s="155"/>
      <c r="JCW145" s="155"/>
      <c r="JCX145" s="155"/>
      <c r="JCY145" s="155"/>
      <c r="JCZ145" s="155"/>
      <c r="JDA145" s="155"/>
      <c r="JDB145" s="155"/>
      <c r="JDC145" s="155"/>
      <c r="JDD145" s="155"/>
      <c r="JDE145" s="155"/>
      <c r="JDF145" s="155"/>
      <c r="JDG145" s="155"/>
      <c r="JDH145" s="155"/>
      <c r="JDI145" s="155"/>
      <c r="JDJ145" s="155"/>
      <c r="JDK145" s="155"/>
      <c r="JDL145" s="155"/>
      <c r="JDM145" s="155"/>
      <c r="JDN145" s="155"/>
      <c r="JDO145" s="155"/>
      <c r="JDP145" s="155"/>
      <c r="JDQ145" s="155"/>
      <c r="JDR145" s="155"/>
      <c r="JDS145" s="155"/>
      <c r="JDT145" s="155"/>
      <c r="JDU145" s="155"/>
      <c r="JDV145" s="155"/>
      <c r="JDW145" s="155"/>
      <c r="JDX145" s="155"/>
      <c r="JDY145" s="155"/>
      <c r="JDZ145" s="155"/>
      <c r="JEA145" s="155"/>
      <c r="JEB145" s="155"/>
      <c r="JEC145" s="155"/>
      <c r="JED145" s="155"/>
      <c r="JEE145" s="155"/>
      <c r="JEF145" s="155"/>
      <c r="JEG145" s="155"/>
      <c r="JEH145" s="155"/>
      <c r="JEI145" s="155"/>
      <c r="JEJ145" s="155"/>
      <c r="JEK145" s="155"/>
      <c r="JEL145" s="155"/>
      <c r="JEM145" s="155"/>
      <c r="JEN145" s="155"/>
      <c r="JEO145" s="155"/>
      <c r="JEP145" s="155"/>
      <c r="JEQ145" s="155"/>
      <c r="JER145" s="155"/>
      <c r="JES145" s="155"/>
      <c r="JET145" s="155"/>
      <c r="JEU145" s="155"/>
      <c r="JEV145" s="155"/>
      <c r="JEW145" s="155"/>
      <c r="JEX145" s="155"/>
      <c r="JEY145" s="155"/>
      <c r="JEZ145" s="155"/>
      <c r="JFA145" s="155"/>
      <c r="JFB145" s="155"/>
      <c r="JFC145" s="155"/>
      <c r="JFD145" s="155"/>
      <c r="JFE145" s="155"/>
      <c r="JFF145" s="155"/>
      <c r="JFG145" s="155"/>
      <c r="JFH145" s="155"/>
      <c r="JFI145" s="155"/>
      <c r="JFJ145" s="155"/>
      <c r="JFK145" s="155"/>
      <c r="JFL145" s="155"/>
      <c r="JFM145" s="155"/>
      <c r="JFN145" s="155"/>
      <c r="JFO145" s="155"/>
      <c r="JFP145" s="155"/>
      <c r="JFQ145" s="155"/>
      <c r="JFR145" s="155"/>
      <c r="JFS145" s="155"/>
      <c r="JFT145" s="155"/>
      <c r="JFU145" s="155"/>
      <c r="JFV145" s="155"/>
      <c r="JFW145" s="155"/>
      <c r="JFX145" s="155"/>
      <c r="JFY145" s="155"/>
      <c r="JFZ145" s="155"/>
      <c r="JGA145" s="155"/>
      <c r="JGB145" s="155"/>
      <c r="JGC145" s="155"/>
      <c r="JGD145" s="155"/>
      <c r="JGE145" s="155"/>
      <c r="JGF145" s="155"/>
      <c r="JGG145" s="155"/>
      <c r="JGH145" s="155"/>
      <c r="JGI145" s="155"/>
      <c r="JGJ145" s="155"/>
      <c r="JGK145" s="155"/>
      <c r="JGL145" s="155"/>
      <c r="JGM145" s="155"/>
      <c r="JGN145" s="155"/>
      <c r="JGO145" s="155"/>
      <c r="JGP145" s="155"/>
      <c r="JGQ145" s="155"/>
      <c r="JGR145" s="155"/>
      <c r="JGS145" s="155"/>
      <c r="JGT145" s="155"/>
      <c r="JGU145" s="155"/>
      <c r="JGV145" s="155"/>
      <c r="JGW145" s="155"/>
      <c r="JGX145" s="155"/>
      <c r="JGY145" s="155"/>
      <c r="JGZ145" s="155"/>
      <c r="JHA145" s="155"/>
      <c r="JHB145" s="155"/>
      <c r="JHC145" s="155"/>
      <c r="JHD145" s="155"/>
      <c r="JHE145" s="155"/>
      <c r="JHF145" s="155"/>
      <c r="JHG145" s="155"/>
      <c r="JHH145" s="155"/>
      <c r="JHI145" s="155"/>
      <c r="JHJ145" s="155"/>
      <c r="JHK145" s="155"/>
      <c r="JHL145" s="155"/>
      <c r="JHM145" s="155"/>
      <c r="JHN145" s="155"/>
      <c r="JHO145" s="155"/>
      <c r="JHP145" s="155"/>
      <c r="JHQ145" s="155"/>
      <c r="JHR145" s="155"/>
      <c r="JHS145" s="155"/>
      <c r="JHT145" s="155"/>
      <c r="JHU145" s="155"/>
      <c r="JHV145" s="155"/>
      <c r="JHW145" s="155"/>
      <c r="JHX145" s="155"/>
      <c r="JHY145" s="155"/>
      <c r="JHZ145" s="155"/>
      <c r="JIA145" s="155"/>
      <c r="JIB145" s="155"/>
      <c r="JIC145" s="155"/>
      <c r="JID145" s="155"/>
      <c r="JIE145" s="155"/>
      <c r="JIF145" s="155"/>
      <c r="JIG145" s="155"/>
      <c r="JIH145" s="155"/>
      <c r="JII145" s="155"/>
      <c r="JIJ145" s="155"/>
      <c r="JIK145" s="155"/>
      <c r="JIL145" s="155"/>
      <c r="JIM145" s="155"/>
      <c r="JIN145" s="155"/>
      <c r="JIO145" s="155"/>
      <c r="JIP145" s="155"/>
      <c r="JIQ145" s="155"/>
      <c r="JIR145" s="155"/>
      <c r="JIS145" s="155"/>
      <c r="JIT145" s="155"/>
      <c r="JIU145" s="155"/>
      <c r="JIV145" s="155"/>
      <c r="JIW145" s="155"/>
      <c r="JIX145" s="155"/>
      <c r="JIY145" s="155"/>
      <c r="JIZ145" s="155"/>
      <c r="JJA145" s="155"/>
      <c r="JJB145" s="155"/>
      <c r="JJC145" s="155"/>
      <c r="JJD145" s="155"/>
      <c r="JJE145" s="155"/>
      <c r="JJF145" s="155"/>
      <c r="JJG145" s="155"/>
      <c r="JJH145" s="155"/>
      <c r="JJI145" s="155"/>
      <c r="JJJ145" s="155"/>
      <c r="JJK145" s="155"/>
      <c r="JJL145" s="155"/>
      <c r="JJM145" s="155"/>
      <c r="JJN145" s="155"/>
      <c r="JJO145" s="155"/>
      <c r="JJP145" s="155"/>
      <c r="JJQ145" s="155"/>
      <c r="JJR145" s="155"/>
      <c r="JJS145" s="155"/>
      <c r="JJT145" s="155"/>
      <c r="JJU145" s="155"/>
      <c r="JJV145" s="155"/>
      <c r="JJW145" s="155"/>
      <c r="JJX145" s="155"/>
      <c r="JJY145" s="155"/>
      <c r="JJZ145" s="155"/>
      <c r="JKA145" s="155"/>
      <c r="JKB145" s="155"/>
      <c r="JKC145" s="155"/>
      <c r="JKD145" s="155"/>
      <c r="JKE145" s="155"/>
      <c r="JKF145" s="155"/>
      <c r="JKG145" s="155"/>
      <c r="JKH145" s="155"/>
      <c r="JKI145" s="155"/>
      <c r="JKJ145" s="155"/>
      <c r="JKK145" s="155"/>
      <c r="JKL145" s="155"/>
      <c r="JKM145" s="155"/>
      <c r="JKN145" s="155"/>
      <c r="JKO145" s="155"/>
      <c r="JKP145" s="155"/>
      <c r="JKQ145" s="155"/>
      <c r="JKR145" s="155"/>
      <c r="JKS145" s="155"/>
      <c r="JKT145" s="155"/>
      <c r="JKU145" s="155"/>
      <c r="JKV145" s="155"/>
      <c r="JKW145" s="155"/>
      <c r="JKX145" s="155"/>
      <c r="JKY145" s="155"/>
      <c r="JKZ145" s="155"/>
      <c r="JLA145" s="155"/>
      <c r="JLB145" s="155"/>
      <c r="JLC145" s="155"/>
      <c r="JLD145" s="155"/>
      <c r="JLE145" s="155"/>
      <c r="JLF145" s="155"/>
      <c r="JLG145" s="155"/>
      <c r="JLH145" s="155"/>
      <c r="JLI145" s="155"/>
      <c r="JLJ145" s="155"/>
      <c r="JLK145" s="155"/>
      <c r="JLL145" s="155"/>
      <c r="JLM145" s="155"/>
      <c r="JLN145" s="155"/>
      <c r="JLO145" s="155"/>
      <c r="JLP145" s="155"/>
      <c r="JLQ145" s="155"/>
      <c r="JLR145" s="155"/>
      <c r="JLS145" s="155"/>
      <c r="JLT145" s="155"/>
      <c r="JLU145" s="155"/>
      <c r="JLV145" s="155"/>
      <c r="JLW145" s="155"/>
      <c r="JLX145" s="155"/>
      <c r="JLY145" s="155"/>
      <c r="JLZ145" s="155"/>
      <c r="JMA145" s="155"/>
      <c r="JMB145" s="155"/>
      <c r="JMC145" s="155"/>
      <c r="JMD145" s="155"/>
      <c r="JME145" s="155"/>
      <c r="JMF145" s="155"/>
      <c r="JMG145" s="155"/>
      <c r="JMH145" s="155"/>
      <c r="JMI145" s="155"/>
      <c r="JMJ145" s="155"/>
      <c r="JMK145" s="155"/>
      <c r="JML145" s="155"/>
      <c r="JMM145" s="155"/>
      <c r="JMN145" s="155"/>
      <c r="JMO145" s="155"/>
      <c r="JMP145" s="155"/>
      <c r="JMQ145" s="155"/>
      <c r="JMR145" s="155"/>
      <c r="JMS145" s="155"/>
      <c r="JMT145" s="155"/>
      <c r="JMU145" s="155"/>
      <c r="JMV145" s="155"/>
      <c r="JMW145" s="155"/>
      <c r="JMX145" s="155"/>
      <c r="JMY145" s="155"/>
      <c r="JMZ145" s="155"/>
      <c r="JNA145" s="155"/>
      <c r="JNB145" s="155"/>
      <c r="JNC145" s="155"/>
      <c r="JND145" s="155"/>
      <c r="JNE145" s="155"/>
      <c r="JNF145" s="155"/>
      <c r="JNG145" s="155"/>
      <c r="JNH145" s="155"/>
      <c r="JNI145" s="155"/>
      <c r="JNJ145" s="155"/>
      <c r="JNK145" s="155"/>
      <c r="JNL145" s="155"/>
      <c r="JNM145" s="155"/>
      <c r="JNN145" s="155"/>
      <c r="JNO145" s="155"/>
      <c r="JNP145" s="155"/>
      <c r="JNQ145" s="155"/>
      <c r="JNR145" s="155"/>
      <c r="JNS145" s="155"/>
      <c r="JNT145" s="155"/>
      <c r="JNU145" s="155"/>
      <c r="JNV145" s="155"/>
      <c r="JNW145" s="155"/>
      <c r="JNX145" s="155"/>
      <c r="JNY145" s="155"/>
      <c r="JNZ145" s="155"/>
      <c r="JOA145" s="155"/>
      <c r="JOB145" s="155"/>
      <c r="JOC145" s="155"/>
      <c r="JOD145" s="155"/>
      <c r="JOE145" s="155"/>
      <c r="JOF145" s="155"/>
      <c r="JOG145" s="155"/>
      <c r="JOH145" s="155"/>
      <c r="JOI145" s="155"/>
      <c r="JOJ145" s="155"/>
      <c r="JOK145" s="155"/>
      <c r="JOL145" s="155"/>
      <c r="JOM145" s="155"/>
      <c r="JON145" s="155"/>
      <c r="JOO145" s="155"/>
      <c r="JOP145" s="155"/>
      <c r="JOQ145" s="155"/>
      <c r="JOR145" s="155"/>
      <c r="JOS145" s="155"/>
      <c r="JOT145" s="155"/>
      <c r="JOU145" s="155"/>
      <c r="JOV145" s="155"/>
      <c r="JOW145" s="155"/>
      <c r="JOX145" s="155"/>
      <c r="JOY145" s="155"/>
      <c r="JOZ145" s="155"/>
      <c r="JPA145" s="155"/>
      <c r="JPB145" s="155"/>
      <c r="JPC145" s="155"/>
      <c r="JPD145" s="155"/>
      <c r="JPE145" s="155"/>
      <c r="JPF145" s="155"/>
      <c r="JPG145" s="155"/>
      <c r="JPH145" s="155"/>
      <c r="JPI145" s="155"/>
      <c r="JPJ145" s="155"/>
      <c r="JPK145" s="155"/>
      <c r="JPL145" s="155"/>
      <c r="JPM145" s="155"/>
      <c r="JPN145" s="155"/>
      <c r="JPO145" s="155"/>
      <c r="JPP145" s="155"/>
      <c r="JPQ145" s="155"/>
      <c r="JPR145" s="155"/>
      <c r="JPS145" s="155"/>
      <c r="JPT145" s="155"/>
      <c r="JPU145" s="155"/>
      <c r="JPV145" s="155"/>
      <c r="JPW145" s="155"/>
      <c r="JPX145" s="155"/>
      <c r="JPY145" s="155"/>
      <c r="JPZ145" s="155"/>
      <c r="JQA145" s="155"/>
      <c r="JQB145" s="155"/>
      <c r="JQC145" s="155"/>
      <c r="JQD145" s="155"/>
      <c r="JQE145" s="155"/>
      <c r="JQF145" s="155"/>
      <c r="JQG145" s="155"/>
      <c r="JQH145" s="155"/>
      <c r="JQI145" s="155"/>
      <c r="JQJ145" s="155"/>
      <c r="JQK145" s="155"/>
      <c r="JQL145" s="155"/>
      <c r="JQM145" s="155"/>
      <c r="JQN145" s="155"/>
      <c r="JQO145" s="155"/>
      <c r="JQP145" s="155"/>
      <c r="JQQ145" s="155"/>
      <c r="JQR145" s="155"/>
      <c r="JQS145" s="155"/>
      <c r="JQT145" s="155"/>
      <c r="JQU145" s="155"/>
      <c r="JQV145" s="155"/>
      <c r="JQW145" s="155"/>
      <c r="JQX145" s="155"/>
      <c r="JQY145" s="155"/>
      <c r="JQZ145" s="155"/>
      <c r="JRA145" s="155"/>
      <c r="JRB145" s="155"/>
      <c r="JRC145" s="155"/>
      <c r="JRD145" s="155"/>
      <c r="JRE145" s="155"/>
      <c r="JRF145" s="155"/>
      <c r="JRG145" s="155"/>
      <c r="JRH145" s="155"/>
      <c r="JRI145" s="155"/>
      <c r="JRJ145" s="155"/>
      <c r="JRK145" s="155"/>
      <c r="JRL145" s="155"/>
      <c r="JRM145" s="155"/>
      <c r="JRN145" s="155"/>
      <c r="JRO145" s="155"/>
      <c r="JRP145" s="155"/>
      <c r="JRQ145" s="155"/>
      <c r="JRR145" s="155"/>
      <c r="JRS145" s="155"/>
      <c r="JRT145" s="155"/>
      <c r="JRU145" s="155"/>
      <c r="JRV145" s="155"/>
      <c r="JRW145" s="155"/>
      <c r="JRX145" s="155"/>
      <c r="JRY145" s="155"/>
      <c r="JRZ145" s="155"/>
      <c r="JSA145" s="155"/>
      <c r="JSB145" s="155"/>
      <c r="JSC145" s="155"/>
      <c r="JSD145" s="155"/>
      <c r="JSE145" s="155"/>
      <c r="JSF145" s="155"/>
      <c r="JSG145" s="155"/>
      <c r="JSH145" s="155"/>
      <c r="JSI145" s="155"/>
      <c r="JSJ145" s="155"/>
      <c r="JSK145" s="155"/>
      <c r="JSL145" s="155"/>
      <c r="JSM145" s="155"/>
      <c r="JSN145" s="155"/>
      <c r="JSO145" s="155"/>
      <c r="JSP145" s="155"/>
      <c r="JSQ145" s="155"/>
      <c r="JSR145" s="155"/>
      <c r="JSS145" s="155"/>
      <c r="JST145" s="155"/>
      <c r="JSU145" s="155"/>
      <c r="JSV145" s="155"/>
      <c r="JSW145" s="155"/>
      <c r="JSX145" s="155"/>
      <c r="JSY145" s="155"/>
      <c r="JSZ145" s="155"/>
      <c r="JTA145" s="155"/>
      <c r="JTB145" s="155"/>
      <c r="JTC145" s="155"/>
      <c r="JTD145" s="155"/>
      <c r="JTE145" s="155"/>
      <c r="JTF145" s="155"/>
      <c r="JTG145" s="155"/>
      <c r="JTH145" s="155"/>
      <c r="JTI145" s="155"/>
      <c r="JTJ145" s="155"/>
      <c r="JTK145" s="155"/>
      <c r="JTL145" s="155"/>
      <c r="JTM145" s="155"/>
      <c r="JTN145" s="155"/>
      <c r="JTO145" s="155"/>
      <c r="JTP145" s="155"/>
      <c r="JTQ145" s="155"/>
      <c r="JTR145" s="155"/>
      <c r="JTS145" s="155"/>
      <c r="JTT145" s="155"/>
      <c r="JTU145" s="155"/>
      <c r="JTV145" s="155"/>
      <c r="JTW145" s="155"/>
      <c r="JTX145" s="155"/>
      <c r="JTY145" s="155"/>
      <c r="JTZ145" s="155"/>
      <c r="JUA145" s="155"/>
      <c r="JUB145" s="155"/>
      <c r="JUC145" s="155"/>
      <c r="JUD145" s="155"/>
      <c r="JUE145" s="155"/>
      <c r="JUF145" s="155"/>
      <c r="JUG145" s="155"/>
      <c r="JUH145" s="155"/>
      <c r="JUI145" s="155"/>
      <c r="JUJ145" s="155"/>
      <c r="JUK145" s="155"/>
      <c r="JUL145" s="155"/>
      <c r="JUM145" s="155"/>
      <c r="JUN145" s="155"/>
      <c r="JUO145" s="155"/>
      <c r="JUP145" s="155"/>
      <c r="JUQ145" s="155"/>
      <c r="JUR145" s="155"/>
      <c r="JUS145" s="155"/>
      <c r="JUT145" s="155"/>
      <c r="JUU145" s="155"/>
      <c r="JUV145" s="155"/>
      <c r="JUW145" s="155"/>
      <c r="JUX145" s="155"/>
      <c r="JUY145" s="155"/>
      <c r="JUZ145" s="155"/>
      <c r="JVA145" s="155"/>
      <c r="JVB145" s="155"/>
      <c r="JVC145" s="155"/>
      <c r="JVD145" s="155"/>
      <c r="JVE145" s="155"/>
      <c r="JVF145" s="155"/>
      <c r="JVG145" s="155"/>
      <c r="JVH145" s="155"/>
      <c r="JVI145" s="155"/>
      <c r="JVJ145" s="155"/>
      <c r="JVK145" s="155"/>
      <c r="JVL145" s="155"/>
      <c r="JVM145" s="155"/>
      <c r="JVN145" s="155"/>
      <c r="JVO145" s="155"/>
      <c r="JVP145" s="155"/>
      <c r="JVQ145" s="155"/>
      <c r="JVR145" s="155"/>
      <c r="JVS145" s="155"/>
      <c r="JVT145" s="155"/>
      <c r="JVU145" s="155"/>
      <c r="JVV145" s="155"/>
      <c r="JVW145" s="155"/>
      <c r="JVX145" s="155"/>
      <c r="JVY145" s="155"/>
      <c r="JVZ145" s="155"/>
      <c r="JWA145" s="155"/>
      <c r="JWB145" s="155"/>
      <c r="JWC145" s="155"/>
      <c r="JWD145" s="155"/>
      <c r="JWE145" s="155"/>
      <c r="JWF145" s="155"/>
      <c r="JWG145" s="155"/>
      <c r="JWH145" s="155"/>
      <c r="JWI145" s="155"/>
      <c r="JWJ145" s="155"/>
      <c r="JWK145" s="155"/>
      <c r="JWL145" s="155"/>
      <c r="JWM145" s="155"/>
      <c r="JWN145" s="155"/>
      <c r="JWO145" s="155"/>
      <c r="JWP145" s="155"/>
      <c r="JWQ145" s="155"/>
      <c r="JWR145" s="155"/>
      <c r="JWS145" s="155"/>
      <c r="JWT145" s="155"/>
      <c r="JWU145" s="155"/>
      <c r="JWV145" s="155"/>
      <c r="JWW145" s="155"/>
      <c r="JWX145" s="155"/>
      <c r="JWY145" s="155"/>
      <c r="JWZ145" s="155"/>
      <c r="JXA145" s="155"/>
      <c r="JXB145" s="155"/>
      <c r="JXC145" s="155"/>
      <c r="JXD145" s="155"/>
      <c r="JXE145" s="155"/>
      <c r="JXF145" s="155"/>
      <c r="JXG145" s="155"/>
      <c r="JXH145" s="155"/>
      <c r="JXI145" s="155"/>
      <c r="JXJ145" s="155"/>
      <c r="JXK145" s="155"/>
      <c r="JXL145" s="155"/>
      <c r="JXM145" s="155"/>
      <c r="JXN145" s="155"/>
      <c r="JXO145" s="155"/>
      <c r="JXP145" s="155"/>
      <c r="JXQ145" s="155"/>
      <c r="JXR145" s="155"/>
      <c r="JXS145" s="155"/>
      <c r="JXT145" s="155"/>
      <c r="JXU145" s="155"/>
      <c r="JXV145" s="155"/>
      <c r="JXW145" s="155"/>
      <c r="JXX145" s="155"/>
      <c r="JXY145" s="155"/>
      <c r="JXZ145" s="155"/>
      <c r="JYA145" s="155"/>
      <c r="JYB145" s="155"/>
      <c r="JYC145" s="155"/>
      <c r="JYD145" s="155"/>
      <c r="JYE145" s="155"/>
      <c r="JYF145" s="155"/>
      <c r="JYG145" s="155"/>
      <c r="JYH145" s="155"/>
      <c r="JYI145" s="155"/>
      <c r="JYJ145" s="155"/>
      <c r="JYK145" s="155"/>
      <c r="JYL145" s="155"/>
      <c r="JYM145" s="155"/>
      <c r="JYN145" s="155"/>
      <c r="JYO145" s="155"/>
      <c r="JYP145" s="155"/>
      <c r="JYQ145" s="155"/>
      <c r="JYR145" s="155"/>
      <c r="JYS145" s="155"/>
      <c r="JYT145" s="155"/>
      <c r="JYU145" s="155"/>
      <c r="JYV145" s="155"/>
      <c r="JYW145" s="155"/>
      <c r="JYX145" s="155"/>
      <c r="JYY145" s="155"/>
      <c r="JYZ145" s="155"/>
      <c r="JZA145" s="155"/>
      <c r="JZB145" s="155"/>
      <c r="JZC145" s="155"/>
      <c r="JZD145" s="155"/>
      <c r="JZE145" s="155"/>
      <c r="JZF145" s="155"/>
      <c r="JZG145" s="155"/>
      <c r="JZH145" s="155"/>
      <c r="JZI145" s="155"/>
      <c r="JZJ145" s="155"/>
      <c r="JZK145" s="155"/>
      <c r="JZL145" s="155"/>
      <c r="JZM145" s="155"/>
      <c r="JZN145" s="155"/>
      <c r="JZO145" s="155"/>
      <c r="JZP145" s="155"/>
      <c r="JZQ145" s="155"/>
      <c r="JZR145" s="155"/>
      <c r="JZS145" s="155"/>
      <c r="JZT145" s="155"/>
      <c r="JZU145" s="155"/>
      <c r="JZV145" s="155"/>
      <c r="JZW145" s="155"/>
      <c r="JZX145" s="155"/>
      <c r="JZY145" s="155"/>
      <c r="JZZ145" s="155"/>
      <c r="KAA145" s="155"/>
      <c r="KAB145" s="155"/>
      <c r="KAC145" s="155"/>
      <c r="KAD145" s="155"/>
      <c r="KAE145" s="155"/>
      <c r="KAF145" s="155"/>
      <c r="KAG145" s="155"/>
      <c r="KAH145" s="155"/>
      <c r="KAI145" s="155"/>
      <c r="KAJ145" s="155"/>
      <c r="KAK145" s="155"/>
      <c r="KAL145" s="155"/>
      <c r="KAM145" s="155"/>
      <c r="KAN145" s="155"/>
      <c r="KAO145" s="155"/>
      <c r="KAP145" s="155"/>
      <c r="KAQ145" s="155"/>
      <c r="KAR145" s="155"/>
      <c r="KAS145" s="155"/>
      <c r="KAT145" s="155"/>
      <c r="KAU145" s="155"/>
      <c r="KAV145" s="155"/>
      <c r="KAW145" s="155"/>
      <c r="KAX145" s="155"/>
      <c r="KAY145" s="155"/>
      <c r="KAZ145" s="155"/>
      <c r="KBA145" s="155"/>
      <c r="KBB145" s="155"/>
      <c r="KBC145" s="155"/>
      <c r="KBD145" s="155"/>
      <c r="KBE145" s="155"/>
      <c r="KBF145" s="155"/>
      <c r="KBG145" s="155"/>
      <c r="KBH145" s="155"/>
      <c r="KBI145" s="155"/>
      <c r="KBJ145" s="155"/>
      <c r="KBK145" s="155"/>
      <c r="KBL145" s="155"/>
      <c r="KBM145" s="155"/>
      <c r="KBN145" s="155"/>
      <c r="KBO145" s="155"/>
      <c r="KBP145" s="155"/>
      <c r="KBQ145" s="155"/>
      <c r="KBR145" s="155"/>
      <c r="KBS145" s="155"/>
      <c r="KBT145" s="155"/>
      <c r="KBU145" s="155"/>
      <c r="KBV145" s="155"/>
      <c r="KBW145" s="155"/>
      <c r="KBX145" s="155"/>
      <c r="KBY145" s="155"/>
      <c r="KBZ145" s="155"/>
      <c r="KCA145" s="155"/>
      <c r="KCB145" s="155"/>
      <c r="KCC145" s="155"/>
      <c r="KCD145" s="155"/>
      <c r="KCE145" s="155"/>
      <c r="KCF145" s="155"/>
      <c r="KCG145" s="155"/>
      <c r="KCH145" s="155"/>
      <c r="KCI145" s="155"/>
      <c r="KCJ145" s="155"/>
      <c r="KCK145" s="155"/>
      <c r="KCL145" s="155"/>
      <c r="KCM145" s="155"/>
      <c r="KCN145" s="155"/>
      <c r="KCO145" s="155"/>
      <c r="KCP145" s="155"/>
      <c r="KCQ145" s="155"/>
      <c r="KCR145" s="155"/>
      <c r="KCS145" s="155"/>
      <c r="KCT145" s="155"/>
      <c r="KCU145" s="155"/>
      <c r="KCV145" s="155"/>
      <c r="KCW145" s="155"/>
      <c r="KCX145" s="155"/>
      <c r="KCY145" s="155"/>
      <c r="KCZ145" s="155"/>
      <c r="KDA145" s="155"/>
      <c r="KDB145" s="155"/>
      <c r="KDC145" s="155"/>
      <c r="KDD145" s="155"/>
      <c r="KDE145" s="155"/>
      <c r="KDF145" s="155"/>
      <c r="KDG145" s="155"/>
      <c r="KDH145" s="155"/>
      <c r="KDI145" s="155"/>
      <c r="KDJ145" s="155"/>
      <c r="KDK145" s="155"/>
      <c r="KDL145" s="155"/>
      <c r="KDM145" s="155"/>
      <c r="KDN145" s="155"/>
      <c r="KDO145" s="155"/>
      <c r="KDP145" s="155"/>
      <c r="KDQ145" s="155"/>
      <c r="KDR145" s="155"/>
      <c r="KDS145" s="155"/>
      <c r="KDT145" s="155"/>
      <c r="KDU145" s="155"/>
      <c r="KDV145" s="155"/>
      <c r="KDW145" s="155"/>
      <c r="KDX145" s="155"/>
      <c r="KDY145" s="155"/>
      <c r="KDZ145" s="155"/>
      <c r="KEA145" s="155"/>
      <c r="KEB145" s="155"/>
      <c r="KEC145" s="155"/>
      <c r="KED145" s="155"/>
      <c r="KEE145" s="155"/>
      <c r="KEF145" s="155"/>
      <c r="KEG145" s="155"/>
      <c r="KEH145" s="155"/>
      <c r="KEI145" s="155"/>
      <c r="KEJ145" s="155"/>
      <c r="KEK145" s="155"/>
      <c r="KEL145" s="155"/>
      <c r="KEM145" s="155"/>
      <c r="KEN145" s="155"/>
      <c r="KEO145" s="155"/>
      <c r="KEP145" s="155"/>
      <c r="KEQ145" s="155"/>
      <c r="KER145" s="155"/>
      <c r="KES145" s="155"/>
      <c r="KET145" s="155"/>
      <c r="KEU145" s="155"/>
      <c r="KEV145" s="155"/>
      <c r="KEW145" s="155"/>
      <c r="KEX145" s="155"/>
      <c r="KEY145" s="155"/>
      <c r="KEZ145" s="155"/>
      <c r="KFA145" s="155"/>
      <c r="KFB145" s="155"/>
      <c r="KFC145" s="155"/>
      <c r="KFD145" s="155"/>
      <c r="KFE145" s="155"/>
      <c r="KFF145" s="155"/>
      <c r="KFG145" s="155"/>
      <c r="KFH145" s="155"/>
      <c r="KFI145" s="155"/>
      <c r="KFJ145" s="155"/>
      <c r="KFK145" s="155"/>
      <c r="KFL145" s="155"/>
      <c r="KFM145" s="155"/>
      <c r="KFN145" s="155"/>
      <c r="KFO145" s="155"/>
      <c r="KFP145" s="155"/>
      <c r="KFQ145" s="155"/>
      <c r="KFR145" s="155"/>
      <c r="KFS145" s="155"/>
      <c r="KFT145" s="155"/>
      <c r="KFU145" s="155"/>
      <c r="KFV145" s="155"/>
      <c r="KFW145" s="155"/>
      <c r="KFX145" s="155"/>
      <c r="KFY145" s="155"/>
      <c r="KFZ145" s="155"/>
      <c r="KGA145" s="155"/>
      <c r="KGB145" s="155"/>
      <c r="KGC145" s="155"/>
      <c r="KGD145" s="155"/>
      <c r="KGE145" s="155"/>
      <c r="KGF145" s="155"/>
      <c r="KGG145" s="155"/>
      <c r="KGH145" s="155"/>
      <c r="KGI145" s="155"/>
      <c r="KGJ145" s="155"/>
      <c r="KGK145" s="155"/>
      <c r="KGL145" s="155"/>
      <c r="KGM145" s="155"/>
      <c r="KGN145" s="155"/>
      <c r="KGO145" s="155"/>
      <c r="KGP145" s="155"/>
      <c r="KGQ145" s="155"/>
      <c r="KGR145" s="155"/>
      <c r="KGS145" s="155"/>
      <c r="KGT145" s="155"/>
      <c r="KGU145" s="155"/>
      <c r="KGV145" s="155"/>
      <c r="KGW145" s="155"/>
      <c r="KGX145" s="155"/>
      <c r="KGY145" s="155"/>
      <c r="KGZ145" s="155"/>
      <c r="KHA145" s="155"/>
      <c r="KHB145" s="155"/>
      <c r="KHC145" s="155"/>
      <c r="KHD145" s="155"/>
      <c r="KHE145" s="155"/>
      <c r="KHF145" s="155"/>
      <c r="KHG145" s="155"/>
      <c r="KHH145" s="155"/>
      <c r="KHI145" s="155"/>
      <c r="KHJ145" s="155"/>
      <c r="KHK145" s="155"/>
      <c r="KHL145" s="155"/>
      <c r="KHM145" s="155"/>
      <c r="KHN145" s="155"/>
      <c r="KHO145" s="155"/>
      <c r="KHP145" s="155"/>
      <c r="KHQ145" s="155"/>
      <c r="KHR145" s="155"/>
      <c r="KHS145" s="155"/>
      <c r="KHT145" s="155"/>
      <c r="KHU145" s="155"/>
      <c r="KHV145" s="155"/>
      <c r="KHW145" s="155"/>
      <c r="KHX145" s="155"/>
      <c r="KHY145" s="155"/>
      <c r="KHZ145" s="155"/>
      <c r="KIA145" s="155"/>
      <c r="KIB145" s="155"/>
      <c r="KIC145" s="155"/>
      <c r="KID145" s="155"/>
      <c r="KIE145" s="155"/>
      <c r="KIF145" s="155"/>
      <c r="KIG145" s="155"/>
      <c r="KIH145" s="155"/>
      <c r="KII145" s="155"/>
      <c r="KIJ145" s="155"/>
      <c r="KIK145" s="155"/>
      <c r="KIL145" s="155"/>
      <c r="KIM145" s="155"/>
      <c r="KIN145" s="155"/>
      <c r="KIO145" s="155"/>
      <c r="KIP145" s="155"/>
      <c r="KIQ145" s="155"/>
      <c r="KIR145" s="155"/>
      <c r="KIS145" s="155"/>
      <c r="KIT145" s="155"/>
      <c r="KIU145" s="155"/>
      <c r="KIV145" s="155"/>
      <c r="KIW145" s="155"/>
      <c r="KIX145" s="155"/>
      <c r="KIY145" s="155"/>
      <c r="KIZ145" s="155"/>
      <c r="KJA145" s="155"/>
      <c r="KJB145" s="155"/>
      <c r="KJC145" s="155"/>
      <c r="KJD145" s="155"/>
      <c r="KJE145" s="155"/>
      <c r="KJF145" s="155"/>
      <c r="KJG145" s="155"/>
      <c r="KJH145" s="155"/>
      <c r="KJI145" s="155"/>
      <c r="KJJ145" s="155"/>
      <c r="KJK145" s="155"/>
      <c r="KJL145" s="155"/>
      <c r="KJM145" s="155"/>
      <c r="KJN145" s="155"/>
      <c r="KJO145" s="155"/>
      <c r="KJP145" s="155"/>
      <c r="KJQ145" s="155"/>
      <c r="KJR145" s="155"/>
      <c r="KJS145" s="155"/>
      <c r="KJT145" s="155"/>
      <c r="KJU145" s="155"/>
      <c r="KJV145" s="155"/>
      <c r="KJW145" s="155"/>
      <c r="KJX145" s="155"/>
      <c r="KJY145" s="155"/>
      <c r="KJZ145" s="155"/>
      <c r="KKA145" s="155"/>
      <c r="KKB145" s="155"/>
      <c r="KKC145" s="155"/>
      <c r="KKD145" s="155"/>
      <c r="KKE145" s="155"/>
      <c r="KKF145" s="155"/>
      <c r="KKG145" s="155"/>
      <c r="KKH145" s="155"/>
      <c r="KKI145" s="155"/>
      <c r="KKJ145" s="155"/>
      <c r="KKK145" s="155"/>
      <c r="KKL145" s="155"/>
      <c r="KKM145" s="155"/>
      <c r="KKN145" s="155"/>
      <c r="KKO145" s="155"/>
      <c r="KKP145" s="155"/>
      <c r="KKQ145" s="155"/>
      <c r="KKR145" s="155"/>
      <c r="KKS145" s="155"/>
      <c r="KKT145" s="155"/>
      <c r="KKU145" s="155"/>
      <c r="KKV145" s="155"/>
      <c r="KKW145" s="155"/>
      <c r="KKX145" s="155"/>
      <c r="KKY145" s="155"/>
      <c r="KKZ145" s="155"/>
      <c r="KLA145" s="155"/>
      <c r="KLB145" s="155"/>
      <c r="KLC145" s="155"/>
      <c r="KLD145" s="155"/>
      <c r="KLE145" s="155"/>
      <c r="KLF145" s="155"/>
      <c r="KLG145" s="155"/>
      <c r="KLH145" s="155"/>
      <c r="KLI145" s="155"/>
      <c r="KLJ145" s="155"/>
      <c r="KLK145" s="155"/>
      <c r="KLL145" s="155"/>
      <c r="KLM145" s="155"/>
      <c r="KLN145" s="155"/>
      <c r="KLO145" s="155"/>
      <c r="KLP145" s="155"/>
      <c r="KLQ145" s="155"/>
      <c r="KLR145" s="155"/>
      <c r="KLS145" s="155"/>
      <c r="KLT145" s="155"/>
      <c r="KLU145" s="155"/>
      <c r="KLV145" s="155"/>
      <c r="KLW145" s="155"/>
      <c r="KLX145" s="155"/>
      <c r="KLY145" s="155"/>
      <c r="KLZ145" s="155"/>
      <c r="KMA145" s="155"/>
      <c r="KMB145" s="155"/>
      <c r="KMC145" s="155"/>
      <c r="KMD145" s="155"/>
      <c r="KME145" s="155"/>
      <c r="KMF145" s="155"/>
      <c r="KMG145" s="155"/>
      <c r="KMH145" s="155"/>
      <c r="KMI145" s="155"/>
      <c r="KMJ145" s="155"/>
      <c r="KMK145" s="155"/>
      <c r="KML145" s="155"/>
      <c r="KMM145" s="155"/>
      <c r="KMN145" s="155"/>
      <c r="KMO145" s="155"/>
      <c r="KMP145" s="155"/>
      <c r="KMQ145" s="155"/>
      <c r="KMR145" s="155"/>
      <c r="KMS145" s="155"/>
      <c r="KMT145" s="155"/>
      <c r="KMU145" s="155"/>
      <c r="KMV145" s="155"/>
      <c r="KMW145" s="155"/>
      <c r="KMX145" s="155"/>
      <c r="KMY145" s="155"/>
      <c r="KMZ145" s="155"/>
      <c r="KNA145" s="155"/>
      <c r="KNB145" s="155"/>
      <c r="KNC145" s="155"/>
      <c r="KND145" s="155"/>
      <c r="KNE145" s="155"/>
      <c r="KNF145" s="155"/>
      <c r="KNG145" s="155"/>
      <c r="KNH145" s="155"/>
      <c r="KNI145" s="155"/>
      <c r="KNJ145" s="155"/>
      <c r="KNK145" s="155"/>
      <c r="KNL145" s="155"/>
      <c r="KNM145" s="155"/>
      <c r="KNN145" s="155"/>
      <c r="KNO145" s="155"/>
      <c r="KNP145" s="155"/>
      <c r="KNQ145" s="155"/>
      <c r="KNR145" s="155"/>
      <c r="KNS145" s="155"/>
      <c r="KNT145" s="155"/>
      <c r="KNU145" s="155"/>
      <c r="KNV145" s="155"/>
      <c r="KNW145" s="155"/>
      <c r="KNX145" s="155"/>
      <c r="KNY145" s="155"/>
      <c r="KNZ145" s="155"/>
      <c r="KOA145" s="155"/>
      <c r="KOB145" s="155"/>
      <c r="KOC145" s="155"/>
      <c r="KOD145" s="155"/>
      <c r="KOE145" s="155"/>
      <c r="KOF145" s="155"/>
      <c r="KOG145" s="155"/>
      <c r="KOH145" s="155"/>
      <c r="KOI145" s="155"/>
      <c r="KOJ145" s="155"/>
      <c r="KOK145" s="155"/>
      <c r="KOL145" s="155"/>
      <c r="KOM145" s="155"/>
      <c r="KON145" s="155"/>
      <c r="KOO145" s="155"/>
      <c r="KOP145" s="155"/>
      <c r="KOQ145" s="155"/>
      <c r="KOR145" s="155"/>
      <c r="KOS145" s="155"/>
      <c r="KOT145" s="155"/>
      <c r="KOU145" s="155"/>
      <c r="KOV145" s="155"/>
      <c r="KOW145" s="155"/>
      <c r="KOX145" s="155"/>
      <c r="KOY145" s="155"/>
      <c r="KOZ145" s="155"/>
      <c r="KPA145" s="155"/>
      <c r="KPB145" s="155"/>
      <c r="KPC145" s="155"/>
      <c r="KPD145" s="155"/>
      <c r="KPE145" s="155"/>
      <c r="KPF145" s="155"/>
      <c r="KPG145" s="155"/>
      <c r="KPH145" s="155"/>
      <c r="KPI145" s="155"/>
      <c r="KPJ145" s="155"/>
      <c r="KPK145" s="155"/>
      <c r="KPL145" s="155"/>
      <c r="KPM145" s="155"/>
      <c r="KPN145" s="155"/>
      <c r="KPO145" s="155"/>
      <c r="KPP145" s="155"/>
      <c r="KPQ145" s="155"/>
      <c r="KPR145" s="155"/>
      <c r="KPS145" s="155"/>
      <c r="KPT145" s="155"/>
      <c r="KPU145" s="155"/>
      <c r="KPV145" s="155"/>
      <c r="KPW145" s="155"/>
      <c r="KPX145" s="155"/>
      <c r="KPY145" s="155"/>
      <c r="KPZ145" s="155"/>
      <c r="KQA145" s="155"/>
      <c r="KQB145" s="155"/>
      <c r="KQC145" s="155"/>
      <c r="KQD145" s="155"/>
      <c r="KQE145" s="155"/>
      <c r="KQF145" s="155"/>
      <c r="KQG145" s="155"/>
      <c r="KQH145" s="155"/>
      <c r="KQI145" s="155"/>
      <c r="KQJ145" s="155"/>
      <c r="KQK145" s="155"/>
      <c r="KQL145" s="155"/>
      <c r="KQM145" s="155"/>
      <c r="KQN145" s="155"/>
      <c r="KQO145" s="155"/>
      <c r="KQP145" s="155"/>
      <c r="KQQ145" s="155"/>
      <c r="KQR145" s="155"/>
      <c r="KQS145" s="155"/>
      <c r="KQT145" s="155"/>
      <c r="KQU145" s="155"/>
      <c r="KQV145" s="155"/>
      <c r="KQW145" s="155"/>
      <c r="KQX145" s="155"/>
      <c r="KQY145" s="155"/>
      <c r="KQZ145" s="155"/>
      <c r="KRA145" s="155"/>
      <c r="KRB145" s="155"/>
      <c r="KRC145" s="155"/>
      <c r="KRD145" s="155"/>
      <c r="KRE145" s="155"/>
      <c r="KRF145" s="155"/>
      <c r="KRG145" s="155"/>
      <c r="KRH145" s="155"/>
      <c r="KRI145" s="155"/>
      <c r="KRJ145" s="155"/>
      <c r="KRK145" s="155"/>
      <c r="KRL145" s="155"/>
      <c r="KRM145" s="155"/>
      <c r="KRN145" s="155"/>
      <c r="KRO145" s="155"/>
      <c r="KRP145" s="155"/>
      <c r="KRQ145" s="155"/>
      <c r="KRR145" s="155"/>
      <c r="KRS145" s="155"/>
      <c r="KRT145" s="155"/>
      <c r="KRU145" s="155"/>
      <c r="KRV145" s="155"/>
      <c r="KRW145" s="155"/>
      <c r="KRX145" s="155"/>
      <c r="KRY145" s="155"/>
      <c r="KRZ145" s="155"/>
      <c r="KSA145" s="155"/>
      <c r="KSB145" s="155"/>
      <c r="KSC145" s="155"/>
      <c r="KSD145" s="155"/>
      <c r="KSE145" s="155"/>
      <c r="KSF145" s="155"/>
      <c r="KSG145" s="155"/>
      <c r="KSH145" s="155"/>
      <c r="KSI145" s="155"/>
      <c r="KSJ145" s="155"/>
      <c r="KSK145" s="155"/>
      <c r="KSL145" s="155"/>
      <c r="KSM145" s="155"/>
      <c r="KSN145" s="155"/>
      <c r="KSO145" s="155"/>
      <c r="KSP145" s="155"/>
      <c r="KSQ145" s="155"/>
      <c r="KSR145" s="155"/>
      <c r="KSS145" s="155"/>
      <c r="KST145" s="155"/>
      <c r="KSU145" s="155"/>
      <c r="KSV145" s="155"/>
      <c r="KSW145" s="155"/>
      <c r="KSX145" s="155"/>
      <c r="KSY145" s="155"/>
      <c r="KSZ145" s="155"/>
      <c r="KTA145" s="155"/>
      <c r="KTB145" s="155"/>
      <c r="KTC145" s="155"/>
      <c r="KTD145" s="155"/>
      <c r="KTE145" s="155"/>
      <c r="KTF145" s="155"/>
      <c r="KTG145" s="155"/>
      <c r="KTH145" s="155"/>
      <c r="KTI145" s="155"/>
      <c r="KTJ145" s="155"/>
      <c r="KTK145" s="155"/>
      <c r="KTL145" s="155"/>
      <c r="KTM145" s="155"/>
      <c r="KTN145" s="155"/>
      <c r="KTO145" s="155"/>
      <c r="KTP145" s="155"/>
      <c r="KTQ145" s="155"/>
      <c r="KTR145" s="155"/>
      <c r="KTS145" s="155"/>
      <c r="KTT145" s="155"/>
      <c r="KTU145" s="155"/>
      <c r="KTV145" s="155"/>
      <c r="KTW145" s="155"/>
      <c r="KTX145" s="155"/>
      <c r="KTY145" s="155"/>
      <c r="KTZ145" s="155"/>
      <c r="KUA145" s="155"/>
      <c r="KUB145" s="155"/>
      <c r="KUC145" s="155"/>
      <c r="KUD145" s="155"/>
      <c r="KUE145" s="155"/>
      <c r="KUF145" s="155"/>
      <c r="KUG145" s="155"/>
      <c r="KUH145" s="155"/>
      <c r="KUI145" s="155"/>
      <c r="KUJ145" s="155"/>
      <c r="KUK145" s="155"/>
      <c r="KUL145" s="155"/>
      <c r="KUM145" s="155"/>
      <c r="KUN145" s="155"/>
      <c r="KUO145" s="155"/>
      <c r="KUP145" s="155"/>
      <c r="KUQ145" s="155"/>
      <c r="KUR145" s="155"/>
      <c r="KUS145" s="155"/>
      <c r="KUT145" s="155"/>
      <c r="KUU145" s="155"/>
      <c r="KUV145" s="155"/>
      <c r="KUW145" s="155"/>
      <c r="KUX145" s="155"/>
      <c r="KUY145" s="155"/>
      <c r="KUZ145" s="155"/>
      <c r="KVA145" s="155"/>
      <c r="KVB145" s="155"/>
      <c r="KVC145" s="155"/>
      <c r="KVD145" s="155"/>
      <c r="KVE145" s="155"/>
      <c r="KVF145" s="155"/>
      <c r="KVG145" s="155"/>
      <c r="KVH145" s="155"/>
      <c r="KVI145" s="155"/>
      <c r="KVJ145" s="155"/>
      <c r="KVK145" s="155"/>
      <c r="KVL145" s="155"/>
      <c r="KVM145" s="155"/>
      <c r="KVN145" s="155"/>
      <c r="KVO145" s="155"/>
      <c r="KVP145" s="155"/>
      <c r="KVQ145" s="155"/>
      <c r="KVR145" s="155"/>
      <c r="KVS145" s="155"/>
      <c r="KVT145" s="155"/>
      <c r="KVU145" s="155"/>
      <c r="KVV145" s="155"/>
      <c r="KVW145" s="155"/>
      <c r="KVX145" s="155"/>
      <c r="KVY145" s="155"/>
      <c r="KVZ145" s="155"/>
      <c r="KWA145" s="155"/>
      <c r="KWB145" s="155"/>
      <c r="KWC145" s="155"/>
      <c r="KWD145" s="155"/>
      <c r="KWE145" s="155"/>
      <c r="KWF145" s="155"/>
      <c r="KWG145" s="155"/>
      <c r="KWH145" s="155"/>
      <c r="KWI145" s="155"/>
      <c r="KWJ145" s="155"/>
      <c r="KWK145" s="155"/>
      <c r="KWL145" s="155"/>
      <c r="KWM145" s="155"/>
      <c r="KWN145" s="155"/>
      <c r="KWO145" s="155"/>
      <c r="KWP145" s="155"/>
      <c r="KWQ145" s="155"/>
      <c r="KWR145" s="155"/>
      <c r="KWS145" s="155"/>
      <c r="KWT145" s="155"/>
      <c r="KWU145" s="155"/>
      <c r="KWV145" s="155"/>
      <c r="KWW145" s="155"/>
      <c r="KWX145" s="155"/>
      <c r="KWY145" s="155"/>
      <c r="KWZ145" s="155"/>
      <c r="KXA145" s="155"/>
      <c r="KXB145" s="155"/>
      <c r="KXC145" s="155"/>
      <c r="KXD145" s="155"/>
      <c r="KXE145" s="155"/>
      <c r="KXF145" s="155"/>
      <c r="KXG145" s="155"/>
      <c r="KXH145" s="155"/>
      <c r="KXI145" s="155"/>
      <c r="KXJ145" s="155"/>
      <c r="KXK145" s="155"/>
      <c r="KXL145" s="155"/>
      <c r="KXM145" s="155"/>
      <c r="KXN145" s="155"/>
      <c r="KXO145" s="155"/>
      <c r="KXP145" s="155"/>
      <c r="KXQ145" s="155"/>
      <c r="KXR145" s="155"/>
      <c r="KXS145" s="155"/>
      <c r="KXT145" s="155"/>
      <c r="KXU145" s="155"/>
      <c r="KXV145" s="155"/>
      <c r="KXW145" s="155"/>
      <c r="KXX145" s="155"/>
      <c r="KXY145" s="155"/>
      <c r="KXZ145" s="155"/>
      <c r="KYA145" s="155"/>
      <c r="KYB145" s="155"/>
      <c r="KYC145" s="155"/>
      <c r="KYD145" s="155"/>
      <c r="KYE145" s="155"/>
      <c r="KYF145" s="155"/>
      <c r="KYG145" s="155"/>
      <c r="KYH145" s="155"/>
      <c r="KYI145" s="155"/>
      <c r="KYJ145" s="155"/>
      <c r="KYK145" s="155"/>
      <c r="KYL145" s="155"/>
      <c r="KYM145" s="155"/>
      <c r="KYN145" s="155"/>
      <c r="KYO145" s="155"/>
      <c r="KYP145" s="155"/>
      <c r="KYQ145" s="155"/>
      <c r="KYR145" s="155"/>
      <c r="KYS145" s="155"/>
      <c r="KYT145" s="155"/>
      <c r="KYU145" s="155"/>
      <c r="KYV145" s="155"/>
      <c r="KYW145" s="155"/>
      <c r="KYX145" s="155"/>
      <c r="KYY145" s="155"/>
      <c r="KYZ145" s="155"/>
      <c r="KZA145" s="155"/>
      <c r="KZB145" s="155"/>
      <c r="KZC145" s="155"/>
      <c r="KZD145" s="155"/>
      <c r="KZE145" s="155"/>
      <c r="KZF145" s="155"/>
      <c r="KZG145" s="155"/>
      <c r="KZH145" s="155"/>
      <c r="KZI145" s="155"/>
      <c r="KZJ145" s="155"/>
      <c r="KZK145" s="155"/>
      <c r="KZL145" s="155"/>
      <c r="KZM145" s="155"/>
      <c r="KZN145" s="155"/>
      <c r="KZO145" s="155"/>
      <c r="KZP145" s="155"/>
      <c r="KZQ145" s="155"/>
      <c r="KZR145" s="155"/>
      <c r="KZS145" s="155"/>
      <c r="KZT145" s="155"/>
      <c r="KZU145" s="155"/>
      <c r="KZV145" s="155"/>
      <c r="KZW145" s="155"/>
      <c r="KZX145" s="155"/>
      <c r="KZY145" s="155"/>
      <c r="KZZ145" s="155"/>
      <c r="LAA145" s="155"/>
      <c r="LAB145" s="155"/>
      <c r="LAC145" s="155"/>
      <c r="LAD145" s="155"/>
      <c r="LAE145" s="155"/>
      <c r="LAF145" s="155"/>
      <c r="LAG145" s="155"/>
      <c r="LAH145" s="155"/>
      <c r="LAI145" s="155"/>
      <c r="LAJ145" s="155"/>
      <c r="LAK145" s="155"/>
      <c r="LAL145" s="155"/>
      <c r="LAM145" s="155"/>
      <c r="LAN145" s="155"/>
      <c r="LAO145" s="155"/>
      <c r="LAP145" s="155"/>
      <c r="LAQ145" s="155"/>
      <c r="LAR145" s="155"/>
      <c r="LAS145" s="155"/>
      <c r="LAT145" s="155"/>
      <c r="LAU145" s="155"/>
      <c r="LAV145" s="155"/>
      <c r="LAW145" s="155"/>
      <c r="LAX145" s="155"/>
      <c r="LAY145" s="155"/>
      <c r="LAZ145" s="155"/>
      <c r="LBA145" s="155"/>
      <c r="LBB145" s="155"/>
      <c r="LBC145" s="155"/>
      <c r="LBD145" s="155"/>
      <c r="LBE145" s="155"/>
      <c r="LBF145" s="155"/>
      <c r="LBG145" s="155"/>
      <c r="LBH145" s="155"/>
      <c r="LBI145" s="155"/>
      <c r="LBJ145" s="155"/>
      <c r="LBK145" s="155"/>
      <c r="LBL145" s="155"/>
      <c r="LBM145" s="155"/>
      <c r="LBN145" s="155"/>
      <c r="LBO145" s="155"/>
      <c r="LBP145" s="155"/>
      <c r="LBQ145" s="155"/>
      <c r="LBR145" s="155"/>
      <c r="LBS145" s="155"/>
      <c r="LBT145" s="155"/>
      <c r="LBU145" s="155"/>
      <c r="LBV145" s="155"/>
      <c r="LBW145" s="155"/>
      <c r="LBX145" s="155"/>
      <c r="LBY145" s="155"/>
      <c r="LBZ145" s="155"/>
      <c r="LCA145" s="155"/>
      <c r="LCB145" s="155"/>
      <c r="LCC145" s="155"/>
      <c r="LCD145" s="155"/>
      <c r="LCE145" s="155"/>
      <c r="LCF145" s="155"/>
      <c r="LCG145" s="155"/>
      <c r="LCH145" s="155"/>
      <c r="LCI145" s="155"/>
      <c r="LCJ145" s="155"/>
      <c r="LCK145" s="155"/>
      <c r="LCL145" s="155"/>
      <c r="LCM145" s="155"/>
      <c r="LCN145" s="155"/>
      <c r="LCO145" s="155"/>
      <c r="LCP145" s="155"/>
      <c r="LCQ145" s="155"/>
      <c r="LCR145" s="155"/>
      <c r="LCS145" s="155"/>
      <c r="LCT145" s="155"/>
      <c r="LCU145" s="155"/>
      <c r="LCV145" s="155"/>
      <c r="LCW145" s="155"/>
      <c r="LCX145" s="155"/>
      <c r="LCY145" s="155"/>
      <c r="LCZ145" s="155"/>
      <c r="LDA145" s="155"/>
      <c r="LDB145" s="155"/>
      <c r="LDC145" s="155"/>
      <c r="LDD145" s="155"/>
      <c r="LDE145" s="155"/>
      <c r="LDF145" s="155"/>
      <c r="LDG145" s="155"/>
      <c r="LDH145" s="155"/>
      <c r="LDI145" s="155"/>
      <c r="LDJ145" s="155"/>
      <c r="LDK145" s="155"/>
      <c r="LDL145" s="155"/>
      <c r="LDM145" s="155"/>
      <c r="LDN145" s="155"/>
      <c r="LDO145" s="155"/>
      <c r="LDP145" s="155"/>
      <c r="LDQ145" s="155"/>
      <c r="LDR145" s="155"/>
      <c r="LDS145" s="155"/>
      <c r="LDT145" s="155"/>
      <c r="LDU145" s="155"/>
      <c r="LDV145" s="155"/>
      <c r="LDW145" s="155"/>
      <c r="LDX145" s="155"/>
      <c r="LDY145" s="155"/>
      <c r="LDZ145" s="155"/>
      <c r="LEA145" s="155"/>
      <c r="LEB145" s="155"/>
      <c r="LEC145" s="155"/>
      <c r="LED145" s="155"/>
      <c r="LEE145" s="155"/>
      <c r="LEF145" s="155"/>
      <c r="LEG145" s="155"/>
      <c r="LEH145" s="155"/>
      <c r="LEI145" s="155"/>
      <c r="LEJ145" s="155"/>
      <c r="LEK145" s="155"/>
      <c r="LEL145" s="155"/>
      <c r="LEM145" s="155"/>
      <c r="LEN145" s="155"/>
      <c r="LEO145" s="155"/>
      <c r="LEP145" s="155"/>
      <c r="LEQ145" s="155"/>
      <c r="LER145" s="155"/>
      <c r="LES145" s="155"/>
      <c r="LET145" s="155"/>
      <c r="LEU145" s="155"/>
      <c r="LEV145" s="155"/>
      <c r="LEW145" s="155"/>
      <c r="LEX145" s="155"/>
      <c r="LEY145" s="155"/>
      <c r="LEZ145" s="155"/>
      <c r="LFA145" s="155"/>
      <c r="LFB145" s="155"/>
      <c r="LFC145" s="155"/>
      <c r="LFD145" s="155"/>
      <c r="LFE145" s="155"/>
      <c r="LFF145" s="155"/>
      <c r="LFG145" s="155"/>
      <c r="LFH145" s="155"/>
      <c r="LFI145" s="155"/>
      <c r="LFJ145" s="155"/>
      <c r="LFK145" s="155"/>
      <c r="LFL145" s="155"/>
      <c r="LFM145" s="155"/>
      <c r="LFN145" s="155"/>
      <c r="LFO145" s="155"/>
      <c r="LFP145" s="155"/>
      <c r="LFQ145" s="155"/>
      <c r="LFR145" s="155"/>
      <c r="LFS145" s="155"/>
      <c r="LFT145" s="155"/>
      <c r="LFU145" s="155"/>
      <c r="LFV145" s="155"/>
      <c r="LFW145" s="155"/>
      <c r="LFX145" s="155"/>
      <c r="LFY145" s="155"/>
      <c r="LFZ145" s="155"/>
      <c r="LGA145" s="155"/>
      <c r="LGB145" s="155"/>
      <c r="LGC145" s="155"/>
      <c r="LGD145" s="155"/>
      <c r="LGE145" s="155"/>
      <c r="LGF145" s="155"/>
      <c r="LGG145" s="155"/>
      <c r="LGH145" s="155"/>
      <c r="LGI145" s="155"/>
      <c r="LGJ145" s="155"/>
      <c r="LGK145" s="155"/>
      <c r="LGL145" s="155"/>
      <c r="LGM145" s="155"/>
      <c r="LGN145" s="155"/>
      <c r="LGO145" s="155"/>
      <c r="LGP145" s="155"/>
      <c r="LGQ145" s="155"/>
      <c r="LGR145" s="155"/>
      <c r="LGS145" s="155"/>
      <c r="LGT145" s="155"/>
      <c r="LGU145" s="155"/>
      <c r="LGV145" s="155"/>
      <c r="LGW145" s="155"/>
      <c r="LGX145" s="155"/>
      <c r="LGY145" s="155"/>
      <c r="LGZ145" s="155"/>
      <c r="LHA145" s="155"/>
      <c r="LHB145" s="155"/>
      <c r="LHC145" s="155"/>
      <c r="LHD145" s="155"/>
      <c r="LHE145" s="155"/>
      <c r="LHF145" s="155"/>
      <c r="LHG145" s="155"/>
      <c r="LHH145" s="155"/>
      <c r="LHI145" s="155"/>
      <c r="LHJ145" s="155"/>
      <c r="LHK145" s="155"/>
      <c r="LHL145" s="155"/>
      <c r="LHM145" s="155"/>
      <c r="LHN145" s="155"/>
      <c r="LHO145" s="155"/>
      <c r="LHP145" s="155"/>
      <c r="LHQ145" s="155"/>
      <c r="LHR145" s="155"/>
      <c r="LHS145" s="155"/>
      <c r="LHT145" s="155"/>
      <c r="LHU145" s="155"/>
      <c r="LHV145" s="155"/>
      <c r="LHW145" s="155"/>
      <c r="LHX145" s="155"/>
      <c r="LHY145" s="155"/>
      <c r="LHZ145" s="155"/>
      <c r="LIA145" s="155"/>
      <c r="LIB145" s="155"/>
      <c r="LIC145" s="155"/>
      <c r="LID145" s="155"/>
      <c r="LIE145" s="155"/>
      <c r="LIF145" s="155"/>
      <c r="LIG145" s="155"/>
      <c r="LIH145" s="155"/>
      <c r="LII145" s="155"/>
      <c r="LIJ145" s="155"/>
      <c r="LIK145" s="155"/>
      <c r="LIL145" s="155"/>
      <c r="LIM145" s="155"/>
      <c r="LIN145" s="155"/>
      <c r="LIO145" s="155"/>
      <c r="LIP145" s="155"/>
      <c r="LIQ145" s="155"/>
      <c r="LIR145" s="155"/>
      <c r="LIS145" s="155"/>
      <c r="LIT145" s="155"/>
      <c r="LIU145" s="155"/>
      <c r="LIV145" s="155"/>
      <c r="LIW145" s="155"/>
      <c r="LIX145" s="155"/>
      <c r="LIY145" s="155"/>
      <c r="LIZ145" s="155"/>
      <c r="LJA145" s="155"/>
      <c r="LJB145" s="155"/>
      <c r="LJC145" s="155"/>
      <c r="LJD145" s="155"/>
      <c r="LJE145" s="155"/>
      <c r="LJF145" s="155"/>
      <c r="LJG145" s="155"/>
      <c r="LJH145" s="155"/>
      <c r="LJI145" s="155"/>
      <c r="LJJ145" s="155"/>
      <c r="LJK145" s="155"/>
      <c r="LJL145" s="155"/>
      <c r="LJM145" s="155"/>
      <c r="LJN145" s="155"/>
      <c r="LJO145" s="155"/>
      <c r="LJP145" s="155"/>
      <c r="LJQ145" s="155"/>
      <c r="LJR145" s="155"/>
      <c r="LJS145" s="155"/>
      <c r="LJT145" s="155"/>
      <c r="LJU145" s="155"/>
      <c r="LJV145" s="155"/>
      <c r="LJW145" s="155"/>
      <c r="LJX145" s="155"/>
      <c r="LJY145" s="155"/>
      <c r="LJZ145" s="155"/>
      <c r="LKA145" s="155"/>
      <c r="LKB145" s="155"/>
      <c r="LKC145" s="155"/>
      <c r="LKD145" s="155"/>
      <c r="LKE145" s="155"/>
      <c r="LKF145" s="155"/>
      <c r="LKG145" s="155"/>
      <c r="LKH145" s="155"/>
      <c r="LKI145" s="155"/>
      <c r="LKJ145" s="155"/>
      <c r="LKK145" s="155"/>
      <c r="LKL145" s="155"/>
      <c r="LKM145" s="155"/>
      <c r="LKN145" s="155"/>
      <c r="LKO145" s="155"/>
      <c r="LKP145" s="155"/>
      <c r="LKQ145" s="155"/>
      <c r="LKR145" s="155"/>
      <c r="LKS145" s="155"/>
      <c r="LKT145" s="155"/>
      <c r="LKU145" s="155"/>
      <c r="LKV145" s="155"/>
      <c r="LKW145" s="155"/>
      <c r="LKX145" s="155"/>
      <c r="LKY145" s="155"/>
      <c r="LKZ145" s="155"/>
      <c r="LLA145" s="155"/>
      <c r="LLB145" s="155"/>
      <c r="LLC145" s="155"/>
      <c r="LLD145" s="155"/>
      <c r="LLE145" s="155"/>
      <c r="LLF145" s="155"/>
      <c r="LLG145" s="155"/>
      <c r="LLH145" s="155"/>
      <c r="LLI145" s="155"/>
      <c r="LLJ145" s="155"/>
      <c r="LLK145" s="155"/>
      <c r="LLL145" s="155"/>
      <c r="LLM145" s="155"/>
      <c r="LLN145" s="155"/>
      <c r="LLO145" s="155"/>
      <c r="LLP145" s="155"/>
      <c r="LLQ145" s="155"/>
      <c r="LLR145" s="155"/>
      <c r="LLS145" s="155"/>
      <c r="LLT145" s="155"/>
      <c r="LLU145" s="155"/>
      <c r="LLV145" s="155"/>
      <c r="LLW145" s="155"/>
      <c r="LLX145" s="155"/>
      <c r="LLY145" s="155"/>
      <c r="LLZ145" s="155"/>
      <c r="LMA145" s="155"/>
      <c r="LMB145" s="155"/>
      <c r="LMC145" s="155"/>
      <c r="LMD145" s="155"/>
      <c r="LME145" s="155"/>
      <c r="LMF145" s="155"/>
      <c r="LMG145" s="155"/>
      <c r="LMH145" s="155"/>
      <c r="LMI145" s="155"/>
      <c r="LMJ145" s="155"/>
      <c r="LMK145" s="155"/>
      <c r="LML145" s="155"/>
      <c r="LMM145" s="155"/>
      <c r="LMN145" s="155"/>
      <c r="LMO145" s="155"/>
      <c r="LMP145" s="155"/>
      <c r="LMQ145" s="155"/>
      <c r="LMR145" s="155"/>
      <c r="LMS145" s="155"/>
      <c r="LMT145" s="155"/>
      <c r="LMU145" s="155"/>
      <c r="LMV145" s="155"/>
      <c r="LMW145" s="155"/>
      <c r="LMX145" s="155"/>
      <c r="LMY145" s="155"/>
      <c r="LMZ145" s="155"/>
      <c r="LNA145" s="155"/>
      <c r="LNB145" s="155"/>
      <c r="LNC145" s="155"/>
      <c r="LND145" s="155"/>
      <c r="LNE145" s="155"/>
      <c r="LNF145" s="155"/>
      <c r="LNG145" s="155"/>
      <c r="LNH145" s="155"/>
      <c r="LNI145" s="155"/>
      <c r="LNJ145" s="155"/>
      <c r="LNK145" s="155"/>
      <c r="LNL145" s="155"/>
      <c r="LNM145" s="155"/>
      <c r="LNN145" s="155"/>
      <c r="LNO145" s="155"/>
      <c r="LNP145" s="155"/>
      <c r="LNQ145" s="155"/>
      <c r="LNR145" s="155"/>
      <c r="LNS145" s="155"/>
      <c r="LNT145" s="155"/>
      <c r="LNU145" s="155"/>
      <c r="LNV145" s="155"/>
      <c r="LNW145" s="155"/>
      <c r="LNX145" s="155"/>
      <c r="LNY145" s="155"/>
      <c r="LNZ145" s="155"/>
      <c r="LOA145" s="155"/>
      <c r="LOB145" s="155"/>
      <c r="LOC145" s="155"/>
      <c r="LOD145" s="155"/>
      <c r="LOE145" s="155"/>
      <c r="LOF145" s="155"/>
      <c r="LOG145" s="155"/>
      <c r="LOH145" s="155"/>
      <c r="LOI145" s="155"/>
      <c r="LOJ145" s="155"/>
      <c r="LOK145" s="155"/>
      <c r="LOL145" s="155"/>
      <c r="LOM145" s="155"/>
      <c r="LON145" s="155"/>
      <c r="LOO145" s="155"/>
      <c r="LOP145" s="155"/>
      <c r="LOQ145" s="155"/>
      <c r="LOR145" s="155"/>
      <c r="LOS145" s="155"/>
      <c r="LOT145" s="155"/>
      <c r="LOU145" s="155"/>
      <c r="LOV145" s="155"/>
      <c r="LOW145" s="155"/>
      <c r="LOX145" s="155"/>
      <c r="LOY145" s="155"/>
      <c r="LOZ145" s="155"/>
      <c r="LPA145" s="155"/>
      <c r="LPB145" s="155"/>
      <c r="LPC145" s="155"/>
      <c r="LPD145" s="155"/>
      <c r="LPE145" s="155"/>
      <c r="LPF145" s="155"/>
      <c r="LPG145" s="155"/>
      <c r="LPH145" s="155"/>
      <c r="LPI145" s="155"/>
      <c r="LPJ145" s="155"/>
      <c r="LPK145" s="155"/>
      <c r="LPL145" s="155"/>
      <c r="LPM145" s="155"/>
      <c r="LPN145" s="155"/>
      <c r="LPO145" s="155"/>
      <c r="LPP145" s="155"/>
      <c r="LPQ145" s="155"/>
      <c r="LPR145" s="155"/>
      <c r="LPS145" s="155"/>
      <c r="LPT145" s="155"/>
      <c r="LPU145" s="155"/>
      <c r="LPV145" s="155"/>
      <c r="LPW145" s="155"/>
      <c r="LPX145" s="155"/>
      <c r="LPY145" s="155"/>
      <c r="LPZ145" s="155"/>
      <c r="LQA145" s="155"/>
      <c r="LQB145" s="155"/>
      <c r="LQC145" s="155"/>
      <c r="LQD145" s="155"/>
      <c r="LQE145" s="155"/>
      <c r="LQF145" s="155"/>
      <c r="LQG145" s="155"/>
      <c r="LQH145" s="155"/>
      <c r="LQI145" s="155"/>
      <c r="LQJ145" s="155"/>
      <c r="LQK145" s="155"/>
      <c r="LQL145" s="155"/>
      <c r="LQM145" s="155"/>
      <c r="LQN145" s="155"/>
      <c r="LQO145" s="155"/>
      <c r="LQP145" s="155"/>
      <c r="LQQ145" s="155"/>
      <c r="LQR145" s="155"/>
      <c r="LQS145" s="155"/>
      <c r="LQT145" s="155"/>
      <c r="LQU145" s="155"/>
      <c r="LQV145" s="155"/>
      <c r="LQW145" s="155"/>
      <c r="LQX145" s="155"/>
      <c r="LQY145" s="155"/>
      <c r="LQZ145" s="155"/>
      <c r="LRA145" s="155"/>
      <c r="LRB145" s="155"/>
      <c r="LRC145" s="155"/>
      <c r="LRD145" s="155"/>
      <c r="LRE145" s="155"/>
      <c r="LRF145" s="155"/>
      <c r="LRG145" s="155"/>
      <c r="LRH145" s="155"/>
      <c r="LRI145" s="155"/>
      <c r="LRJ145" s="155"/>
      <c r="LRK145" s="155"/>
      <c r="LRL145" s="155"/>
      <c r="LRM145" s="155"/>
      <c r="LRN145" s="155"/>
      <c r="LRO145" s="155"/>
      <c r="LRP145" s="155"/>
      <c r="LRQ145" s="155"/>
      <c r="LRR145" s="155"/>
      <c r="LRS145" s="155"/>
      <c r="LRT145" s="155"/>
      <c r="LRU145" s="155"/>
      <c r="LRV145" s="155"/>
      <c r="LRW145" s="155"/>
      <c r="LRX145" s="155"/>
      <c r="LRY145" s="155"/>
      <c r="LRZ145" s="155"/>
      <c r="LSA145" s="155"/>
      <c r="LSB145" s="155"/>
      <c r="LSC145" s="155"/>
      <c r="LSD145" s="155"/>
      <c r="LSE145" s="155"/>
      <c r="LSF145" s="155"/>
      <c r="LSG145" s="155"/>
      <c r="LSH145" s="155"/>
      <c r="LSI145" s="155"/>
      <c r="LSJ145" s="155"/>
      <c r="LSK145" s="155"/>
      <c r="LSL145" s="155"/>
      <c r="LSM145" s="155"/>
      <c r="LSN145" s="155"/>
      <c r="LSO145" s="155"/>
      <c r="LSP145" s="155"/>
      <c r="LSQ145" s="155"/>
      <c r="LSR145" s="155"/>
      <c r="LSS145" s="155"/>
      <c r="LST145" s="155"/>
      <c r="LSU145" s="155"/>
      <c r="LSV145" s="155"/>
      <c r="LSW145" s="155"/>
      <c r="LSX145" s="155"/>
      <c r="LSY145" s="155"/>
      <c r="LSZ145" s="155"/>
      <c r="LTA145" s="155"/>
      <c r="LTB145" s="155"/>
      <c r="LTC145" s="155"/>
      <c r="LTD145" s="155"/>
      <c r="LTE145" s="155"/>
      <c r="LTF145" s="155"/>
      <c r="LTG145" s="155"/>
      <c r="LTH145" s="155"/>
      <c r="LTI145" s="155"/>
      <c r="LTJ145" s="155"/>
      <c r="LTK145" s="155"/>
      <c r="LTL145" s="155"/>
      <c r="LTM145" s="155"/>
      <c r="LTN145" s="155"/>
      <c r="LTO145" s="155"/>
      <c r="LTP145" s="155"/>
      <c r="LTQ145" s="155"/>
      <c r="LTR145" s="155"/>
      <c r="LTS145" s="155"/>
      <c r="LTT145" s="155"/>
      <c r="LTU145" s="155"/>
      <c r="LTV145" s="155"/>
      <c r="LTW145" s="155"/>
      <c r="LTX145" s="155"/>
      <c r="LTY145" s="155"/>
      <c r="LTZ145" s="155"/>
      <c r="LUA145" s="155"/>
      <c r="LUB145" s="155"/>
      <c r="LUC145" s="155"/>
      <c r="LUD145" s="155"/>
      <c r="LUE145" s="155"/>
      <c r="LUF145" s="155"/>
      <c r="LUG145" s="155"/>
      <c r="LUH145" s="155"/>
      <c r="LUI145" s="155"/>
      <c r="LUJ145" s="155"/>
      <c r="LUK145" s="155"/>
      <c r="LUL145" s="155"/>
      <c r="LUM145" s="155"/>
      <c r="LUN145" s="155"/>
      <c r="LUO145" s="155"/>
      <c r="LUP145" s="155"/>
      <c r="LUQ145" s="155"/>
      <c r="LUR145" s="155"/>
      <c r="LUS145" s="155"/>
      <c r="LUT145" s="155"/>
      <c r="LUU145" s="155"/>
      <c r="LUV145" s="155"/>
      <c r="LUW145" s="155"/>
      <c r="LUX145" s="155"/>
      <c r="LUY145" s="155"/>
      <c r="LUZ145" s="155"/>
      <c r="LVA145" s="155"/>
      <c r="LVB145" s="155"/>
      <c r="LVC145" s="155"/>
      <c r="LVD145" s="155"/>
      <c r="LVE145" s="155"/>
      <c r="LVF145" s="155"/>
      <c r="LVG145" s="155"/>
      <c r="LVH145" s="155"/>
      <c r="LVI145" s="155"/>
      <c r="LVJ145" s="155"/>
      <c r="LVK145" s="155"/>
      <c r="LVL145" s="155"/>
      <c r="LVM145" s="155"/>
      <c r="LVN145" s="155"/>
      <c r="LVO145" s="155"/>
      <c r="LVP145" s="155"/>
      <c r="LVQ145" s="155"/>
      <c r="LVR145" s="155"/>
      <c r="LVS145" s="155"/>
      <c r="LVT145" s="155"/>
      <c r="LVU145" s="155"/>
      <c r="LVV145" s="155"/>
      <c r="LVW145" s="155"/>
      <c r="LVX145" s="155"/>
      <c r="LVY145" s="155"/>
      <c r="LVZ145" s="155"/>
      <c r="LWA145" s="155"/>
      <c r="LWB145" s="155"/>
      <c r="LWC145" s="155"/>
      <c r="LWD145" s="155"/>
      <c r="LWE145" s="155"/>
      <c r="LWF145" s="155"/>
      <c r="LWG145" s="155"/>
      <c r="LWH145" s="155"/>
      <c r="LWI145" s="155"/>
      <c r="LWJ145" s="155"/>
      <c r="LWK145" s="155"/>
      <c r="LWL145" s="155"/>
      <c r="LWM145" s="155"/>
      <c r="LWN145" s="155"/>
      <c r="LWO145" s="155"/>
      <c r="LWP145" s="155"/>
      <c r="LWQ145" s="155"/>
      <c r="LWR145" s="155"/>
      <c r="LWS145" s="155"/>
      <c r="LWT145" s="155"/>
      <c r="LWU145" s="155"/>
      <c r="LWV145" s="155"/>
      <c r="LWW145" s="155"/>
      <c r="LWX145" s="155"/>
      <c r="LWY145" s="155"/>
      <c r="LWZ145" s="155"/>
      <c r="LXA145" s="155"/>
      <c r="LXB145" s="155"/>
      <c r="LXC145" s="155"/>
      <c r="LXD145" s="155"/>
      <c r="LXE145" s="155"/>
      <c r="LXF145" s="155"/>
      <c r="LXG145" s="155"/>
      <c r="LXH145" s="155"/>
      <c r="LXI145" s="155"/>
      <c r="LXJ145" s="155"/>
      <c r="LXK145" s="155"/>
      <c r="LXL145" s="155"/>
      <c r="LXM145" s="155"/>
      <c r="LXN145" s="155"/>
      <c r="LXO145" s="155"/>
      <c r="LXP145" s="155"/>
      <c r="LXQ145" s="155"/>
      <c r="LXR145" s="155"/>
      <c r="LXS145" s="155"/>
      <c r="LXT145" s="155"/>
      <c r="LXU145" s="155"/>
      <c r="LXV145" s="155"/>
      <c r="LXW145" s="155"/>
      <c r="LXX145" s="155"/>
      <c r="LXY145" s="155"/>
      <c r="LXZ145" s="155"/>
      <c r="LYA145" s="155"/>
      <c r="LYB145" s="155"/>
      <c r="LYC145" s="155"/>
      <c r="LYD145" s="155"/>
      <c r="LYE145" s="155"/>
      <c r="LYF145" s="155"/>
      <c r="LYG145" s="155"/>
      <c r="LYH145" s="155"/>
      <c r="LYI145" s="155"/>
      <c r="LYJ145" s="155"/>
      <c r="LYK145" s="155"/>
      <c r="LYL145" s="155"/>
      <c r="LYM145" s="155"/>
      <c r="LYN145" s="155"/>
      <c r="LYO145" s="155"/>
      <c r="LYP145" s="155"/>
      <c r="LYQ145" s="155"/>
      <c r="LYR145" s="155"/>
      <c r="LYS145" s="155"/>
      <c r="LYT145" s="155"/>
      <c r="LYU145" s="155"/>
      <c r="LYV145" s="155"/>
      <c r="LYW145" s="155"/>
      <c r="LYX145" s="155"/>
      <c r="LYY145" s="155"/>
      <c r="LYZ145" s="155"/>
      <c r="LZA145" s="155"/>
      <c r="LZB145" s="155"/>
      <c r="LZC145" s="155"/>
      <c r="LZD145" s="155"/>
      <c r="LZE145" s="155"/>
      <c r="LZF145" s="155"/>
      <c r="LZG145" s="155"/>
      <c r="LZH145" s="155"/>
      <c r="LZI145" s="155"/>
      <c r="LZJ145" s="155"/>
      <c r="LZK145" s="155"/>
      <c r="LZL145" s="155"/>
      <c r="LZM145" s="155"/>
      <c r="LZN145" s="155"/>
      <c r="LZO145" s="155"/>
      <c r="LZP145" s="155"/>
      <c r="LZQ145" s="155"/>
      <c r="LZR145" s="155"/>
      <c r="LZS145" s="155"/>
      <c r="LZT145" s="155"/>
      <c r="LZU145" s="155"/>
      <c r="LZV145" s="155"/>
      <c r="LZW145" s="155"/>
      <c r="LZX145" s="155"/>
      <c r="LZY145" s="155"/>
      <c r="LZZ145" s="155"/>
      <c r="MAA145" s="155"/>
      <c r="MAB145" s="155"/>
      <c r="MAC145" s="155"/>
      <c r="MAD145" s="155"/>
      <c r="MAE145" s="155"/>
      <c r="MAF145" s="155"/>
      <c r="MAG145" s="155"/>
      <c r="MAH145" s="155"/>
      <c r="MAI145" s="155"/>
      <c r="MAJ145" s="155"/>
      <c r="MAK145" s="155"/>
      <c r="MAL145" s="155"/>
      <c r="MAM145" s="155"/>
      <c r="MAN145" s="155"/>
      <c r="MAO145" s="155"/>
      <c r="MAP145" s="155"/>
      <c r="MAQ145" s="155"/>
      <c r="MAR145" s="155"/>
      <c r="MAS145" s="155"/>
      <c r="MAT145" s="155"/>
      <c r="MAU145" s="155"/>
      <c r="MAV145" s="155"/>
      <c r="MAW145" s="155"/>
      <c r="MAX145" s="155"/>
      <c r="MAY145" s="155"/>
      <c r="MAZ145" s="155"/>
      <c r="MBA145" s="155"/>
      <c r="MBB145" s="155"/>
      <c r="MBC145" s="155"/>
      <c r="MBD145" s="155"/>
      <c r="MBE145" s="155"/>
      <c r="MBF145" s="155"/>
      <c r="MBG145" s="155"/>
      <c r="MBH145" s="155"/>
      <c r="MBI145" s="155"/>
      <c r="MBJ145" s="155"/>
      <c r="MBK145" s="155"/>
      <c r="MBL145" s="155"/>
      <c r="MBM145" s="155"/>
      <c r="MBN145" s="155"/>
      <c r="MBO145" s="155"/>
      <c r="MBP145" s="155"/>
      <c r="MBQ145" s="155"/>
      <c r="MBR145" s="155"/>
      <c r="MBS145" s="155"/>
      <c r="MBT145" s="155"/>
      <c r="MBU145" s="155"/>
      <c r="MBV145" s="155"/>
      <c r="MBW145" s="155"/>
      <c r="MBX145" s="155"/>
      <c r="MBY145" s="155"/>
      <c r="MBZ145" s="155"/>
      <c r="MCA145" s="155"/>
      <c r="MCB145" s="155"/>
      <c r="MCC145" s="155"/>
      <c r="MCD145" s="155"/>
      <c r="MCE145" s="155"/>
      <c r="MCF145" s="155"/>
      <c r="MCG145" s="155"/>
      <c r="MCH145" s="155"/>
      <c r="MCI145" s="155"/>
      <c r="MCJ145" s="155"/>
      <c r="MCK145" s="155"/>
      <c r="MCL145" s="155"/>
      <c r="MCM145" s="155"/>
      <c r="MCN145" s="155"/>
      <c r="MCO145" s="155"/>
      <c r="MCP145" s="155"/>
      <c r="MCQ145" s="155"/>
      <c r="MCR145" s="155"/>
      <c r="MCS145" s="155"/>
      <c r="MCT145" s="155"/>
      <c r="MCU145" s="155"/>
      <c r="MCV145" s="155"/>
      <c r="MCW145" s="155"/>
      <c r="MCX145" s="155"/>
      <c r="MCY145" s="155"/>
      <c r="MCZ145" s="155"/>
      <c r="MDA145" s="155"/>
      <c r="MDB145" s="155"/>
      <c r="MDC145" s="155"/>
      <c r="MDD145" s="155"/>
      <c r="MDE145" s="155"/>
      <c r="MDF145" s="155"/>
      <c r="MDG145" s="155"/>
      <c r="MDH145" s="155"/>
      <c r="MDI145" s="155"/>
      <c r="MDJ145" s="155"/>
      <c r="MDK145" s="155"/>
      <c r="MDL145" s="155"/>
      <c r="MDM145" s="155"/>
      <c r="MDN145" s="155"/>
      <c r="MDO145" s="155"/>
      <c r="MDP145" s="155"/>
      <c r="MDQ145" s="155"/>
      <c r="MDR145" s="155"/>
      <c r="MDS145" s="155"/>
      <c r="MDT145" s="155"/>
      <c r="MDU145" s="155"/>
      <c r="MDV145" s="155"/>
      <c r="MDW145" s="155"/>
      <c r="MDX145" s="155"/>
      <c r="MDY145" s="155"/>
      <c r="MDZ145" s="155"/>
      <c r="MEA145" s="155"/>
      <c r="MEB145" s="155"/>
      <c r="MEC145" s="155"/>
      <c r="MED145" s="155"/>
      <c r="MEE145" s="155"/>
      <c r="MEF145" s="155"/>
      <c r="MEG145" s="155"/>
      <c r="MEH145" s="155"/>
      <c r="MEI145" s="155"/>
      <c r="MEJ145" s="155"/>
      <c r="MEK145" s="155"/>
      <c r="MEL145" s="155"/>
      <c r="MEM145" s="155"/>
      <c r="MEN145" s="155"/>
      <c r="MEO145" s="155"/>
      <c r="MEP145" s="155"/>
      <c r="MEQ145" s="155"/>
      <c r="MER145" s="155"/>
      <c r="MES145" s="155"/>
      <c r="MET145" s="155"/>
      <c r="MEU145" s="155"/>
      <c r="MEV145" s="155"/>
      <c r="MEW145" s="155"/>
      <c r="MEX145" s="155"/>
      <c r="MEY145" s="155"/>
      <c r="MEZ145" s="155"/>
      <c r="MFA145" s="155"/>
      <c r="MFB145" s="155"/>
      <c r="MFC145" s="155"/>
      <c r="MFD145" s="155"/>
      <c r="MFE145" s="155"/>
      <c r="MFF145" s="155"/>
      <c r="MFG145" s="155"/>
      <c r="MFH145" s="155"/>
      <c r="MFI145" s="155"/>
      <c r="MFJ145" s="155"/>
      <c r="MFK145" s="155"/>
      <c r="MFL145" s="155"/>
      <c r="MFM145" s="155"/>
      <c r="MFN145" s="155"/>
      <c r="MFO145" s="155"/>
      <c r="MFP145" s="155"/>
      <c r="MFQ145" s="155"/>
      <c r="MFR145" s="155"/>
      <c r="MFS145" s="155"/>
      <c r="MFT145" s="155"/>
      <c r="MFU145" s="155"/>
      <c r="MFV145" s="155"/>
      <c r="MFW145" s="155"/>
      <c r="MFX145" s="155"/>
      <c r="MFY145" s="155"/>
      <c r="MFZ145" s="155"/>
      <c r="MGA145" s="155"/>
      <c r="MGB145" s="155"/>
      <c r="MGC145" s="155"/>
      <c r="MGD145" s="155"/>
      <c r="MGE145" s="155"/>
      <c r="MGF145" s="155"/>
      <c r="MGG145" s="155"/>
      <c r="MGH145" s="155"/>
      <c r="MGI145" s="155"/>
      <c r="MGJ145" s="155"/>
      <c r="MGK145" s="155"/>
      <c r="MGL145" s="155"/>
      <c r="MGM145" s="155"/>
      <c r="MGN145" s="155"/>
      <c r="MGO145" s="155"/>
      <c r="MGP145" s="155"/>
      <c r="MGQ145" s="155"/>
      <c r="MGR145" s="155"/>
      <c r="MGS145" s="155"/>
      <c r="MGT145" s="155"/>
      <c r="MGU145" s="155"/>
      <c r="MGV145" s="155"/>
      <c r="MGW145" s="155"/>
      <c r="MGX145" s="155"/>
      <c r="MGY145" s="155"/>
      <c r="MGZ145" s="155"/>
      <c r="MHA145" s="155"/>
      <c r="MHB145" s="155"/>
      <c r="MHC145" s="155"/>
      <c r="MHD145" s="155"/>
      <c r="MHE145" s="155"/>
      <c r="MHF145" s="155"/>
      <c r="MHG145" s="155"/>
      <c r="MHH145" s="155"/>
      <c r="MHI145" s="155"/>
      <c r="MHJ145" s="155"/>
      <c r="MHK145" s="155"/>
      <c r="MHL145" s="155"/>
      <c r="MHM145" s="155"/>
      <c r="MHN145" s="155"/>
      <c r="MHO145" s="155"/>
      <c r="MHP145" s="155"/>
      <c r="MHQ145" s="155"/>
      <c r="MHR145" s="155"/>
      <c r="MHS145" s="155"/>
      <c r="MHT145" s="155"/>
      <c r="MHU145" s="155"/>
      <c r="MHV145" s="155"/>
      <c r="MHW145" s="155"/>
      <c r="MHX145" s="155"/>
      <c r="MHY145" s="155"/>
      <c r="MHZ145" s="155"/>
      <c r="MIA145" s="155"/>
      <c r="MIB145" s="155"/>
      <c r="MIC145" s="155"/>
      <c r="MID145" s="155"/>
      <c r="MIE145" s="155"/>
      <c r="MIF145" s="155"/>
      <c r="MIG145" s="155"/>
      <c r="MIH145" s="155"/>
      <c r="MII145" s="155"/>
      <c r="MIJ145" s="155"/>
      <c r="MIK145" s="155"/>
      <c r="MIL145" s="155"/>
      <c r="MIM145" s="155"/>
      <c r="MIN145" s="155"/>
      <c r="MIO145" s="155"/>
      <c r="MIP145" s="155"/>
      <c r="MIQ145" s="155"/>
      <c r="MIR145" s="155"/>
      <c r="MIS145" s="155"/>
      <c r="MIT145" s="155"/>
      <c r="MIU145" s="155"/>
      <c r="MIV145" s="155"/>
      <c r="MIW145" s="155"/>
      <c r="MIX145" s="155"/>
      <c r="MIY145" s="155"/>
      <c r="MIZ145" s="155"/>
      <c r="MJA145" s="155"/>
      <c r="MJB145" s="155"/>
      <c r="MJC145" s="155"/>
      <c r="MJD145" s="155"/>
      <c r="MJE145" s="155"/>
      <c r="MJF145" s="155"/>
      <c r="MJG145" s="155"/>
      <c r="MJH145" s="155"/>
      <c r="MJI145" s="155"/>
      <c r="MJJ145" s="155"/>
      <c r="MJK145" s="155"/>
      <c r="MJL145" s="155"/>
      <c r="MJM145" s="155"/>
      <c r="MJN145" s="155"/>
      <c r="MJO145" s="155"/>
      <c r="MJP145" s="155"/>
      <c r="MJQ145" s="155"/>
      <c r="MJR145" s="155"/>
      <c r="MJS145" s="155"/>
      <c r="MJT145" s="155"/>
      <c r="MJU145" s="155"/>
      <c r="MJV145" s="155"/>
      <c r="MJW145" s="155"/>
      <c r="MJX145" s="155"/>
      <c r="MJY145" s="155"/>
      <c r="MJZ145" s="155"/>
      <c r="MKA145" s="155"/>
      <c r="MKB145" s="155"/>
      <c r="MKC145" s="155"/>
      <c r="MKD145" s="155"/>
      <c r="MKE145" s="155"/>
      <c r="MKF145" s="155"/>
      <c r="MKG145" s="155"/>
      <c r="MKH145" s="155"/>
      <c r="MKI145" s="155"/>
      <c r="MKJ145" s="155"/>
      <c r="MKK145" s="155"/>
      <c r="MKL145" s="155"/>
      <c r="MKM145" s="155"/>
      <c r="MKN145" s="155"/>
      <c r="MKO145" s="155"/>
      <c r="MKP145" s="155"/>
      <c r="MKQ145" s="155"/>
      <c r="MKR145" s="155"/>
      <c r="MKS145" s="155"/>
      <c r="MKT145" s="155"/>
      <c r="MKU145" s="155"/>
      <c r="MKV145" s="155"/>
      <c r="MKW145" s="155"/>
      <c r="MKX145" s="155"/>
      <c r="MKY145" s="155"/>
      <c r="MKZ145" s="155"/>
      <c r="MLA145" s="155"/>
      <c r="MLB145" s="155"/>
      <c r="MLC145" s="155"/>
      <c r="MLD145" s="155"/>
      <c r="MLE145" s="155"/>
      <c r="MLF145" s="155"/>
      <c r="MLG145" s="155"/>
      <c r="MLH145" s="155"/>
      <c r="MLI145" s="155"/>
      <c r="MLJ145" s="155"/>
      <c r="MLK145" s="155"/>
      <c r="MLL145" s="155"/>
      <c r="MLM145" s="155"/>
      <c r="MLN145" s="155"/>
      <c r="MLO145" s="155"/>
      <c r="MLP145" s="155"/>
      <c r="MLQ145" s="155"/>
      <c r="MLR145" s="155"/>
      <c r="MLS145" s="155"/>
      <c r="MLT145" s="155"/>
      <c r="MLU145" s="155"/>
      <c r="MLV145" s="155"/>
      <c r="MLW145" s="155"/>
      <c r="MLX145" s="155"/>
      <c r="MLY145" s="155"/>
      <c r="MLZ145" s="155"/>
      <c r="MMA145" s="155"/>
      <c r="MMB145" s="155"/>
      <c r="MMC145" s="155"/>
      <c r="MMD145" s="155"/>
      <c r="MME145" s="155"/>
      <c r="MMF145" s="155"/>
      <c r="MMG145" s="155"/>
      <c r="MMH145" s="155"/>
      <c r="MMI145" s="155"/>
      <c r="MMJ145" s="155"/>
      <c r="MMK145" s="155"/>
      <c r="MML145" s="155"/>
      <c r="MMM145" s="155"/>
      <c r="MMN145" s="155"/>
      <c r="MMO145" s="155"/>
      <c r="MMP145" s="155"/>
      <c r="MMQ145" s="155"/>
      <c r="MMR145" s="155"/>
      <c r="MMS145" s="155"/>
      <c r="MMT145" s="155"/>
      <c r="MMU145" s="155"/>
      <c r="MMV145" s="155"/>
      <c r="MMW145" s="155"/>
      <c r="MMX145" s="155"/>
      <c r="MMY145" s="155"/>
      <c r="MMZ145" s="155"/>
      <c r="MNA145" s="155"/>
      <c r="MNB145" s="155"/>
      <c r="MNC145" s="155"/>
      <c r="MND145" s="155"/>
      <c r="MNE145" s="155"/>
      <c r="MNF145" s="155"/>
      <c r="MNG145" s="155"/>
      <c r="MNH145" s="155"/>
      <c r="MNI145" s="155"/>
      <c r="MNJ145" s="155"/>
      <c r="MNK145" s="155"/>
      <c r="MNL145" s="155"/>
      <c r="MNM145" s="155"/>
      <c r="MNN145" s="155"/>
      <c r="MNO145" s="155"/>
      <c r="MNP145" s="155"/>
      <c r="MNQ145" s="155"/>
      <c r="MNR145" s="155"/>
      <c r="MNS145" s="155"/>
      <c r="MNT145" s="155"/>
      <c r="MNU145" s="155"/>
      <c r="MNV145" s="155"/>
      <c r="MNW145" s="155"/>
      <c r="MNX145" s="155"/>
      <c r="MNY145" s="155"/>
      <c r="MNZ145" s="155"/>
      <c r="MOA145" s="155"/>
      <c r="MOB145" s="155"/>
      <c r="MOC145" s="155"/>
      <c r="MOD145" s="155"/>
      <c r="MOE145" s="155"/>
      <c r="MOF145" s="155"/>
      <c r="MOG145" s="155"/>
      <c r="MOH145" s="155"/>
      <c r="MOI145" s="155"/>
      <c r="MOJ145" s="155"/>
      <c r="MOK145" s="155"/>
      <c r="MOL145" s="155"/>
      <c r="MOM145" s="155"/>
      <c r="MON145" s="155"/>
      <c r="MOO145" s="155"/>
      <c r="MOP145" s="155"/>
      <c r="MOQ145" s="155"/>
      <c r="MOR145" s="155"/>
      <c r="MOS145" s="155"/>
      <c r="MOT145" s="155"/>
      <c r="MOU145" s="155"/>
      <c r="MOV145" s="155"/>
      <c r="MOW145" s="155"/>
      <c r="MOX145" s="155"/>
      <c r="MOY145" s="155"/>
      <c r="MOZ145" s="155"/>
      <c r="MPA145" s="155"/>
      <c r="MPB145" s="155"/>
      <c r="MPC145" s="155"/>
      <c r="MPD145" s="155"/>
      <c r="MPE145" s="155"/>
      <c r="MPF145" s="155"/>
      <c r="MPG145" s="155"/>
      <c r="MPH145" s="155"/>
      <c r="MPI145" s="155"/>
      <c r="MPJ145" s="155"/>
      <c r="MPK145" s="155"/>
      <c r="MPL145" s="155"/>
      <c r="MPM145" s="155"/>
      <c r="MPN145" s="155"/>
      <c r="MPO145" s="155"/>
      <c r="MPP145" s="155"/>
      <c r="MPQ145" s="155"/>
      <c r="MPR145" s="155"/>
      <c r="MPS145" s="155"/>
      <c r="MPT145" s="155"/>
      <c r="MPU145" s="155"/>
      <c r="MPV145" s="155"/>
      <c r="MPW145" s="155"/>
      <c r="MPX145" s="155"/>
      <c r="MPY145" s="155"/>
      <c r="MPZ145" s="155"/>
      <c r="MQA145" s="155"/>
      <c r="MQB145" s="155"/>
      <c r="MQC145" s="155"/>
      <c r="MQD145" s="155"/>
      <c r="MQE145" s="155"/>
      <c r="MQF145" s="155"/>
      <c r="MQG145" s="155"/>
      <c r="MQH145" s="155"/>
      <c r="MQI145" s="155"/>
      <c r="MQJ145" s="155"/>
      <c r="MQK145" s="155"/>
      <c r="MQL145" s="155"/>
      <c r="MQM145" s="155"/>
      <c r="MQN145" s="155"/>
      <c r="MQO145" s="155"/>
      <c r="MQP145" s="155"/>
      <c r="MQQ145" s="155"/>
      <c r="MQR145" s="155"/>
      <c r="MQS145" s="155"/>
      <c r="MQT145" s="155"/>
      <c r="MQU145" s="155"/>
      <c r="MQV145" s="155"/>
      <c r="MQW145" s="155"/>
      <c r="MQX145" s="155"/>
      <c r="MQY145" s="155"/>
      <c r="MQZ145" s="155"/>
      <c r="MRA145" s="155"/>
      <c r="MRB145" s="155"/>
      <c r="MRC145" s="155"/>
      <c r="MRD145" s="155"/>
      <c r="MRE145" s="155"/>
      <c r="MRF145" s="155"/>
      <c r="MRG145" s="155"/>
      <c r="MRH145" s="155"/>
      <c r="MRI145" s="155"/>
      <c r="MRJ145" s="155"/>
      <c r="MRK145" s="155"/>
      <c r="MRL145" s="155"/>
      <c r="MRM145" s="155"/>
      <c r="MRN145" s="155"/>
      <c r="MRO145" s="155"/>
      <c r="MRP145" s="155"/>
      <c r="MRQ145" s="155"/>
      <c r="MRR145" s="155"/>
      <c r="MRS145" s="155"/>
      <c r="MRT145" s="155"/>
      <c r="MRU145" s="155"/>
      <c r="MRV145" s="155"/>
      <c r="MRW145" s="155"/>
      <c r="MRX145" s="155"/>
      <c r="MRY145" s="155"/>
      <c r="MRZ145" s="155"/>
      <c r="MSA145" s="155"/>
      <c r="MSB145" s="155"/>
      <c r="MSC145" s="155"/>
      <c r="MSD145" s="155"/>
      <c r="MSE145" s="155"/>
      <c r="MSF145" s="155"/>
      <c r="MSG145" s="155"/>
      <c r="MSH145" s="155"/>
      <c r="MSI145" s="155"/>
      <c r="MSJ145" s="155"/>
      <c r="MSK145" s="155"/>
      <c r="MSL145" s="155"/>
      <c r="MSM145" s="155"/>
      <c r="MSN145" s="155"/>
      <c r="MSO145" s="155"/>
      <c r="MSP145" s="155"/>
      <c r="MSQ145" s="155"/>
      <c r="MSR145" s="155"/>
      <c r="MSS145" s="155"/>
      <c r="MST145" s="155"/>
      <c r="MSU145" s="155"/>
      <c r="MSV145" s="155"/>
      <c r="MSW145" s="155"/>
      <c r="MSX145" s="155"/>
      <c r="MSY145" s="155"/>
      <c r="MSZ145" s="155"/>
      <c r="MTA145" s="155"/>
      <c r="MTB145" s="155"/>
      <c r="MTC145" s="155"/>
      <c r="MTD145" s="155"/>
      <c r="MTE145" s="155"/>
      <c r="MTF145" s="155"/>
      <c r="MTG145" s="155"/>
      <c r="MTH145" s="155"/>
      <c r="MTI145" s="155"/>
      <c r="MTJ145" s="155"/>
      <c r="MTK145" s="155"/>
      <c r="MTL145" s="155"/>
      <c r="MTM145" s="155"/>
      <c r="MTN145" s="155"/>
      <c r="MTO145" s="155"/>
      <c r="MTP145" s="155"/>
      <c r="MTQ145" s="155"/>
      <c r="MTR145" s="155"/>
      <c r="MTS145" s="155"/>
      <c r="MTT145" s="155"/>
      <c r="MTU145" s="155"/>
      <c r="MTV145" s="155"/>
      <c r="MTW145" s="155"/>
      <c r="MTX145" s="155"/>
      <c r="MTY145" s="155"/>
      <c r="MTZ145" s="155"/>
      <c r="MUA145" s="155"/>
      <c r="MUB145" s="155"/>
      <c r="MUC145" s="155"/>
      <c r="MUD145" s="155"/>
      <c r="MUE145" s="155"/>
      <c r="MUF145" s="155"/>
      <c r="MUG145" s="155"/>
      <c r="MUH145" s="155"/>
      <c r="MUI145" s="155"/>
      <c r="MUJ145" s="155"/>
      <c r="MUK145" s="155"/>
      <c r="MUL145" s="155"/>
      <c r="MUM145" s="155"/>
      <c r="MUN145" s="155"/>
      <c r="MUO145" s="155"/>
      <c r="MUP145" s="155"/>
      <c r="MUQ145" s="155"/>
      <c r="MUR145" s="155"/>
      <c r="MUS145" s="155"/>
      <c r="MUT145" s="155"/>
      <c r="MUU145" s="155"/>
      <c r="MUV145" s="155"/>
      <c r="MUW145" s="155"/>
      <c r="MUX145" s="155"/>
      <c r="MUY145" s="155"/>
      <c r="MUZ145" s="155"/>
      <c r="MVA145" s="155"/>
      <c r="MVB145" s="155"/>
      <c r="MVC145" s="155"/>
      <c r="MVD145" s="155"/>
      <c r="MVE145" s="155"/>
      <c r="MVF145" s="155"/>
      <c r="MVG145" s="155"/>
      <c r="MVH145" s="155"/>
      <c r="MVI145" s="155"/>
      <c r="MVJ145" s="155"/>
      <c r="MVK145" s="155"/>
      <c r="MVL145" s="155"/>
      <c r="MVM145" s="155"/>
      <c r="MVN145" s="155"/>
      <c r="MVO145" s="155"/>
      <c r="MVP145" s="155"/>
      <c r="MVQ145" s="155"/>
      <c r="MVR145" s="155"/>
      <c r="MVS145" s="155"/>
      <c r="MVT145" s="155"/>
      <c r="MVU145" s="155"/>
      <c r="MVV145" s="155"/>
      <c r="MVW145" s="155"/>
      <c r="MVX145" s="155"/>
      <c r="MVY145" s="155"/>
      <c r="MVZ145" s="155"/>
      <c r="MWA145" s="155"/>
      <c r="MWB145" s="155"/>
      <c r="MWC145" s="155"/>
      <c r="MWD145" s="155"/>
      <c r="MWE145" s="155"/>
      <c r="MWF145" s="155"/>
      <c r="MWG145" s="155"/>
      <c r="MWH145" s="155"/>
      <c r="MWI145" s="155"/>
      <c r="MWJ145" s="155"/>
      <c r="MWK145" s="155"/>
      <c r="MWL145" s="155"/>
      <c r="MWM145" s="155"/>
      <c r="MWN145" s="155"/>
      <c r="MWO145" s="155"/>
      <c r="MWP145" s="155"/>
      <c r="MWQ145" s="155"/>
      <c r="MWR145" s="155"/>
      <c r="MWS145" s="155"/>
      <c r="MWT145" s="155"/>
      <c r="MWU145" s="155"/>
      <c r="MWV145" s="155"/>
      <c r="MWW145" s="155"/>
      <c r="MWX145" s="155"/>
      <c r="MWY145" s="155"/>
      <c r="MWZ145" s="155"/>
      <c r="MXA145" s="155"/>
      <c r="MXB145" s="155"/>
      <c r="MXC145" s="155"/>
      <c r="MXD145" s="155"/>
      <c r="MXE145" s="155"/>
      <c r="MXF145" s="155"/>
      <c r="MXG145" s="155"/>
      <c r="MXH145" s="155"/>
      <c r="MXI145" s="155"/>
      <c r="MXJ145" s="155"/>
      <c r="MXK145" s="155"/>
      <c r="MXL145" s="155"/>
      <c r="MXM145" s="155"/>
      <c r="MXN145" s="155"/>
      <c r="MXO145" s="155"/>
      <c r="MXP145" s="155"/>
      <c r="MXQ145" s="155"/>
      <c r="MXR145" s="155"/>
      <c r="MXS145" s="155"/>
      <c r="MXT145" s="155"/>
      <c r="MXU145" s="155"/>
      <c r="MXV145" s="155"/>
      <c r="MXW145" s="155"/>
      <c r="MXX145" s="155"/>
      <c r="MXY145" s="155"/>
      <c r="MXZ145" s="155"/>
      <c r="MYA145" s="155"/>
      <c r="MYB145" s="155"/>
      <c r="MYC145" s="155"/>
      <c r="MYD145" s="155"/>
      <c r="MYE145" s="155"/>
      <c r="MYF145" s="155"/>
      <c r="MYG145" s="155"/>
      <c r="MYH145" s="155"/>
      <c r="MYI145" s="155"/>
      <c r="MYJ145" s="155"/>
      <c r="MYK145" s="155"/>
      <c r="MYL145" s="155"/>
      <c r="MYM145" s="155"/>
      <c r="MYN145" s="155"/>
      <c r="MYO145" s="155"/>
      <c r="MYP145" s="155"/>
      <c r="MYQ145" s="155"/>
      <c r="MYR145" s="155"/>
      <c r="MYS145" s="155"/>
      <c r="MYT145" s="155"/>
      <c r="MYU145" s="155"/>
      <c r="MYV145" s="155"/>
      <c r="MYW145" s="155"/>
      <c r="MYX145" s="155"/>
      <c r="MYY145" s="155"/>
      <c r="MYZ145" s="155"/>
      <c r="MZA145" s="155"/>
      <c r="MZB145" s="155"/>
      <c r="MZC145" s="155"/>
      <c r="MZD145" s="155"/>
      <c r="MZE145" s="155"/>
      <c r="MZF145" s="155"/>
      <c r="MZG145" s="155"/>
      <c r="MZH145" s="155"/>
      <c r="MZI145" s="155"/>
      <c r="MZJ145" s="155"/>
      <c r="MZK145" s="155"/>
      <c r="MZL145" s="155"/>
      <c r="MZM145" s="155"/>
      <c r="MZN145" s="155"/>
      <c r="MZO145" s="155"/>
      <c r="MZP145" s="155"/>
      <c r="MZQ145" s="155"/>
      <c r="MZR145" s="155"/>
      <c r="MZS145" s="155"/>
      <c r="MZT145" s="155"/>
      <c r="MZU145" s="155"/>
      <c r="MZV145" s="155"/>
      <c r="MZW145" s="155"/>
      <c r="MZX145" s="155"/>
      <c r="MZY145" s="155"/>
      <c r="MZZ145" s="155"/>
      <c r="NAA145" s="155"/>
      <c r="NAB145" s="155"/>
      <c r="NAC145" s="155"/>
      <c r="NAD145" s="155"/>
      <c r="NAE145" s="155"/>
      <c r="NAF145" s="155"/>
      <c r="NAG145" s="155"/>
      <c r="NAH145" s="155"/>
      <c r="NAI145" s="155"/>
      <c r="NAJ145" s="155"/>
      <c r="NAK145" s="155"/>
      <c r="NAL145" s="155"/>
      <c r="NAM145" s="155"/>
      <c r="NAN145" s="155"/>
      <c r="NAO145" s="155"/>
      <c r="NAP145" s="155"/>
      <c r="NAQ145" s="155"/>
      <c r="NAR145" s="155"/>
      <c r="NAS145" s="155"/>
      <c r="NAT145" s="155"/>
      <c r="NAU145" s="155"/>
      <c r="NAV145" s="155"/>
      <c r="NAW145" s="155"/>
      <c r="NAX145" s="155"/>
      <c r="NAY145" s="155"/>
      <c r="NAZ145" s="155"/>
      <c r="NBA145" s="155"/>
      <c r="NBB145" s="155"/>
      <c r="NBC145" s="155"/>
      <c r="NBD145" s="155"/>
      <c r="NBE145" s="155"/>
      <c r="NBF145" s="155"/>
      <c r="NBG145" s="155"/>
      <c r="NBH145" s="155"/>
      <c r="NBI145" s="155"/>
      <c r="NBJ145" s="155"/>
      <c r="NBK145" s="155"/>
      <c r="NBL145" s="155"/>
      <c r="NBM145" s="155"/>
      <c r="NBN145" s="155"/>
      <c r="NBO145" s="155"/>
      <c r="NBP145" s="155"/>
      <c r="NBQ145" s="155"/>
      <c r="NBR145" s="155"/>
      <c r="NBS145" s="155"/>
      <c r="NBT145" s="155"/>
      <c r="NBU145" s="155"/>
      <c r="NBV145" s="155"/>
      <c r="NBW145" s="155"/>
      <c r="NBX145" s="155"/>
      <c r="NBY145" s="155"/>
      <c r="NBZ145" s="155"/>
      <c r="NCA145" s="155"/>
      <c r="NCB145" s="155"/>
      <c r="NCC145" s="155"/>
      <c r="NCD145" s="155"/>
      <c r="NCE145" s="155"/>
      <c r="NCF145" s="155"/>
      <c r="NCG145" s="155"/>
      <c r="NCH145" s="155"/>
      <c r="NCI145" s="155"/>
      <c r="NCJ145" s="155"/>
      <c r="NCK145" s="155"/>
      <c r="NCL145" s="155"/>
      <c r="NCM145" s="155"/>
      <c r="NCN145" s="155"/>
      <c r="NCO145" s="155"/>
      <c r="NCP145" s="155"/>
      <c r="NCQ145" s="155"/>
      <c r="NCR145" s="155"/>
      <c r="NCS145" s="155"/>
      <c r="NCT145" s="155"/>
      <c r="NCU145" s="155"/>
      <c r="NCV145" s="155"/>
      <c r="NCW145" s="155"/>
      <c r="NCX145" s="155"/>
      <c r="NCY145" s="155"/>
      <c r="NCZ145" s="155"/>
      <c r="NDA145" s="155"/>
      <c r="NDB145" s="155"/>
      <c r="NDC145" s="155"/>
      <c r="NDD145" s="155"/>
      <c r="NDE145" s="155"/>
      <c r="NDF145" s="155"/>
      <c r="NDG145" s="155"/>
      <c r="NDH145" s="155"/>
      <c r="NDI145" s="155"/>
      <c r="NDJ145" s="155"/>
      <c r="NDK145" s="155"/>
      <c r="NDL145" s="155"/>
      <c r="NDM145" s="155"/>
      <c r="NDN145" s="155"/>
      <c r="NDO145" s="155"/>
      <c r="NDP145" s="155"/>
      <c r="NDQ145" s="155"/>
      <c r="NDR145" s="155"/>
      <c r="NDS145" s="155"/>
      <c r="NDT145" s="155"/>
      <c r="NDU145" s="155"/>
      <c r="NDV145" s="155"/>
      <c r="NDW145" s="155"/>
      <c r="NDX145" s="155"/>
      <c r="NDY145" s="155"/>
      <c r="NDZ145" s="155"/>
      <c r="NEA145" s="155"/>
      <c r="NEB145" s="155"/>
      <c r="NEC145" s="155"/>
      <c r="NED145" s="155"/>
      <c r="NEE145" s="155"/>
      <c r="NEF145" s="155"/>
      <c r="NEG145" s="155"/>
      <c r="NEH145" s="155"/>
      <c r="NEI145" s="155"/>
      <c r="NEJ145" s="155"/>
      <c r="NEK145" s="155"/>
      <c r="NEL145" s="155"/>
      <c r="NEM145" s="155"/>
      <c r="NEN145" s="155"/>
      <c r="NEO145" s="155"/>
      <c r="NEP145" s="155"/>
      <c r="NEQ145" s="155"/>
      <c r="NER145" s="155"/>
      <c r="NES145" s="155"/>
      <c r="NET145" s="155"/>
      <c r="NEU145" s="155"/>
      <c r="NEV145" s="155"/>
      <c r="NEW145" s="155"/>
      <c r="NEX145" s="155"/>
      <c r="NEY145" s="155"/>
      <c r="NEZ145" s="155"/>
      <c r="NFA145" s="155"/>
      <c r="NFB145" s="155"/>
      <c r="NFC145" s="155"/>
      <c r="NFD145" s="155"/>
      <c r="NFE145" s="155"/>
      <c r="NFF145" s="155"/>
      <c r="NFG145" s="155"/>
      <c r="NFH145" s="155"/>
      <c r="NFI145" s="155"/>
      <c r="NFJ145" s="155"/>
      <c r="NFK145" s="155"/>
      <c r="NFL145" s="155"/>
      <c r="NFM145" s="155"/>
      <c r="NFN145" s="155"/>
      <c r="NFO145" s="155"/>
      <c r="NFP145" s="155"/>
      <c r="NFQ145" s="155"/>
      <c r="NFR145" s="155"/>
      <c r="NFS145" s="155"/>
      <c r="NFT145" s="155"/>
      <c r="NFU145" s="155"/>
      <c r="NFV145" s="155"/>
      <c r="NFW145" s="155"/>
      <c r="NFX145" s="155"/>
      <c r="NFY145" s="155"/>
      <c r="NFZ145" s="155"/>
      <c r="NGA145" s="155"/>
      <c r="NGB145" s="155"/>
      <c r="NGC145" s="155"/>
      <c r="NGD145" s="155"/>
      <c r="NGE145" s="155"/>
      <c r="NGF145" s="155"/>
      <c r="NGG145" s="155"/>
      <c r="NGH145" s="155"/>
      <c r="NGI145" s="155"/>
      <c r="NGJ145" s="155"/>
      <c r="NGK145" s="155"/>
      <c r="NGL145" s="155"/>
      <c r="NGM145" s="155"/>
      <c r="NGN145" s="155"/>
      <c r="NGO145" s="155"/>
      <c r="NGP145" s="155"/>
      <c r="NGQ145" s="155"/>
      <c r="NGR145" s="155"/>
      <c r="NGS145" s="155"/>
      <c r="NGT145" s="155"/>
      <c r="NGU145" s="155"/>
      <c r="NGV145" s="155"/>
      <c r="NGW145" s="155"/>
      <c r="NGX145" s="155"/>
      <c r="NGY145" s="155"/>
      <c r="NGZ145" s="155"/>
      <c r="NHA145" s="155"/>
      <c r="NHB145" s="155"/>
      <c r="NHC145" s="155"/>
      <c r="NHD145" s="155"/>
      <c r="NHE145" s="155"/>
      <c r="NHF145" s="155"/>
      <c r="NHG145" s="155"/>
      <c r="NHH145" s="155"/>
      <c r="NHI145" s="155"/>
      <c r="NHJ145" s="155"/>
      <c r="NHK145" s="155"/>
      <c r="NHL145" s="155"/>
      <c r="NHM145" s="155"/>
      <c r="NHN145" s="155"/>
      <c r="NHO145" s="155"/>
      <c r="NHP145" s="155"/>
      <c r="NHQ145" s="155"/>
      <c r="NHR145" s="155"/>
      <c r="NHS145" s="155"/>
      <c r="NHT145" s="155"/>
      <c r="NHU145" s="155"/>
      <c r="NHV145" s="155"/>
      <c r="NHW145" s="155"/>
      <c r="NHX145" s="155"/>
      <c r="NHY145" s="155"/>
      <c r="NHZ145" s="155"/>
      <c r="NIA145" s="155"/>
      <c r="NIB145" s="155"/>
      <c r="NIC145" s="155"/>
      <c r="NID145" s="155"/>
      <c r="NIE145" s="155"/>
      <c r="NIF145" s="155"/>
      <c r="NIG145" s="155"/>
      <c r="NIH145" s="155"/>
      <c r="NII145" s="155"/>
      <c r="NIJ145" s="155"/>
      <c r="NIK145" s="155"/>
      <c r="NIL145" s="155"/>
      <c r="NIM145" s="155"/>
      <c r="NIN145" s="155"/>
      <c r="NIO145" s="155"/>
      <c r="NIP145" s="155"/>
      <c r="NIQ145" s="155"/>
      <c r="NIR145" s="155"/>
      <c r="NIS145" s="155"/>
      <c r="NIT145" s="155"/>
      <c r="NIU145" s="155"/>
      <c r="NIV145" s="155"/>
      <c r="NIW145" s="155"/>
      <c r="NIX145" s="155"/>
      <c r="NIY145" s="155"/>
      <c r="NIZ145" s="155"/>
      <c r="NJA145" s="155"/>
      <c r="NJB145" s="155"/>
      <c r="NJC145" s="155"/>
      <c r="NJD145" s="155"/>
      <c r="NJE145" s="155"/>
      <c r="NJF145" s="155"/>
      <c r="NJG145" s="155"/>
      <c r="NJH145" s="155"/>
      <c r="NJI145" s="155"/>
      <c r="NJJ145" s="155"/>
      <c r="NJK145" s="155"/>
      <c r="NJL145" s="155"/>
      <c r="NJM145" s="155"/>
      <c r="NJN145" s="155"/>
      <c r="NJO145" s="155"/>
      <c r="NJP145" s="155"/>
      <c r="NJQ145" s="155"/>
      <c r="NJR145" s="155"/>
      <c r="NJS145" s="155"/>
      <c r="NJT145" s="155"/>
      <c r="NJU145" s="155"/>
      <c r="NJV145" s="155"/>
      <c r="NJW145" s="155"/>
      <c r="NJX145" s="155"/>
      <c r="NJY145" s="155"/>
      <c r="NJZ145" s="155"/>
      <c r="NKA145" s="155"/>
      <c r="NKB145" s="155"/>
      <c r="NKC145" s="155"/>
      <c r="NKD145" s="155"/>
      <c r="NKE145" s="155"/>
      <c r="NKF145" s="155"/>
      <c r="NKG145" s="155"/>
      <c r="NKH145" s="155"/>
      <c r="NKI145" s="155"/>
      <c r="NKJ145" s="155"/>
      <c r="NKK145" s="155"/>
      <c r="NKL145" s="155"/>
      <c r="NKM145" s="155"/>
      <c r="NKN145" s="155"/>
      <c r="NKO145" s="155"/>
      <c r="NKP145" s="155"/>
      <c r="NKQ145" s="155"/>
      <c r="NKR145" s="155"/>
      <c r="NKS145" s="155"/>
      <c r="NKT145" s="155"/>
      <c r="NKU145" s="155"/>
      <c r="NKV145" s="155"/>
      <c r="NKW145" s="155"/>
      <c r="NKX145" s="155"/>
      <c r="NKY145" s="155"/>
      <c r="NKZ145" s="155"/>
      <c r="NLA145" s="155"/>
      <c r="NLB145" s="155"/>
      <c r="NLC145" s="155"/>
      <c r="NLD145" s="155"/>
      <c r="NLE145" s="155"/>
      <c r="NLF145" s="155"/>
      <c r="NLG145" s="155"/>
      <c r="NLH145" s="155"/>
      <c r="NLI145" s="155"/>
      <c r="NLJ145" s="155"/>
      <c r="NLK145" s="155"/>
      <c r="NLL145" s="155"/>
      <c r="NLM145" s="155"/>
      <c r="NLN145" s="155"/>
      <c r="NLO145" s="155"/>
      <c r="NLP145" s="155"/>
      <c r="NLQ145" s="155"/>
      <c r="NLR145" s="155"/>
      <c r="NLS145" s="155"/>
      <c r="NLT145" s="155"/>
      <c r="NLU145" s="155"/>
      <c r="NLV145" s="155"/>
      <c r="NLW145" s="155"/>
      <c r="NLX145" s="155"/>
      <c r="NLY145" s="155"/>
      <c r="NLZ145" s="155"/>
      <c r="NMA145" s="155"/>
      <c r="NMB145" s="155"/>
      <c r="NMC145" s="155"/>
      <c r="NMD145" s="155"/>
      <c r="NME145" s="155"/>
      <c r="NMF145" s="155"/>
      <c r="NMG145" s="155"/>
      <c r="NMH145" s="155"/>
      <c r="NMI145" s="155"/>
      <c r="NMJ145" s="155"/>
      <c r="NMK145" s="155"/>
      <c r="NML145" s="155"/>
      <c r="NMM145" s="155"/>
      <c r="NMN145" s="155"/>
      <c r="NMO145" s="155"/>
      <c r="NMP145" s="155"/>
      <c r="NMQ145" s="155"/>
      <c r="NMR145" s="155"/>
      <c r="NMS145" s="155"/>
      <c r="NMT145" s="155"/>
      <c r="NMU145" s="155"/>
      <c r="NMV145" s="155"/>
      <c r="NMW145" s="155"/>
      <c r="NMX145" s="155"/>
      <c r="NMY145" s="155"/>
      <c r="NMZ145" s="155"/>
      <c r="NNA145" s="155"/>
      <c r="NNB145" s="155"/>
      <c r="NNC145" s="155"/>
      <c r="NND145" s="155"/>
      <c r="NNE145" s="155"/>
      <c r="NNF145" s="155"/>
      <c r="NNG145" s="155"/>
      <c r="NNH145" s="155"/>
      <c r="NNI145" s="155"/>
      <c r="NNJ145" s="155"/>
      <c r="NNK145" s="155"/>
      <c r="NNL145" s="155"/>
      <c r="NNM145" s="155"/>
      <c r="NNN145" s="155"/>
      <c r="NNO145" s="155"/>
      <c r="NNP145" s="155"/>
      <c r="NNQ145" s="155"/>
      <c r="NNR145" s="155"/>
      <c r="NNS145" s="155"/>
      <c r="NNT145" s="155"/>
      <c r="NNU145" s="155"/>
      <c r="NNV145" s="155"/>
      <c r="NNW145" s="155"/>
      <c r="NNX145" s="155"/>
      <c r="NNY145" s="155"/>
      <c r="NNZ145" s="155"/>
      <c r="NOA145" s="155"/>
      <c r="NOB145" s="155"/>
      <c r="NOC145" s="155"/>
      <c r="NOD145" s="155"/>
      <c r="NOE145" s="155"/>
      <c r="NOF145" s="155"/>
      <c r="NOG145" s="155"/>
      <c r="NOH145" s="155"/>
      <c r="NOI145" s="155"/>
      <c r="NOJ145" s="155"/>
      <c r="NOK145" s="155"/>
      <c r="NOL145" s="155"/>
      <c r="NOM145" s="155"/>
      <c r="NON145" s="155"/>
      <c r="NOO145" s="155"/>
      <c r="NOP145" s="155"/>
      <c r="NOQ145" s="155"/>
      <c r="NOR145" s="155"/>
      <c r="NOS145" s="155"/>
      <c r="NOT145" s="155"/>
      <c r="NOU145" s="155"/>
      <c r="NOV145" s="155"/>
      <c r="NOW145" s="155"/>
      <c r="NOX145" s="155"/>
      <c r="NOY145" s="155"/>
      <c r="NOZ145" s="155"/>
      <c r="NPA145" s="155"/>
      <c r="NPB145" s="155"/>
      <c r="NPC145" s="155"/>
      <c r="NPD145" s="155"/>
      <c r="NPE145" s="155"/>
      <c r="NPF145" s="155"/>
      <c r="NPG145" s="155"/>
      <c r="NPH145" s="155"/>
      <c r="NPI145" s="155"/>
      <c r="NPJ145" s="155"/>
      <c r="NPK145" s="155"/>
      <c r="NPL145" s="155"/>
      <c r="NPM145" s="155"/>
      <c r="NPN145" s="155"/>
      <c r="NPO145" s="155"/>
      <c r="NPP145" s="155"/>
      <c r="NPQ145" s="155"/>
      <c r="NPR145" s="155"/>
      <c r="NPS145" s="155"/>
      <c r="NPT145" s="155"/>
      <c r="NPU145" s="155"/>
      <c r="NPV145" s="155"/>
      <c r="NPW145" s="155"/>
      <c r="NPX145" s="155"/>
      <c r="NPY145" s="155"/>
      <c r="NPZ145" s="155"/>
      <c r="NQA145" s="155"/>
      <c r="NQB145" s="155"/>
      <c r="NQC145" s="155"/>
      <c r="NQD145" s="155"/>
      <c r="NQE145" s="155"/>
      <c r="NQF145" s="155"/>
      <c r="NQG145" s="155"/>
      <c r="NQH145" s="155"/>
      <c r="NQI145" s="155"/>
      <c r="NQJ145" s="155"/>
      <c r="NQK145" s="155"/>
      <c r="NQL145" s="155"/>
      <c r="NQM145" s="155"/>
      <c r="NQN145" s="155"/>
      <c r="NQO145" s="155"/>
      <c r="NQP145" s="155"/>
      <c r="NQQ145" s="155"/>
      <c r="NQR145" s="155"/>
      <c r="NQS145" s="155"/>
      <c r="NQT145" s="155"/>
      <c r="NQU145" s="155"/>
      <c r="NQV145" s="155"/>
      <c r="NQW145" s="155"/>
      <c r="NQX145" s="155"/>
      <c r="NQY145" s="155"/>
      <c r="NQZ145" s="155"/>
      <c r="NRA145" s="155"/>
      <c r="NRB145" s="155"/>
      <c r="NRC145" s="155"/>
      <c r="NRD145" s="155"/>
      <c r="NRE145" s="155"/>
      <c r="NRF145" s="155"/>
      <c r="NRG145" s="155"/>
      <c r="NRH145" s="155"/>
      <c r="NRI145" s="155"/>
      <c r="NRJ145" s="155"/>
      <c r="NRK145" s="155"/>
      <c r="NRL145" s="155"/>
      <c r="NRM145" s="155"/>
      <c r="NRN145" s="155"/>
      <c r="NRO145" s="155"/>
      <c r="NRP145" s="155"/>
      <c r="NRQ145" s="155"/>
      <c r="NRR145" s="155"/>
      <c r="NRS145" s="155"/>
      <c r="NRT145" s="155"/>
      <c r="NRU145" s="155"/>
      <c r="NRV145" s="155"/>
      <c r="NRW145" s="155"/>
      <c r="NRX145" s="155"/>
      <c r="NRY145" s="155"/>
      <c r="NRZ145" s="155"/>
      <c r="NSA145" s="155"/>
      <c r="NSB145" s="155"/>
      <c r="NSC145" s="155"/>
      <c r="NSD145" s="155"/>
      <c r="NSE145" s="155"/>
      <c r="NSF145" s="155"/>
      <c r="NSG145" s="155"/>
      <c r="NSH145" s="155"/>
      <c r="NSI145" s="155"/>
      <c r="NSJ145" s="155"/>
      <c r="NSK145" s="155"/>
      <c r="NSL145" s="155"/>
      <c r="NSM145" s="155"/>
      <c r="NSN145" s="155"/>
      <c r="NSO145" s="155"/>
      <c r="NSP145" s="155"/>
      <c r="NSQ145" s="155"/>
      <c r="NSR145" s="155"/>
      <c r="NSS145" s="155"/>
      <c r="NST145" s="155"/>
      <c r="NSU145" s="155"/>
      <c r="NSV145" s="155"/>
      <c r="NSW145" s="155"/>
      <c r="NSX145" s="155"/>
      <c r="NSY145" s="155"/>
      <c r="NSZ145" s="155"/>
      <c r="NTA145" s="155"/>
      <c r="NTB145" s="155"/>
      <c r="NTC145" s="155"/>
      <c r="NTD145" s="155"/>
      <c r="NTE145" s="155"/>
      <c r="NTF145" s="155"/>
      <c r="NTG145" s="155"/>
      <c r="NTH145" s="155"/>
      <c r="NTI145" s="155"/>
      <c r="NTJ145" s="155"/>
      <c r="NTK145" s="155"/>
      <c r="NTL145" s="155"/>
      <c r="NTM145" s="155"/>
      <c r="NTN145" s="155"/>
      <c r="NTO145" s="155"/>
      <c r="NTP145" s="155"/>
      <c r="NTQ145" s="155"/>
      <c r="NTR145" s="155"/>
      <c r="NTS145" s="155"/>
      <c r="NTT145" s="155"/>
      <c r="NTU145" s="155"/>
      <c r="NTV145" s="155"/>
      <c r="NTW145" s="155"/>
      <c r="NTX145" s="155"/>
      <c r="NTY145" s="155"/>
      <c r="NTZ145" s="155"/>
      <c r="NUA145" s="155"/>
      <c r="NUB145" s="155"/>
      <c r="NUC145" s="155"/>
      <c r="NUD145" s="155"/>
      <c r="NUE145" s="155"/>
      <c r="NUF145" s="155"/>
      <c r="NUG145" s="155"/>
      <c r="NUH145" s="155"/>
      <c r="NUI145" s="155"/>
      <c r="NUJ145" s="155"/>
      <c r="NUK145" s="155"/>
      <c r="NUL145" s="155"/>
      <c r="NUM145" s="155"/>
      <c r="NUN145" s="155"/>
      <c r="NUO145" s="155"/>
      <c r="NUP145" s="155"/>
      <c r="NUQ145" s="155"/>
      <c r="NUR145" s="155"/>
      <c r="NUS145" s="155"/>
      <c r="NUT145" s="155"/>
      <c r="NUU145" s="155"/>
      <c r="NUV145" s="155"/>
      <c r="NUW145" s="155"/>
      <c r="NUX145" s="155"/>
      <c r="NUY145" s="155"/>
      <c r="NUZ145" s="155"/>
      <c r="NVA145" s="155"/>
      <c r="NVB145" s="155"/>
      <c r="NVC145" s="155"/>
      <c r="NVD145" s="155"/>
      <c r="NVE145" s="155"/>
      <c r="NVF145" s="155"/>
      <c r="NVG145" s="155"/>
      <c r="NVH145" s="155"/>
      <c r="NVI145" s="155"/>
      <c r="NVJ145" s="155"/>
      <c r="NVK145" s="155"/>
      <c r="NVL145" s="155"/>
      <c r="NVM145" s="155"/>
      <c r="NVN145" s="155"/>
      <c r="NVO145" s="155"/>
      <c r="NVP145" s="155"/>
      <c r="NVQ145" s="155"/>
      <c r="NVR145" s="155"/>
      <c r="NVS145" s="155"/>
      <c r="NVT145" s="155"/>
      <c r="NVU145" s="155"/>
      <c r="NVV145" s="155"/>
      <c r="NVW145" s="155"/>
      <c r="NVX145" s="155"/>
      <c r="NVY145" s="155"/>
      <c r="NVZ145" s="155"/>
      <c r="NWA145" s="155"/>
      <c r="NWB145" s="155"/>
      <c r="NWC145" s="155"/>
      <c r="NWD145" s="155"/>
      <c r="NWE145" s="155"/>
      <c r="NWF145" s="155"/>
      <c r="NWG145" s="155"/>
      <c r="NWH145" s="155"/>
      <c r="NWI145" s="155"/>
      <c r="NWJ145" s="155"/>
      <c r="NWK145" s="155"/>
      <c r="NWL145" s="155"/>
      <c r="NWM145" s="155"/>
      <c r="NWN145" s="155"/>
      <c r="NWO145" s="155"/>
      <c r="NWP145" s="155"/>
      <c r="NWQ145" s="155"/>
      <c r="NWR145" s="155"/>
      <c r="NWS145" s="155"/>
      <c r="NWT145" s="155"/>
      <c r="NWU145" s="155"/>
      <c r="NWV145" s="155"/>
      <c r="NWW145" s="155"/>
      <c r="NWX145" s="155"/>
      <c r="NWY145" s="155"/>
      <c r="NWZ145" s="155"/>
      <c r="NXA145" s="155"/>
      <c r="NXB145" s="155"/>
      <c r="NXC145" s="155"/>
      <c r="NXD145" s="155"/>
      <c r="NXE145" s="155"/>
      <c r="NXF145" s="155"/>
      <c r="NXG145" s="155"/>
      <c r="NXH145" s="155"/>
      <c r="NXI145" s="155"/>
      <c r="NXJ145" s="155"/>
      <c r="NXK145" s="155"/>
      <c r="NXL145" s="155"/>
      <c r="NXM145" s="155"/>
      <c r="NXN145" s="155"/>
      <c r="NXO145" s="155"/>
      <c r="NXP145" s="155"/>
      <c r="NXQ145" s="155"/>
      <c r="NXR145" s="155"/>
      <c r="NXS145" s="155"/>
      <c r="NXT145" s="155"/>
      <c r="NXU145" s="155"/>
      <c r="NXV145" s="155"/>
      <c r="NXW145" s="155"/>
      <c r="NXX145" s="155"/>
      <c r="NXY145" s="155"/>
      <c r="NXZ145" s="155"/>
      <c r="NYA145" s="155"/>
      <c r="NYB145" s="155"/>
      <c r="NYC145" s="155"/>
      <c r="NYD145" s="155"/>
      <c r="NYE145" s="155"/>
      <c r="NYF145" s="155"/>
      <c r="NYG145" s="155"/>
      <c r="NYH145" s="155"/>
      <c r="NYI145" s="155"/>
      <c r="NYJ145" s="155"/>
      <c r="NYK145" s="155"/>
      <c r="NYL145" s="155"/>
      <c r="NYM145" s="155"/>
      <c r="NYN145" s="155"/>
      <c r="NYO145" s="155"/>
      <c r="NYP145" s="155"/>
      <c r="NYQ145" s="155"/>
      <c r="NYR145" s="155"/>
      <c r="NYS145" s="155"/>
      <c r="NYT145" s="155"/>
      <c r="NYU145" s="155"/>
      <c r="NYV145" s="155"/>
      <c r="NYW145" s="155"/>
      <c r="NYX145" s="155"/>
      <c r="NYY145" s="155"/>
      <c r="NYZ145" s="155"/>
      <c r="NZA145" s="155"/>
      <c r="NZB145" s="155"/>
      <c r="NZC145" s="155"/>
      <c r="NZD145" s="155"/>
      <c r="NZE145" s="155"/>
      <c r="NZF145" s="155"/>
      <c r="NZG145" s="155"/>
      <c r="NZH145" s="155"/>
      <c r="NZI145" s="155"/>
      <c r="NZJ145" s="155"/>
      <c r="NZK145" s="155"/>
      <c r="NZL145" s="155"/>
      <c r="NZM145" s="155"/>
      <c r="NZN145" s="155"/>
      <c r="NZO145" s="155"/>
      <c r="NZP145" s="155"/>
      <c r="NZQ145" s="155"/>
      <c r="NZR145" s="155"/>
      <c r="NZS145" s="155"/>
      <c r="NZT145" s="155"/>
      <c r="NZU145" s="155"/>
      <c r="NZV145" s="155"/>
      <c r="NZW145" s="155"/>
      <c r="NZX145" s="155"/>
      <c r="NZY145" s="155"/>
      <c r="NZZ145" s="155"/>
      <c r="OAA145" s="155"/>
      <c r="OAB145" s="155"/>
      <c r="OAC145" s="155"/>
      <c r="OAD145" s="155"/>
      <c r="OAE145" s="155"/>
      <c r="OAF145" s="155"/>
      <c r="OAG145" s="155"/>
      <c r="OAH145" s="155"/>
      <c r="OAI145" s="155"/>
      <c r="OAJ145" s="155"/>
      <c r="OAK145" s="155"/>
      <c r="OAL145" s="155"/>
      <c r="OAM145" s="155"/>
      <c r="OAN145" s="155"/>
      <c r="OAO145" s="155"/>
      <c r="OAP145" s="155"/>
      <c r="OAQ145" s="155"/>
      <c r="OAR145" s="155"/>
      <c r="OAS145" s="155"/>
      <c r="OAT145" s="155"/>
      <c r="OAU145" s="155"/>
      <c r="OAV145" s="155"/>
      <c r="OAW145" s="155"/>
      <c r="OAX145" s="155"/>
      <c r="OAY145" s="155"/>
      <c r="OAZ145" s="155"/>
      <c r="OBA145" s="155"/>
      <c r="OBB145" s="155"/>
      <c r="OBC145" s="155"/>
      <c r="OBD145" s="155"/>
      <c r="OBE145" s="155"/>
      <c r="OBF145" s="155"/>
      <c r="OBG145" s="155"/>
      <c r="OBH145" s="155"/>
      <c r="OBI145" s="155"/>
      <c r="OBJ145" s="155"/>
      <c r="OBK145" s="155"/>
      <c r="OBL145" s="155"/>
      <c r="OBM145" s="155"/>
      <c r="OBN145" s="155"/>
      <c r="OBO145" s="155"/>
      <c r="OBP145" s="155"/>
      <c r="OBQ145" s="155"/>
      <c r="OBR145" s="155"/>
      <c r="OBS145" s="155"/>
      <c r="OBT145" s="155"/>
      <c r="OBU145" s="155"/>
      <c r="OBV145" s="155"/>
      <c r="OBW145" s="155"/>
      <c r="OBX145" s="155"/>
      <c r="OBY145" s="155"/>
      <c r="OBZ145" s="155"/>
      <c r="OCA145" s="155"/>
      <c r="OCB145" s="155"/>
      <c r="OCC145" s="155"/>
      <c r="OCD145" s="155"/>
      <c r="OCE145" s="155"/>
      <c r="OCF145" s="155"/>
      <c r="OCG145" s="155"/>
      <c r="OCH145" s="155"/>
      <c r="OCI145" s="155"/>
      <c r="OCJ145" s="155"/>
      <c r="OCK145" s="155"/>
      <c r="OCL145" s="155"/>
      <c r="OCM145" s="155"/>
      <c r="OCN145" s="155"/>
      <c r="OCO145" s="155"/>
      <c r="OCP145" s="155"/>
      <c r="OCQ145" s="155"/>
      <c r="OCR145" s="155"/>
      <c r="OCS145" s="155"/>
      <c r="OCT145" s="155"/>
      <c r="OCU145" s="155"/>
      <c r="OCV145" s="155"/>
      <c r="OCW145" s="155"/>
      <c r="OCX145" s="155"/>
      <c r="OCY145" s="155"/>
      <c r="OCZ145" s="155"/>
      <c r="ODA145" s="155"/>
      <c r="ODB145" s="155"/>
      <c r="ODC145" s="155"/>
      <c r="ODD145" s="155"/>
      <c r="ODE145" s="155"/>
      <c r="ODF145" s="155"/>
      <c r="ODG145" s="155"/>
      <c r="ODH145" s="155"/>
      <c r="ODI145" s="155"/>
      <c r="ODJ145" s="155"/>
      <c r="ODK145" s="155"/>
      <c r="ODL145" s="155"/>
      <c r="ODM145" s="155"/>
      <c r="ODN145" s="155"/>
      <c r="ODO145" s="155"/>
      <c r="ODP145" s="155"/>
      <c r="ODQ145" s="155"/>
      <c r="ODR145" s="155"/>
      <c r="ODS145" s="155"/>
      <c r="ODT145" s="155"/>
      <c r="ODU145" s="155"/>
      <c r="ODV145" s="155"/>
      <c r="ODW145" s="155"/>
      <c r="ODX145" s="155"/>
      <c r="ODY145" s="155"/>
      <c r="ODZ145" s="155"/>
      <c r="OEA145" s="155"/>
      <c r="OEB145" s="155"/>
      <c r="OEC145" s="155"/>
      <c r="OED145" s="155"/>
      <c r="OEE145" s="155"/>
      <c r="OEF145" s="155"/>
      <c r="OEG145" s="155"/>
      <c r="OEH145" s="155"/>
      <c r="OEI145" s="155"/>
      <c r="OEJ145" s="155"/>
      <c r="OEK145" s="155"/>
      <c r="OEL145" s="155"/>
      <c r="OEM145" s="155"/>
      <c r="OEN145" s="155"/>
      <c r="OEO145" s="155"/>
      <c r="OEP145" s="155"/>
      <c r="OEQ145" s="155"/>
      <c r="OER145" s="155"/>
      <c r="OES145" s="155"/>
      <c r="OET145" s="155"/>
      <c r="OEU145" s="155"/>
      <c r="OEV145" s="155"/>
      <c r="OEW145" s="155"/>
      <c r="OEX145" s="155"/>
      <c r="OEY145" s="155"/>
      <c r="OEZ145" s="155"/>
      <c r="OFA145" s="155"/>
      <c r="OFB145" s="155"/>
      <c r="OFC145" s="155"/>
      <c r="OFD145" s="155"/>
      <c r="OFE145" s="155"/>
      <c r="OFF145" s="155"/>
      <c r="OFG145" s="155"/>
      <c r="OFH145" s="155"/>
      <c r="OFI145" s="155"/>
      <c r="OFJ145" s="155"/>
      <c r="OFK145" s="155"/>
      <c r="OFL145" s="155"/>
      <c r="OFM145" s="155"/>
      <c r="OFN145" s="155"/>
      <c r="OFO145" s="155"/>
      <c r="OFP145" s="155"/>
      <c r="OFQ145" s="155"/>
      <c r="OFR145" s="155"/>
      <c r="OFS145" s="155"/>
      <c r="OFT145" s="155"/>
      <c r="OFU145" s="155"/>
      <c r="OFV145" s="155"/>
      <c r="OFW145" s="155"/>
      <c r="OFX145" s="155"/>
      <c r="OFY145" s="155"/>
      <c r="OFZ145" s="155"/>
      <c r="OGA145" s="155"/>
      <c r="OGB145" s="155"/>
      <c r="OGC145" s="155"/>
      <c r="OGD145" s="155"/>
      <c r="OGE145" s="155"/>
      <c r="OGF145" s="155"/>
      <c r="OGG145" s="155"/>
      <c r="OGH145" s="155"/>
      <c r="OGI145" s="155"/>
      <c r="OGJ145" s="155"/>
      <c r="OGK145" s="155"/>
      <c r="OGL145" s="155"/>
      <c r="OGM145" s="155"/>
      <c r="OGN145" s="155"/>
      <c r="OGO145" s="155"/>
      <c r="OGP145" s="155"/>
      <c r="OGQ145" s="155"/>
      <c r="OGR145" s="155"/>
      <c r="OGS145" s="155"/>
      <c r="OGT145" s="155"/>
      <c r="OGU145" s="155"/>
      <c r="OGV145" s="155"/>
      <c r="OGW145" s="155"/>
      <c r="OGX145" s="155"/>
      <c r="OGY145" s="155"/>
      <c r="OGZ145" s="155"/>
      <c r="OHA145" s="155"/>
      <c r="OHB145" s="155"/>
      <c r="OHC145" s="155"/>
      <c r="OHD145" s="155"/>
      <c r="OHE145" s="155"/>
      <c r="OHF145" s="155"/>
      <c r="OHG145" s="155"/>
      <c r="OHH145" s="155"/>
      <c r="OHI145" s="155"/>
      <c r="OHJ145" s="155"/>
      <c r="OHK145" s="155"/>
      <c r="OHL145" s="155"/>
      <c r="OHM145" s="155"/>
      <c r="OHN145" s="155"/>
      <c r="OHO145" s="155"/>
      <c r="OHP145" s="155"/>
      <c r="OHQ145" s="155"/>
      <c r="OHR145" s="155"/>
      <c r="OHS145" s="155"/>
      <c r="OHT145" s="155"/>
      <c r="OHU145" s="155"/>
      <c r="OHV145" s="155"/>
      <c r="OHW145" s="155"/>
      <c r="OHX145" s="155"/>
      <c r="OHY145" s="155"/>
      <c r="OHZ145" s="155"/>
      <c r="OIA145" s="155"/>
      <c r="OIB145" s="155"/>
      <c r="OIC145" s="155"/>
      <c r="OID145" s="155"/>
      <c r="OIE145" s="155"/>
      <c r="OIF145" s="155"/>
      <c r="OIG145" s="155"/>
      <c r="OIH145" s="155"/>
      <c r="OII145" s="155"/>
      <c r="OIJ145" s="155"/>
      <c r="OIK145" s="155"/>
      <c r="OIL145" s="155"/>
      <c r="OIM145" s="155"/>
      <c r="OIN145" s="155"/>
      <c r="OIO145" s="155"/>
      <c r="OIP145" s="155"/>
      <c r="OIQ145" s="155"/>
      <c r="OIR145" s="155"/>
      <c r="OIS145" s="155"/>
      <c r="OIT145" s="155"/>
      <c r="OIU145" s="155"/>
      <c r="OIV145" s="155"/>
      <c r="OIW145" s="155"/>
      <c r="OIX145" s="155"/>
      <c r="OIY145" s="155"/>
      <c r="OIZ145" s="155"/>
      <c r="OJA145" s="155"/>
      <c r="OJB145" s="155"/>
      <c r="OJC145" s="155"/>
      <c r="OJD145" s="155"/>
      <c r="OJE145" s="155"/>
      <c r="OJF145" s="155"/>
      <c r="OJG145" s="155"/>
      <c r="OJH145" s="155"/>
      <c r="OJI145" s="155"/>
      <c r="OJJ145" s="155"/>
      <c r="OJK145" s="155"/>
      <c r="OJL145" s="155"/>
      <c r="OJM145" s="155"/>
      <c r="OJN145" s="155"/>
      <c r="OJO145" s="155"/>
      <c r="OJP145" s="155"/>
      <c r="OJQ145" s="155"/>
      <c r="OJR145" s="155"/>
      <c r="OJS145" s="155"/>
      <c r="OJT145" s="155"/>
      <c r="OJU145" s="155"/>
      <c r="OJV145" s="155"/>
      <c r="OJW145" s="155"/>
      <c r="OJX145" s="155"/>
      <c r="OJY145" s="155"/>
      <c r="OJZ145" s="155"/>
      <c r="OKA145" s="155"/>
      <c r="OKB145" s="155"/>
      <c r="OKC145" s="155"/>
      <c r="OKD145" s="155"/>
      <c r="OKE145" s="155"/>
      <c r="OKF145" s="155"/>
      <c r="OKG145" s="155"/>
      <c r="OKH145" s="155"/>
      <c r="OKI145" s="155"/>
      <c r="OKJ145" s="155"/>
      <c r="OKK145" s="155"/>
      <c r="OKL145" s="155"/>
      <c r="OKM145" s="155"/>
      <c r="OKN145" s="155"/>
      <c r="OKO145" s="155"/>
      <c r="OKP145" s="155"/>
      <c r="OKQ145" s="155"/>
      <c r="OKR145" s="155"/>
      <c r="OKS145" s="155"/>
      <c r="OKT145" s="155"/>
      <c r="OKU145" s="155"/>
      <c r="OKV145" s="155"/>
      <c r="OKW145" s="155"/>
      <c r="OKX145" s="155"/>
      <c r="OKY145" s="155"/>
      <c r="OKZ145" s="155"/>
      <c r="OLA145" s="155"/>
      <c r="OLB145" s="155"/>
      <c r="OLC145" s="155"/>
      <c r="OLD145" s="155"/>
      <c r="OLE145" s="155"/>
      <c r="OLF145" s="155"/>
      <c r="OLG145" s="155"/>
      <c r="OLH145" s="155"/>
      <c r="OLI145" s="155"/>
      <c r="OLJ145" s="155"/>
      <c r="OLK145" s="155"/>
      <c r="OLL145" s="155"/>
      <c r="OLM145" s="155"/>
      <c r="OLN145" s="155"/>
      <c r="OLO145" s="155"/>
      <c r="OLP145" s="155"/>
      <c r="OLQ145" s="155"/>
      <c r="OLR145" s="155"/>
      <c r="OLS145" s="155"/>
      <c r="OLT145" s="155"/>
      <c r="OLU145" s="155"/>
      <c r="OLV145" s="155"/>
      <c r="OLW145" s="155"/>
      <c r="OLX145" s="155"/>
      <c r="OLY145" s="155"/>
      <c r="OLZ145" s="155"/>
      <c r="OMA145" s="155"/>
      <c r="OMB145" s="155"/>
      <c r="OMC145" s="155"/>
      <c r="OMD145" s="155"/>
      <c r="OME145" s="155"/>
      <c r="OMF145" s="155"/>
      <c r="OMG145" s="155"/>
      <c r="OMH145" s="155"/>
      <c r="OMI145" s="155"/>
      <c r="OMJ145" s="155"/>
      <c r="OMK145" s="155"/>
      <c r="OML145" s="155"/>
      <c r="OMM145" s="155"/>
      <c r="OMN145" s="155"/>
      <c r="OMO145" s="155"/>
      <c r="OMP145" s="155"/>
      <c r="OMQ145" s="155"/>
      <c r="OMR145" s="155"/>
      <c r="OMS145" s="155"/>
      <c r="OMT145" s="155"/>
      <c r="OMU145" s="155"/>
      <c r="OMV145" s="155"/>
      <c r="OMW145" s="155"/>
      <c r="OMX145" s="155"/>
      <c r="OMY145" s="155"/>
      <c r="OMZ145" s="155"/>
      <c r="ONA145" s="155"/>
      <c r="ONB145" s="155"/>
      <c r="ONC145" s="155"/>
      <c r="OND145" s="155"/>
      <c r="ONE145" s="155"/>
      <c r="ONF145" s="155"/>
      <c r="ONG145" s="155"/>
      <c r="ONH145" s="155"/>
      <c r="ONI145" s="155"/>
      <c r="ONJ145" s="155"/>
      <c r="ONK145" s="155"/>
      <c r="ONL145" s="155"/>
      <c r="ONM145" s="155"/>
      <c r="ONN145" s="155"/>
      <c r="ONO145" s="155"/>
      <c r="ONP145" s="155"/>
      <c r="ONQ145" s="155"/>
      <c r="ONR145" s="155"/>
      <c r="ONS145" s="155"/>
      <c r="ONT145" s="155"/>
      <c r="ONU145" s="155"/>
      <c r="ONV145" s="155"/>
      <c r="ONW145" s="155"/>
      <c r="ONX145" s="155"/>
      <c r="ONY145" s="155"/>
      <c r="ONZ145" s="155"/>
      <c r="OOA145" s="155"/>
      <c r="OOB145" s="155"/>
      <c r="OOC145" s="155"/>
      <c r="OOD145" s="155"/>
      <c r="OOE145" s="155"/>
      <c r="OOF145" s="155"/>
      <c r="OOG145" s="155"/>
      <c r="OOH145" s="155"/>
      <c r="OOI145" s="155"/>
      <c r="OOJ145" s="155"/>
      <c r="OOK145" s="155"/>
      <c r="OOL145" s="155"/>
      <c r="OOM145" s="155"/>
      <c r="OON145" s="155"/>
      <c r="OOO145" s="155"/>
      <c r="OOP145" s="155"/>
      <c r="OOQ145" s="155"/>
      <c r="OOR145" s="155"/>
      <c r="OOS145" s="155"/>
      <c r="OOT145" s="155"/>
      <c r="OOU145" s="155"/>
      <c r="OOV145" s="155"/>
      <c r="OOW145" s="155"/>
      <c r="OOX145" s="155"/>
      <c r="OOY145" s="155"/>
      <c r="OOZ145" s="155"/>
      <c r="OPA145" s="155"/>
      <c r="OPB145" s="155"/>
      <c r="OPC145" s="155"/>
      <c r="OPD145" s="155"/>
      <c r="OPE145" s="155"/>
      <c r="OPF145" s="155"/>
      <c r="OPG145" s="155"/>
      <c r="OPH145" s="155"/>
      <c r="OPI145" s="155"/>
      <c r="OPJ145" s="155"/>
      <c r="OPK145" s="155"/>
      <c r="OPL145" s="155"/>
      <c r="OPM145" s="155"/>
      <c r="OPN145" s="155"/>
      <c r="OPO145" s="155"/>
      <c r="OPP145" s="155"/>
      <c r="OPQ145" s="155"/>
      <c r="OPR145" s="155"/>
      <c r="OPS145" s="155"/>
      <c r="OPT145" s="155"/>
      <c r="OPU145" s="155"/>
      <c r="OPV145" s="155"/>
      <c r="OPW145" s="155"/>
      <c r="OPX145" s="155"/>
      <c r="OPY145" s="155"/>
      <c r="OPZ145" s="155"/>
      <c r="OQA145" s="155"/>
      <c r="OQB145" s="155"/>
      <c r="OQC145" s="155"/>
      <c r="OQD145" s="155"/>
      <c r="OQE145" s="155"/>
      <c r="OQF145" s="155"/>
      <c r="OQG145" s="155"/>
      <c r="OQH145" s="155"/>
      <c r="OQI145" s="155"/>
      <c r="OQJ145" s="155"/>
      <c r="OQK145" s="155"/>
      <c r="OQL145" s="155"/>
      <c r="OQM145" s="155"/>
      <c r="OQN145" s="155"/>
      <c r="OQO145" s="155"/>
      <c r="OQP145" s="155"/>
      <c r="OQQ145" s="155"/>
      <c r="OQR145" s="155"/>
      <c r="OQS145" s="155"/>
      <c r="OQT145" s="155"/>
      <c r="OQU145" s="155"/>
      <c r="OQV145" s="155"/>
      <c r="OQW145" s="155"/>
      <c r="OQX145" s="155"/>
      <c r="OQY145" s="155"/>
      <c r="OQZ145" s="155"/>
      <c r="ORA145" s="155"/>
      <c r="ORB145" s="155"/>
      <c r="ORC145" s="155"/>
      <c r="ORD145" s="155"/>
      <c r="ORE145" s="155"/>
      <c r="ORF145" s="155"/>
      <c r="ORG145" s="155"/>
      <c r="ORH145" s="155"/>
      <c r="ORI145" s="155"/>
      <c r="ORJ145" s="155"/>
      <c r="ORK145" s="155"/>
      <c r="ORL145" s="155"/>
      <c r="ORM145" s="155"/>
      <c r="ORN145" s="155"/>
      <c r="ORO145" s="155"/>
      <c r="ORP145" s="155"/>
      <c r="ORQ145" s="155"/>
      <c r="ORR145" s="155"/>
      <c r="ORS145" s="155"/>
      <c r="ORT145" s="155"/>
      <c r="ORU145" s="155"/>
      <c r="ORV145" s="155"/>
      <c r="ORW145" s="155"/>
      <c r="ORX145" s="155"/>
      <c r="ORY145" s="155"/>
      <c r="ORZ145" s="155"/>
      <c r="OSA145" s="155"/>
      <c r="OSB145" s="155"/>
      <c r="OSC145" s="155"/>
      <c r="OSD145" s="155"/>
      <c r="OSE145" s="155"/>
      <c r="OSF145" s="155"/>
      <c r="OSG145" s="155"/>
      <c r="OSH145" s="155"/>
      <c r="OSI145" s="155"/>
      <c r="OSJ145" s="155"/>
      <c r="OSK145" s="155"/>
      <c r="OSL145" s="155"/>
      <c r="OSM145" s="155"/>
      <c r="OSN145" s="155"/>
      <c r="OSO145" s="155"/>
      <c r="OSP145" s="155"/>
      <c r="OSQ145" s="155"/>
      <c r="OSR145" s="155"/>
      <c r="OSS145" s="155"/>
      <c r="OST145" s="155"/>
      <c r="OSU145" s="155"/>
      <c r="OSV145" s="155"/>
      <c r="OSW145" s="155"/>
      <c r="OSX145" s="155"/>
      <c r="OSY145" s="155"/>
      <c r="OSZ145" s="155"/>
      <c r="OTA145" s="155"/>
      <c r="OTB145" s="155"/>
      <c r="OTC145" s="155"/>
      <c r="OTD145" s="155"/>
      <c r="OTE145" s="155"/>
      <c r="OTF145" s="155"/>
      <c r="OTG145" s="155"/>
      <c r="OTH145" s="155"/>
      <c r="OTI145" s="155"/>
      <c r="OTJ145" s="155"/>
      <c r="OTK145" s="155"/>
      <c r="OTL145" s="155"/>
      <c r="OTM145" s="155"/>
      <c r="OTN145" s="155"/>
      <c r="OTO145" s="155"/>
      <c r="OTP145" s="155"/>
      <c r="OTQ145" s="155"/>
      <c r="OTR145" s="155"/>
      <c r="OTS145" s="155"/>
      <c r="OTT145" s="155"/>
      <c r="OTU145" s="155"/>
      <c r="OTV145" s="155"/>
      <c r="OTW145" s="155"/>
      <c r="OTX145" s="155"/>
      <c r="OTY145" s="155"/>
      <c r="OTZ145" s="155"/>
      <c r="OUA145" s="155"/>
      <c r="OUB145" s="155"/>
      <c r="OUC145" s="155"/>
      <c r="OUD145" s="155"/>
      <c r="OUE145" s="155"/>
      <c r="OUF145" s="155"/>
      <c r="OUG145" s="155"/>
      <c r="OUH145" s="155"/>
      <c r="OUI145" s="155"/>
      <c r="OUJ145" s="155"/>
      <c r="OUK145" s="155"/>
      <c r="OUL145" s="155"/>
      <c r="OUM145" s="155"/>
      <c r="OUN145" s="155"/>
      <c r="OUO145" s="155"/>
      <c r="OUP145" s="155"/>
      <c r="OUQ145" s="155"/>
      <c r="OUR145" s="155"/>
      <c r="OUS145" s="155"/>
      <c r="OUT145" s="155"/>
      <c r="OUU145" s="155"/>
      <c r="OUV145" s="155"/>
      <c r="OUW145" s="155"/>
      <c r="OUX145" s="155"/>
      <c r="OUY145" s="155"/>
      <c r="OUZ145" s="155"/>
      <c r="OVA145" s="155"/>
      <c r="OVB145" s="155"/>
      <c r="OVC145" s="155"/>
      <c r="OVD145" s="155"/>
      <c r="OVE145" s="155"/>
      <c r="OVF145" s="155"/>
      <c r="OVG145" s="155"/>
      <c r="OVH145" s="155"/>
      <c r="OVI145" s="155"/>
      <c r="OVJ145" s="155"/>
      <c r="OVK145" s="155"/>
      <c r="OVL145" s="155"/>
      <c r="OVM145" s="155"/>
      <c r="OVN145" s="155"/>
      <c r="OVO145" s="155"/>
      <c r="OVP145" s="155"/>
      <c r="OVQ145" s="155"/>
      <c r="OVR145" s="155"/>
      <c r="OVS145" s="155"/>
      <c r="OVT145" s="155"/>
      <c r="OVU145" s="155"/>
      <c r="OVV145" s="155"/>
      <c r="OVW145" s="155"/>
      <c r="OVX145" s="155"/>
      <c r="OVY145" s="155"/>
      <c r="OVZ145" s="155"/>
      <c r="OWA145" s="155"/>
      <c r="OWB145" s="155"/>
      <c r="OWC145" s="155"/>
      <c r="OWD145" s="155"/>
      <c r="OWE145" s="155"/>
      <c r="OWF145" s="155"/>
      <c r="OWG145" s="155"/>
      <c r="OWH145" s="155"/>
      <c r="OWI145" s="155"/>
      <c r="OWJ145" s="155"/>
      <c r="OWK145" s="155"/>
      <c r="OWL145" s="155"/>
      <c r="OWM145" s="155"/>
      <c r="OWN145" s="155"/>
      <c r="OWO145" s="155"/>
      <c r="OWP145" s="155"/>
      <c r="OWQ145" s="155"/>
      <c r="OWR145" s="155"/>
      <c r="OWS145" s="155"/>
      <c r="OWT145" s="155"/>
      <c r="OWU145" s="155"/>
      <c r="OWV145" s="155"/>
      <c r="OWW145" s="155"/>
      <c r="OWX145" s="155"/>
      <c r="OWY145" s="155"/>
      <c r="OWZ145" s="155"/>
      <c r="OXA145" s="155"/>
      <c r="OXB145" s="155"/>
      <c r="OXC145" s="155"/>
      <c r="OXD145" s="155"/>
      <c r="OXE145" s="155"/>
      <c r="OXF145" s="155"/>
      <c r="OXG145" s="155"/>
      <c r="OXH145" s="155"/>
      <c r="OXI145" s="155"/>
      <c r="OXJ145" s="155"/>
      <c r="OXK145" s="155"/>
      <c r="OXL145" s="155"/>
      <c r="OXM145" s="155"/>
      <c r="OXN145" s="155"/>
      <c r="OXO145" s="155"/>
      <c r="OXP145" s="155"/>
      <c r="OXQ145" s="155"/>
      <c r="OXR145" s="155"/>
      <c r="OXS145" s="155"/>
      <c r="OXT145" s="155"/>
      <c r="OXU145" s="155"/>
      <c r="OXV145" s="155"/>
      <c r="OXW145" s="155"/>
      <c r="OXX145" s="155"/>
      <c r="OXY145" s="155"/>
      <c r="OXZ145" s="155"/>
      <c r="OYA145" s="155"/>
      <c r="OYB145" s="155"/>
      <c r="OYC145" s="155"/>
      <c r="OYD145" s="155"/>
      <c r="OYE145" s="155"/>
      <c r="OYF145" s="155"/>
      <c r="OYG145" s="155"/>
      <c r="OYH145" s="155"/>
      <c r="OYI145" s="155"/>
      <c r="OYJ145" s="155"/>
      <c r="OYK145" s="155"/>
      <c r="OYL145" s="155"/>
      <c r="OYM145" s="155"/>
      <c r="OYN145" s="155"/>
      <c r="OYO145" s="155"/>
      <c r="OYP145" s="155"/>
      <c r="OYQ145" s="155"/>
      <c r="OYR145" s="155"/>
      <c r="OYS145" s="155"/>
      <c r="OYT145" s="155"/>
      <c r="OYU145" s="155"/>
      <c r="OYV145" s="155"/>
      <c r="OYW145" s="155"/>
      <c r="OYX145" s="155"/>
      <c r="OYY145" s="155"/>
      <c r="OYZ145" s="155"/>
      <c r="OZA145" s="155"/>
      <c r="OZB145" s="155"/>
      <c r="OZC145" s="155"/>
      <c r="OZD145" s="155"/>
      <c r="OZE145" s="155"/>
      <c r="OZF145" s="155"/>
      <c r="OZG145" s="155"/>
      <c r="OZH145" s="155"/>
      <c r="OZI145" s="155"/>
      <c r="OZJ145" s="155"/>
      <c r="OZK145" s="155"/>
      <c r="OZL145" s="155"/>
      <c r="OZM145" s="155"/>
      <c r="OZN145" s="155"/>
      <c r="OZO145" s="155"/>
      <c r="OZP145" s="155"/>
      <c r="OZQ145" s="155"/>
      <c r="OZR145" s="155"/>
      <c r="OZS145" s="155"/>
      <c r="OZT145" s="155"/>
      <c r="OZU145" s="155"/>
      <c r="OZV145" s="155"/>
      <c r="OZW145" s="155"/>
      <c r="OZX145" s="155"/>
      <c r="OZY145" s="155"/>
      <c r="OZZ145" s="155"/>
      <c r="PAA145" s="155"/>
      <c r="PAB145" s="155"/>
      <c r="PAC145" s="155"/>
      <c r="PAD145" s="155"/>
      <c r="PAE145" s="155"/>
      <c r="PAF145" s="155"/>
      <c r="PAG145" s="155"/>
      <c r="PAH145" s="155"/>
      <c r="PAI145" s="155"/>
      <c r="PAJ145" s="155"/>
      <c r="PAK145" s="155"/>
      <c r="PAL145" s="155"/>
      <c r="PAM145" s="155"/>
      <c r="PAN145" s="155"/>
      <c r="PAO145" s="155"/>
      <c r="PAP145" s="155"/>
      <c r="PAQ145" s="155"/>
      <c r="PAR145" s="155"/>
      <c r="PAS145" s="155"/>
      <c r="PAT145" s="155"/>
      <c r="PAU145" s="155"/>
      <c r="PAV145" s="155"/>
      <c r="PAW145" s="155"/>
      <c r="PAX145" s="155"/>
      <c r="PAY145" s="155"/>
      <c r="PAZ145" s="155"/>
      <c r="PBA145" s="155"/>
      <c r="PBB145" s="155"/>
      <c r="PBC145" s="155"/>
      <c r="PBD145" s="155"/>
      <c r="PBE145" s="155"/>
      <c r="PBF145" s="155"/>
      <c r="PBG145" s="155"/>
      <c r="PBH145" s="155"/>
      <c r="PBI145" s="155"/>
      <c r="PBJ145" s="155"/>
      <c r="PBK145" s="155"/>
      <c r="PBL145" s="155"/>
      <c r="PBM145" s="155"/>
      <c r="PBN145" s="155"/>
      <c r="PBO145" s="155"/>
      <c r="PBP145" s="155"/>
      <c r="PBQ145" s="155"/>
      <c r="PBR145" s="155"/>
      <c r="PBS145" s="155"/>
      <c r="PBT145" s="155"/>
      <c r="PBU145" s="155"/>
      <c r="PBV145" s="155"/>
      <c r="PBW145" s="155"/>
      <c r="PBX145" s="155"/>
      <c r="PBY145" s="155"/>
      <c r="PBZ145" s="155"/>
      <c r="PCA145" s="155"/>
      <c r="PCB145" s="155"/>
      <c r="PCC145" s="155"/>
      <c r="PCD145" s="155"/>
      <c r="PCE145" s="155"/>
      <c r="PCF145" s="155"/>
      <c r="PCG145" s="155"/>
      <c r="PCH145" s="155"/>
      <c r="PCI145" s="155"/>
      <c r="PCJ145" s="155"/>
      <c r="PCK145" s="155"/>
      <c r="PCL145" s="155"/>
      <c r="PCM145" s="155"/>
      <c r="PCN145" s="155"/>
      <c r="PCO145" s="155"/>
      <c r="PCP145" s="155"/>
      <c r="PCQ145" s="155"/>
      <c r="PCR145" s="155"/>
      <c r="PCS145" s="155"/>
      <c r="PCT145" s="155"/>
      <c r="PCU145" s="155"/>
      <c r="PCV145" s="155"/>
      <c r="PCW145" s="155"/>
      <c r="PCX145" s="155"/>
      <c r="PCY145" s="155"/>
      <c r="PCZ145" s="155"/>
      <c r="PDA145" s="155"/>
      <c r="PDB145" s="155"/>
      <c r="PDC145" s="155"/>
      <c r="PDD145" s="155"/>
      <c r="PDE145" s="155"/>
      <c r="PDF145" s="155"/>
      <c r="PDG145" s="155"/>
      <c r="PDH145" s="155"/>
      <c r="PDI145" s="155"/>
      <c r="PDJ145" s="155"/>
      <c r="PDK145" s="155"/>
      <c r="PDL145" s="155"/>
      <c r="PDM145" s="155"/>
      <c r="PDN145" s="155"/>
      <c r="PDO145" s="155"/>
      <c r="PDP145" s="155"/>
      <c r="PDQ145" s="155"/>
      <c r="PDR145" s="155"/>
      <c r="PDS145" s="155"/>
      <c r="PDT145" s="155"/>
      <c r="PDU145" s="155"/>
      <c r="PDV145" s="155"/>
      <c r="PDW145" s="155"/>
      <c r="PDX145" s="155"/>
      <c r="PDY145" s="155"/>
      <c r="PDZ145" s="155"/>
      <c r="PEA145" s="155"/>
      <c r="PEB145" s="155"/>
      <c r="PEC145" s="155"/>
      <c r="PED145" s="155"/>
      <c r="PEE145" s="155"/>
      <c r="PEF145" s="155"/>
      <c r="PEG145" s="155"/>
      <c r="PEH145" s="155"/>
      <c r="PEI145" s="155"/>
      <c r="PEJ145" s="155"/>
      <c r="PEK145" s="155"/>
      <c r="PEL145" s="155"/>
      <c r="PEM145" s="155"/>
      <c r="PEN145" s="155"/>
      <c r="PEO145" s="155"/>
      <c r="PEP145" s="155"/>
      <c r="PEQ145" s="155"/>
      <c r="PER145" s="155"/>
      <c r="PES145" s="155"/>
      <c r="PET145" s="155"/>
      <c r="PEU145" s="155"/>
      <c r="PEV145" s="155"/>
      <c r="PEW145" s="155"/>
      <c r="PEX145" s="155"/>
      <c r="PEY145" s="155"/>
      <c r="PEZ145" s="155"/>
      <c r="PFA145" s="155"/>
      <c r="PFB145" s="155"/>
      <c r="PFC145" s="155"/>
      <c r="PFD145" s="155"/>
      <c r="PFE145" s="155"/>
      <c r="PFF145" s="155"/>
      <c r="PFG145" s="155"/>
      <c r="PFH145" s="155"/>
      <c r="PFI145" s="155"/>
      <c r="PFJ145" s="155"/>
      <c r="PFK145" s="155"/>
      <c r="PFL145" s="155"/>
      <c r="PFM145" s="155"/>
      <c r="PFN145" s="155"/>
      <c r="PFO145" s="155"/>
      <c r="PFP145" s="155"/>
      <c r="PFQ145" s="155"/>
      <c r="PFR145" s="155"/>
      <c r="PFS145" s="155"/>
      <c r="PFT145" s="155"/>
      <c r="PFU145" s="155"/>
      <c r="PFV145" s="155"/>
      <c r="PFW145" s="155"/>
      <c r="PFX145" s="155"/>
      <c r="PFY145" s="155"/>
      <c r="PFZ145" s="155"/>
      <c r="PGA145" s="155"/>
      <c r="PGB145" s="155"/>
      <c r="PGC145" s="155"/>
      <c r="PGD145" s="155"/>
      <c r="PGE145" s="155"/>
      <c r="PGF145" s="155"/>
      <c r="PGG145" s="155"/>
      <c r="PGH145" s="155"/>
      <c r="PGI145" s="155"/>
      <c r="PGJ145" s="155"/>
      <c r="PGK145" s="155"/>
      <c r="PGL145" s="155"/>
      <c r="PGM145" s="155"/>
      <c r="PGN145" s="155"/>
      <c r="PGO145" s="155"/>
      <c r="PGP145" s="155"/>
      <c r="PGQ145" s="155"/>
      <c r="PGR145" s="155"/>
      <c r="PGS145" s="155"/>
      <c r="PGT145" s="155"/>
      <c r="PGU145" s="155"/>
      <c r="PGV145" s="155"/>
      <c r="PGW145" s="155"/>
      <c r="PGX145" s="155"/>
      <c r="PGY145" s="155"/>
      <c r="PGZ145" s="155"/>
      <c r="PHA145" s="155"/>
      <c r="PHB145" s="155"/>
      <c r="PHC145" s="155"/>
      <c r="PHD145" s="155"/>
      <c r="PHE145" s="155"/>
      <c r="PHF145" s="155"/>
      <c r="PHG145" s="155"/>
      <c r="PHH145" s="155"/>
      <c r="PHI145" s="155"/>
      <c r="PHJ145" s="155"/>
      <c r="PHK145" s="155"/>
      <c r="PHL145" s="155"/>
      <c r="PHM145" s="155"/>
      <c r="PHN145" s="155"/>
      <c r="PHO145" s="155"/>
      <c r="PHP145" s="155"/>
      <c r="PHQ145" s="155"/>
      <c r="PHR145" s="155"/>
      <c r="PHS145" s="155"/>
      <c r="PHT145" s="155"/>
      <c r="PHU145" s="155"/>
      <c r="PHV145" s="155"/>
      <c r="PHW145" s="155"/>
      <c r="PHX145" s="155"/>
      <c r="PHY145" s="155"/>
      <c r="PHZ145" s="155"/>
      <c r="PIA145" s="155"/>
      <c r="PIB145" s="155"/>
      <c r="PIC145" s="155"/>
      <c r="PID145" s="155"/>
      <c r="PIE145" s="155"/>
      <c r="PIF145" s="155"/>
      <c r="PIG145" s="155"/>
      <c r="PIH145" s="155"/>
      <c r="PII145" s="155"/>
      <c r="PIJ145" s="155"/>
      <c r="PIK145" s="155"/>
      <c r="PIL145" s="155"/>
      <c r="PIM145" s="155"/>
      <c r="PIN145" s="155"/>
      <c r="PIO145" s="155"/>
      <c r="PIP145" s="155"/>
      <c r="PIQ145" s="155"/>
      <c r="PIR145" s="155"/>
      <c r="PIS145" s="155"/>
      <c r="PIT145" s="155"/>
      <c r="PIU145" s="155"/>
      <c r="PIV145" s="155"/>
      <c r="PIW145" s="155"/>
      <c r="PIX145" s="155"/>
      <c r="PIY145" s="155"/>
      <c r="PIZ145" s="155"/>
      <c r="PJA145" s="155"/>
      <c r="PJB145" s="155"/>
      <c r="PJC145" s="155"/>
      <c r="PJD145" s="155"/>
      <c r="PJE145" s="155"/>
      <c r="PJF145" s="155"/>
      <c r="PJG145" s="155"/>
      <c r="PJH145" s="155"/>
      <c r="PJI145" s="155"/>
      <c r="PJJ145" s="155"/>
      <c r="PJK145" s="155"/>
      <c r="PJL145" s="155"/>
      <c r="PJM145" s="155"/>
      <c r="PJN145" s="155"/>
      <c r="PJO145" s="155"/>
      <c r="PJP145" s="155"/>
      <c r="PJQ145" s="155"/>
      <c r="PJR145" s="155"/>
      <c r="PJS145" s="155"/>
      <c r="PJT145" s="155"/>
      <c r="PJU145" s="155"/>
      <c r="PJV145" s="155"/>
      <c r="PJW145" s="155"/>
      <c r="PJX145" s="155"/>
      <c r="PJY145" s="155"/>
      <c r="PJZ145" s="155"/>
      <c r="PKA145" s="155"/>
      <c r="PKB145" s="155"/>
      <c r="PKC145" s="155"/>
      <c r="PKD145" s="155"/>
      <c r="PKE145" s="155"/>
      <c r="PKF145" s="155"/>
      <c r="PKG145" s="155"/>
      <c r="PKH145" s="155"/>
      <c r="PKI145" s="155"/>
      <c r="PKJ145" s="155"/>
      <c r="PKK145" s="155"/>
      <c r="PKL145" s="155"/>
      <c r="PKM145" s="155"/>
      <c r="PKN145" s="155"/>
      <c r="PKO145" s="155"/>
      <c r="PKP145" s="155"/>
      <c r="PKQ145" s="155"/>
      <c r="PKR145" s="155"/>
      <c r="PKS145" s="155"/>
      <c r="PKT145" s="155"/>
      <c r="PKU145" s="155"/>
      <c r="PKV145" s="155"/>
      <c r="PKW145" s="155"/>
      <c r="PKX145" s="155"/>
      <c r="PKY145" s="155"/>
      <c r="PKZ145" s="155"/>
      <c r="PLA145" s="155"/>
      <c r="PLB145" s="155"/>
      <c r="PLC145" s="155"/>
      <c r="PLD145" s="155"/>
      <c r="PLE145" s="155"/>
      <c r="PLF145" s="155"/>
      <c r="PLG145" s="155"/>
      <c r="PLH145" s="155"/>
      <c r="PLI145" s="155"/>
      <c r="PLJ145" s="155"/>
      <c r="PLK145" s="155"/>
      <c r="PLL145" s="155"/>
      <c r="PLM145" s="155"/>
      <c r="PLN145" s="155"/>
      <c r="PLO145" s="155"/>
      <c r="PLP145" s="155"/>
      <c r="PLQ145" s="155"/>
      <c r="PLR145" s="155"/>
      <c r="PLS145" s="155"/>
      <c r="PLT145" s="155"/>
      <c r="PLU145" s="155"/>
      <c r="PLV145" s="155"/>
      <c r="PLW145" s="155"/>
      <c r="PLX145" s="155"/>
      <c r="PLY145" s="155"/>
      <c r="PLZ145" s="155"/>
      <c r="PMA145" s="155"/>
      <c r="PMB145" s="155"/>
      <c r="PMC145" s="155"/>
      <c r="PMD145" s="155"/>
      <c r="PME145" s="155"/>
      <c r="PMF145" s="155"/>
      <c r="PMG145" s="155"/>
      <c r="PMH145" s="155"/>
      <c r="PMI145" s="155"/>
      <c r="PMJ145" s="155"/>
      <c r="PMK145" s="155"/>
      <c r="PML145" s="155"/>
      <c r="PMM145" s="155"/>
      <c r="PMN145" s="155"/>
      <c r="PMO145" s="155"/>
      <c r="PMP145" s="155"/>
      <c r="PMQ145" s="155"/>
      <c r="PMR145" s="155"/>
      <c r="PMS145" s="155"/>
      <c r="PMT145" s="155"/>
      <c r="PMU145" s="155"/>
      <c r="PMV145" s="155"/>
      <c r="PMW145" s="155"/>
      <c r="PMX145" s="155"/>
      <c r="PMY145" s="155"/>
      <c r="PMZ145" s="155"/>
      <c r="PNA145" s="155"/>
      <c r="PNB145" s="155"/>
      <c r="PNC145" s="155"/>
      <c r="PND145" s="155"/>
      <c r="PNE145" s="155"/>
      <c r="PNF145" s="155"/>
      <c r="PNG145" s="155"/>
      <c r="PNH145" s="155"/>
      <c r="PNI145" s="155"/>
      <c r="PNJ145" s="155"/>
      <c r="PNK145" s="155"/>
      <c r="PNL145" s="155"/>
      <c r="PNM145" s="155"/>
      <c r="PNN145" s="155"/>
      <c r="PNO145" s="155"/>
      <c r="PNP145" s="155"/>
      <c r="PNQ145" s="155"/>
      <c r="PNR145" s="155"/>
      <c r="PNS145" s="155"/>
      <c r="PNT145" s="155"/>
      <c r="PNU145" s="155"/>
      <c r="PNV145" s="155"/>
      <c r="PNW145" s="155"/>
      <c r="PNX145" s="155"/>
      <c r="PNY145" s="155"/>
      <c r="PNZ145" s="155"/>
      <c r="POA145" s="155"/>
      <c r="POB145" s="155"/>
      <c r="POC145" s="155"/>
      <c r="POD145" s="155"/>
      <c r="POE145" s="155"/>
      <c r="POF145" s="155"/>
      <c r="POG145" s="155"/>
      <c r="POH145" s="155"/>
      <c r="POI145" s="155"/>
      <c r="POJ145" s="155"/>
      <c r="POK145" s="155"/>
      <c r="POL145" s="155"/>
      <c r="POM145" s="155"/>
      <c r="PON145" s="155"/>
      <c r="POO145" s="155"/>
      <c r="POP145" s="155"/>
      <c r="POQ145" s="155"/>
      <c r="POR145" s="155"/>
      <c r="POS145" s="155"/>
      <c r="POT145" s="155"/>
      <c r="POU145" s="155"/>
      <c r="POV145" s="155"/>
      <c r="POW145" s="155"/>
      <c r="POX145" s="155"/>
      <c r="POY145" s="155"/>
      <c r="POZ145" s="155"/>
      <c r="PPA145" s="155"/>
      <c r="PPB145" s="155"/>
      <c r="PPC145" s="155"/>
      <c r="PPD145" s="155"/>
      <c r="PPE145" s="155"/>
      <c r="PPF145" s="155"/>
      <c r="PPG145" s="155"/>
      <c r="PPH145" s="155"/>
      <c r="PPI145" s="155"/>
      <c r="PPJ145" s="155"/>
      <c r="PPK145" s="155"/>
      <c r="PPL145" s="155"/>
      <c r="PPM145" s="155"/>
      <c r="PPN145" s="155"/>
      <c r="PPO145" s="155"/>
      <c r="PPP145" s="155"/>
      <c r="PPQ145" s="155"/>
      <c r="PPR145" s="155"/>
      <c r="PPS145" s="155"/>
      <c r="PPT145" s="155"/>
      <c r="PPU145" s="155"/>
      <c r="PPV145" s="155"/>
      <c r="PPW145" s="155"/>
      <c r="PPX145" s="155"/>
      <c r="PPY145" s="155"/>
      <c r="PPZ145" s="155"/>
      <c r="PQA145" s="155"/>
      <c r="PQB145" s="155"/>
      <c r="PQC145" s="155"/>
      <c r="PQD145" s="155"/>
      <c r="PQE145" s="155"/>
      <c r="PQF145" s="155"/>
      <c r="PQG145" s="155"/>
      <c r="PQH145" s="155"/>
      <c r="PQI145" s="155"/>
      <c r="PQJ145" s="155"/>
      <c r="PQK145" s="155"/>
      <c r="PQL145" s="155"/>
      <c r="PQM145" s="155"/>
      <c r="PQN145" s="155"/>
      <c r="PQO145" s="155"/>
      <c r="PQP145" s="155"/>
      <c r="PQQ145" s="155"/>
      <c r="PQR145" s="155"/>
      <c r="PQS145" s="155"/>
      <c r="PQT145" s="155"/>
      <c r="PQU145" s="155"/>
      <c r="PQV145" s="155"/>
      <c r="PQW145" s="155"/>
      <c r="PQX145" s="155"/>
      <c r="PQY145" s="155"/>
      <c r="PQZ145" s="155"/>
      <c r="PRA145" s="155"/>
      <c r="PRB145" s="155"/>
      <c r="PRC145" s="155"/>
      <c r="PRD145" s="155"/>
      <c r="PRE145" s="155"/>
      <c r="PRF145" s="155"/>
      <c r="PRG145" s="155"/>
      <c r="PRH145" s="155"/>
      <c r="PRI145" s="155"/>
      <c r="PRJ145" s="155"/>
      <c r="PRK145" s="155"/>
      <c r="PRL145" s="155"/>
      <c r="PRM145" s="155"/>
      <c r="PRN145" s="155"/>
      <c r="PRO145" s="155"/>
      <c r="PRP145" s="155"/>
      <c r="PRQ145" s="155"/>
      <c r="PRR145" s="155"/>
      <c r="PRS145" s="155"/>
      <c r="PRT145" s="155"/>
      <c r="PRU145" s="155"/>
      <c r="PRV145" s="155"/>
      <c r="PRW145" s="155"/>
      <c r="PRX145" s="155"/>
      <c r="PRY145" s="155"/>
      <c r="PRZ145" s="155"/>
      <c r="PSA145" s="155"/>
      <c r="PSB145" s="155"/>
      <c r="PSC145" s="155"/>
      <c r="PSD145" s="155"/>
      <c r="PSE145" s="155"/>
      <c r="PSF145" s="155"/>
      <c r="PSG145" s="155"/>
      <c r="PSH145" s="155"/>
      <c r="PSI145" s="155"/>
      <c r="PSJ145" s="155"/>
      <c r="PSK145" s="155"/>
      <c r="PSL145" s="155"/>
      <c r="PSM145" s="155"/>
      <c r="PSN145" s="155"/>
      <c r="PSO145" s="155"/>
      <c r="PSP145" s="155"/>
      <c r="PSQ145" s="155"/>
      <c r="PSR145" s="155"/>
      <c r="PSS145" s="155"/>
      <c r="PST145" s="155"/>
      <c r="PSU145" s="155"/>
      <c r="PSV145" s="155"/>
      <c r="PSW145" s="155"/>
      <c r="PSX145" s="155"/>
      <c r="PSY145" s="155"/>
      <c r="PSZ145" s="155"/>
      <c r="PTA145" s="155"/>
      <c r="PTB145" s="155"/>
      <c r="PTC145" s="155"/>
      <c r="PTD145" s="155"/>
      <c r="PTE145" s="155"/>
      <c r="PTF145" s="155"/>
      <c r="PTG145" s="155"/>
      <c r="PTH145" s="155"/>
      <c r="PTI145" s="155"/>
      <c r="PTJ145" s="155"/>
      <c r="PTK145" s="155"/>
      <c r="PTL145" s="155"/>
      <c r="PTM145" s="155"/>
      <c r="PTN145" s="155"/>
      <c r="PTO145" s="155"/>
      <c r="PTP145" s="155"/>
      <c r="PTQ145" s="155"/>
      <c r="PTR145" s="155"/>
      <c r="PTS145" s="155"/>
      <c r="PTT145" s="155"/>
      <c r="PTU145" s="155"/>
      <c r="PTV145" s="155"/>
      <c r="PTW145" s="155"/>
      <c r="PTX145" s="155"/>
      <c r="PTY145" s="155"/>
      <c r="PTZ145" s="155"/>
      <c r="PUA145" s="155"/>
      <c r="PUB145" s="155"/>
      <c r="PUC145" s="155"/>
      <c r="PUD145" s="155"/>
      <c r="PUE145" s="155"/>
      <c r="PUF145" s="155"/>
      <c r="PUG145" s="155"/>
      <c r="PUH145" s="155"/>
      <c r="PUI145" s="155"/>
      <c r="PUJ145" s="155"/>
      <c r="PUK145" s="155"/>
      <c r="PUL145" s="155"/>
      <c r="PUM145" s="155"/>
      <c r="PUN145" s="155"/>
      <c r="PUO145" s="155"/>
      <c r="PUP145" s="155"/>
      <c r="PUQ145" s="155"/>
      <c r="PUR145" s="155"/>
      <c r="PUS145" s="155"/>
      <c r="PUT145" s="155"/>
      <c r="PUU145" s="155"/>
      <c r="PUV145" s="155"/>
      <c r="PUW145" s="155"/>
      <c r="PUX145" s="155"/>
      <c r="PUY145" s="155"/>
      <c r="PUZ145" s="155"/>
      <c r="PVA145" s="155"/>
      <c r="PVB145" s="155"/>
      <c r="PVC145" s="155"/>
      <c r="PVD145" s="155"/>
      <c r="PVE145" s="155"/>
      <c r="PVF145" s="155"/>
      <c r="PVG145" s="155"/>
      <c r="PVH145" s="155"/>
      <c r="PVI145" s="155"/>
      <c r="PVJ145" s="155"/>
      <c r="PVK145" s="155"/>
      <c r="PVL145" s="155"/>
      <c r="PVM145" s="155"/>
      <c r="PVN145" s="155"/>
      <c r="PVO145" s="155"/>
      <c r="PVP145" s="155"/>
      <c r="PVQ145" s="155"/>
      <c r="PVR145" s="155"/>
      <c r="PVS145" s="155"/>
      <c r="PVT145" s="155"/>
      <c r="PVU145" s="155"/>
      <c r="PVV145" s="155"/>
      <c r="PVW145" s="155"/>
      <c r="PVX145" s="155"/>
      <c r="PVY145" s="155"/>
      <c r="PVZ145" s="155"/>
      <c r="PWA145" s="155"/>
      <c r="PWB145" s="155"/>
      <c r="PWC145" s="155"/>
      <c r="PWD145" s="155"/>
      <c r="PWE145" s="155"/>
      <c r="PWF145" s="155"/>
      <c r="PWG145" s="155"/>
      <c r="PWH145" s="155"/>
      <c r="PWI145" s="155"/>
      <c r="PWJ145" s="155"/>
      <c r="PWK145" s="155"/>
      <c r="PWL145" s="155"/>
      <c r="PWM145" s="155"/>
      <c r="PWN145" s="155"/>
      <c r="PWO145" s="155"/>
      <c r="PWP145" s="155"/>
      <c r="PWQ145" s="155"/>
      <c r="PWR145" s="155"/>
      <c r="PWS145" s="155"/>
      <c r="PWT145" s="155"/>
      <c r="PWU145" s="155"/>
      <c r="PWV145" s="155"/>
      <c r="PWW145" s="155"/>
      <c r="PWX145" s="155"/>
      <c r="PWY145" s="155"/>
      <c r="PWZ145" s="155"/>
      <c r="PXA145" s="155"/>
      <c r="PXB145" s="155"/>
      <c r="PXC145" s="155"/>
      <c r="PXD145" s="155"/>
      <c r="PXE145" s="155"/>
      <c r="PXF145" s="155"/>
      <c r="PXG145" s="155"/>
      <c r="PXH145" s="155"/>
      <c r="PXI145" s="155"/>
      <c r="PXJ145" s="155"/>
      <c r="PXK145" s="155"/>
      <c r="PXL145" s="155"/>
      <c r="PXM145" s="155"/>
      <c r="PXN145" s="155"/>
      <c r="PXO145" s="155"/>
      <c r="PXP145" s="155"/>
      <c r="PXQ145" s="155"/>
      <c r="PXR145" s="155"/>
      <c r="PXS145" s="155"/>
      <c r="PXT145" s="155"/>
      <c r="PXU145" s="155"/>
      <c r="PXV145" s="155"/>
      <c r="PXW145" s="155"/>
      <c r="PXX145" s="155"/>
      <c r="PXY145" s="155"/>
      <c r="PXZ145" s="155"/>
      <c r="PYA145" s="155"/>
      <c r="PYB145" s="155"/>
      <c r="PYC145" s="155"/>
      <c r="PYD145" s="155"/>
      <c r="PYE145" s="155"/>
      <c r="PYF145" s="155"/>
      <c r="PYG145" s="155"/>
      <c r="PYH145" s="155"/>
      <c r="PYI145" s="155"/>
      <c r="PYJ145" s="155"/>
      <c r="PYK145" s="155"/>
      <c r="PYL145" s="155"/>
      <c r="PYM145" s="155"/>
      <c r="PYN145" s="155"/>
      <c r="PYO145" s="155"/>
      <c r="PYP145" s="155"/>
      <c r="PYQ145" s="155"/>
      <c r="PYR145" s="155"/>
      <c r="PYS145" s="155"/>
      <c r="PYT145" s="155"/>
      <c r="PYU145" s="155"/>
      <c r="PYV145" s="155"/>
      <c r="PYW145" s="155"/>
      <c r="PYX145" s="155"/>
      <c r="PYY145" s="155"/>
      <c r="PYZ145" s="155"/>
      <c r="PZA145" s="155"/>
      <c r="PZB145" s="155"/>
      <c r="PZC145" s="155"/>
      <c r="PZD145" s="155"/>
      <c r="PZE145" s="155"/>
      <c r="PZF145" s="155"/>
      <c r="PZG145" s="155"/>
      <c r="PZH145" s="155"/>
      <c r="PZI145" s="155"/>
      <c r="PZJ145" s="155"/>
      <c r="PZK145" s="155"/>
      <c r="PZL145" s="155"/>
      <c r="PZM145" s="155"/>
      <c r="PZN145" s="155"/>
      <c r="PZO145" s="155"/>
      <c r="PZP145" s="155"/>
      <c r="PZQ145" s="155"/>
      <c r="PZR145" s="155"/>
      <c r="PZS145" s="155"/>
      <c r="PZT145" s="155"/>
      <c r="PZU145" s="155"/>
      <c r="PZV145" s="155"/>
      <c r="PZW145" s="155"/>
      <c r="PZX145" s="155"/>
      <c r="PZY145" s="155"/>
      <c r="PZZ145" s="155"/>
      <c r="QAA145" s="155"/>
      <c r="QAB145" s="155"/>
      <c r="QAC145" s="155"/>
      <c r="QAD145" s="155"/>
      <c r="QAE145" s="155"/>
      <c r="QAF145" s="155"/>
      <c r="QAG145" s="155"/>
      <c r="QAH145" s="155"/>
      <c r="QAI145" s="155"/>
      <c r="QAJ145" s="155"/>
      <c r="QAK145" s="155"/>
      <c r="QAL145" s="155"/>
      <c r="QAM145" s="155"/>
      <c r="QAN145" s="155"/>
      <c r="QAO145" s="155"/>
      <c r="QAP145" s="155"/>
      <c r="QAQ145" s="155"/>
      <c r="QAR145" s="155"/>
      <c r="QAS145" s="155"/>
      <c r="QAT145" s="155"/>
      <c r="QAU145" s="155"/>
      <c r="QAV145" s="155"/>
      <c r="QAW145" s="155"/>
      <c r="QAX145" s="155"/>
      <c r="QAY145" s="155"/>
      <c r="QAZ145" s="155"/>
      <c r="QBA145" s="155"/>
      <c r="QBB145" s="155"/>
      <c r="QBC145" s="155"/>
      <c r="QBD145" s="155"/>
      <c r="QBE145" s="155"/>
      <c r="QBF145" s="155"/>
      <c r="QBG145" s="155"/>
      <c r="QBH145" s="155"/>
      <c r="QBI145" s="155"/>
      <c r="QBJ145" s="155"/>
      <c r="QBK145" s="155"/>
      <c r="QBL145" s="155"/>
      <c r="QBM145" s="155"/>
      <c r="QBN145" s="155"/>
      <c r="QBO145" s="155"/>
      <c r="QBP145" s="155"/>
      <c r="QBQ145" s="155"/>
      <c r="QBR145" s="155"/>
      <c r="QBS145" s="155"/>
      <c r="QBT145" s="155"/>
      <c r="QBU145" s="155"/>
      <c r="QBV145" s="155"/>
      <c r="QBW145" s="155"/>
      <c r="QBX145" s="155"/>
      <c r="QBY145" s="155"/>
      <c r="QBZ145" s="155"/>
      <c r="QCA145" s="155"/>
      <c r="QCB145" s="155"/>
      <c r="QCC145" s="155"/>
      <c r="QCD145" s="155"/>
      <c r="QCE145" s="155"/>
      <c r="QCF145" s="155"/>
      <c r="QCG145" s="155"/>
      <c r="QCH145" s="155"/>
      <c r="QCI145" s="155"/>
      <c r="QCJ145" s="155"/>
      <c r="QCK145" s="155"/>
      <c r="QCL145" s="155"/>
      <c r="QCM145" s="155"/>
      <c r="QCN145" s="155"/>
      <c r="QCO145" s="155"/>
      <c r="QCP145" s="155"/>
      <c r="QCQ145" s="155"/>
      <c r="QCR145" s="155"/>
      <c r="QCS145" s="155"/>
      <c r="QCT145" s="155"/>
      <c r="QCU145" s="155"/>
      <c r="QCV145" s="155"/>
      <c r="QCW145" s="155"/>
      <c r="QCX145" s="155"/>
      <c r="QCY145" s="155"/>
      <c r="QCZ145" s="155"/>
      <c r="QDA145" s="155"/>
      <c r="QDB145" s="155"/>
      <c r="QDC145" s="155"/>
      <c r="QDD145" s="155"/>
      <c r="QDE145" s="155"/>
      <c r="QDF145" s="155"/>
      <c r="QDG145" s="155"/>
      <c r="QDH145" s="155"/>
      <c r="QDI145" s="155"/>
      <c r="QDJ145" s="155"/>
      <c r="QDK145" s="155"/>
      <c r="QDL145" s="155"/>
      <c r="QDM145" s="155"/>
      <c r="QDN145" s="155"/>
      <c r="QDO145" s="155"/>
      <c r="QDP145" s="155"/>
      <c r="QDQ145" s="155"/>
      <c r="QDR145" s="155"/>
      <c r="QDS145" s="155"/>
      <c r="QDT145" s="155"/>
      <c r="QDU145" s="155"/>
      <c r="QDV145" s="155"/>
      <c r="QDW145" s="155"/>
      <c r="QDX145" s="155"/>
      <c r="QDY145" s="155"/>
      <c r="QDZ145" s="155"/>
      <c r="QEA145" s="155"/>
      <c r="QEB145" s="155"/>
      <c r="QEC145" s="155"/>
      <c r="QED145" s="155"/>
      <c r="QEE145" s="155"/>
      <c r="QEF145" s="155"/>
      <c r="QEG145" s="155"/>
      <c r="QEH145" s="155"/>
      <c r="QEI145" s="155"/>
      <c r="QEJ145" s="155"/>
      <c r="QEK145" s="155"/>
      <c r="QEL145" s="155"/>
      <c r="QEM145" s="155"/>
      <c r="QEN145" s="155"/>
      <c r="QEO145" s="155"/>
      <c r="QEP145" s="155"/>
      <c r="QEQ145" s="155"/>
      <c r="QER145" s="155"/>
      <c r="QES145" s="155"/>
      <c r="QET145" s="155"/>
      <c r="QEU145" s="155"/>
      <c r="QEV145" s="155"/>
      <c r="QEW145" s="155"/>
      <c r="QEX145" s="155"/>
      <c r="QEY145" s="155"/>
      <c r="QEZ145" s="155"/>
      <c r="QFA145" s="155"/>
      <c r="QFB145" s="155"/>
      <c r="QFC145" s="155"/>
      <c r="QFD145" s="155"/>
      <c r="QFE145" s="155"/>
      <c r="QFF145" s="155"/>
      <c r="QFG145" s="155"/>
      <c r="QFH145" s="155"/>
      <c r="QFI145" s="155"/>
      <c r="QFJ145" s="155"/>
      <c r="QFK145" s="155"/>
      <c r="QFL145" s="155"/>
      <c r="QFM145" s="155"/>
      <c r="QFN145" s="155"/>
      <c r="QFO145" s="155"/>
      <c r="QFP145" s="155"/>
      <c r="QFQ145" s="155"/>
      <c r="QFR145" s="155"/>
      <c r="QFS145" s="155"/>
      <c r="QFT145" s="155"/>
      <c r="QFU145" s="155"/>
      <c r="QFV145" s="155"/>
      <c r="QFW145" s="155"/>
      <c r="QFX145" s="155"/>
      <c r="QFY145" s="155"/>
      <c r="QFZ145" s="155"/>
      <c r="QGA145" s="155"/>
      <c r="QGB145" s="155"/>
      <c r="QGC145" s="155"/>
      <c r="QGD145" s="155"/>
      <c r="QGE145" s="155"/>
      <c r="QGF145" s="155"/>
      <c r="QGG145" s="155"/>
      <c r="QGH145" s="155"/>
      <c r="QGI145" s="155"/>
      <c r="QGJ145" s="155"/>
      <c r="QGK145" s="155"/>
      <c r="QGL145" s="155"/>
      <c r="QGM145" s="155"/>
      <c r="QGN145" s="155"/>
      <c r="QGO145" s="155"/>
      <c r="QGP145" s="155"/>
      <c r="QGQ145" s="155"/>
      <c r="QGR145" s="155"/>
      <c r="QGS145" s="155"/>
      <c r="QGT145" s="155"/>
      <c r="QGU145" s="155"/>
      <c r="QGV145" s="155"/>
      <c r="QGW145" s="155"/>
      <c r="QGX145" s="155"/>
      <c r="QGY145" s="155"/>
      <c r="QGZ145" s="155"/>
      <c r="QHA145" s="155"/>
      <c r="QHB145" s="155"/>
      <c r="QHC145" s="155"/>
      <c r="QHD145" s="155"/>
      <c r="QHE145" s="155"/>
      <c r="QHF145" s="155"/>
      <c r="QHG145" s="155"/>
      <c r="QHH145" s="155"/>
      <c r="QHI145" s="155"/>
      <c r="QHJ145" s="155"/>
      <c r="QHK145" s="155"/>
      <c r="QHL145" s="155"/>
      <c r="QHM145" s="155"/>
      <c r="QHN145" s="155"/>
      <c r="QHO145" s="155"/>
      <c r="QHP145" s="155"/>
      <c r="QHQ145" s="155"/>
      <c r="QHR145" s="155"/>
      <c r="QHS145" s="155"/>
      <c r="QHT145" s="155"/>
      <c r="QHU145" s="155"/>
      <c r="QHV145" s="155"/>
      <c r="QHW145" s="155"/>
      <c r="QHX145" s="155"/>
      <c r="QHY145" s="155"/>
      <c r="QHZ145" s="155"/>
      <c r="QIA145" s="155"/>
      <c r="QIB145" s="155"/>
      <c r="QIC145" s="155"/>
      <c r="QID145" s="155"/>
      <c r="QIE145" s="155"/>
      <c r="QIF145" s="155"/>
      <c r="QIG145" s="155"/>
      <c r="QIH145" s="155"/>
      <c r="QII145" s="155"/>
      <c r="QIJ145" s="155"/>
      <c r="QIK145" s="155"/>
      <c r="QIL145" s="155"/>
      <c r="QIM145" s="155"/>
      <c r="QIN145" s="155"/>
      <c r="QIO145" s="155"/>
      <c r="QIP145" s="155"/>
      <c r="QIQ145" s="155"/>
      <c r="QIR145" s="155"/>
      <c r="QIS145" s="155"/>
      <c r="QIT145" s="155"/>
      <c r="QIU145" s="155"/>
      <c r="QIV145" s="155"/>
      <c r="QIW145" s="155"/>
      <c r="QIX145" s="155"/>
      <c r="QIY145" s="155"/>
      <c r="QIZ145" s="155"/>
      <c r="QJA145" s="155"/>
      <c r="QJB145" s="155"/>
      <c r="QJC145" s="155"/>
      <c r="QJD145" s="155"/>
      <c r="QJE145" s="155"/>
      <c r="QJF145" s="155"/>
      <c r="QJG145" s="155"/>
      <c r="QJH145" s="155"/>
      <c r="QJI145" s="155"/>
      <c r="QJJ145" s="155"/>
      <c r="QJK145" s="155"/>
      <c r="QJL145" s="155"/>
      <c r="QJM145" s="155"/>
      <c r="QJN145" s="155"/>
      <c r="QJO145" s="155"/>
      <c r="QJP145" s="155"/>
      <c r="QJQ145" s="155"/>
      <c r="QJR145" s="155"/>
      <c r="QJS145" s="155"/>
      <c r="QJT145" s="155"/>
      <c r="QJU145" s="155"/>
      <c r="QJV145" s="155"/>
      <c r="QJW145" s="155"/>
      <c r="QJX145" s="155"/>
      <c r="QJY145" s="155"/>
      <c r="QJZ145" s="155"/>
      <c r="QKA145" s="155"/>
      <c r="QKB145" s="155"/>
      <c r="QKC145" s="155"/>
      <c r="QKD145" s="155"/>
      <c r="QKE145" s="155"/>
      <c r="QKF145" s="155"/>
      <c r="QKG145" s="155"/>
      <c r="QKH145" s="155"/>
      <c r="QKI145" s="155"/>
      <c r="QKJ145" s="155"/>
      <c r="QKK145" s="155"/>
      <c r="QKL145" s="155"/>
      <c r="QKM145" s="155"/>
      <c r="QKN145" s="155"/>
      <c r="QKO145" s="155"/>
      <c r="QKP145" s="155"/>
      <c r="QKQ145" s="155"/>
      <c r="QKR145" s="155"/>
      <c r="QKS145" s="155"/>
      <c r="QKT145" s="155"/>
      <c r="QKU145" s="155"/>
      <c r="QKV145" s="155"/>
      <c r="QKW145" s="155"/>
      <c r="QKX145" s="155"/>
      <c r="QKY145" s="155"/>
      <c r="QKZ145" s="155"/>
      <c r="QLA145" s="155"/>
      <c r="QLB145" s="155"/>
      <c r="QLC145" s="155"/>
      <c r="QLD145" s="155"/>
      <c r="QLE145" s="155"/>
      <c r="QLF145" s="155"/>
      <c r="QLG145" s="155"/>
      <c r="QLH145" s="155"/>
      <c r="QLI145" s="155"/>
      <c r="QLJ145" s="155"/>
      <c r="QLK145" s="155"/>
      <c r="QLL145" s="155"/>
      <c r="QLM145" s="155"/>
      <c r="QLN145" s="155"/>
      <c r="QLO145" s="155"/>
      <c r="QLP145" s="155"/>
      <c r="QLQ145" s="155"/>
      <c r="QLR145" s="155"/>
      <c r="QLS145" s="155"/>
      <c r="QLT145" s="155"/>
      <c r="QLU145" s="155"/>
      <c r="QLV145" s="155"/>
      <c r="QLW145" s="155"/>
      <c r="QLX145" s="155"/>
      <c r="QLY145" s="155"/>
      <c r="QLZ145" s="155"/>
      <c r="QMA145" s="155"/>
      <c r="QMB145" s="155"/>
      <c r="QMC145" s="155"/>
      <c r="QMD145" s="155"/>
      <c r="QME145" s="155"/>
      <c r="QMF145" s="155"/>
      <c r="QMG145" s="155"/>
      <c r="QMH145" s="155"/>
      <c r="QMI145" s="155"/>
      <c r="QMJ145" s="155"/>
      <c r="QMK145" s="155"/>
      <c r="QML145" s="155"/>
      <c r="QMM145" s="155"/>
      <c r="QMN145" s="155"/>
      <c r="QMO145" s="155"/>
      <c r="QMP145" s="155"/>
      <c r="QMQ145" s="155"/>
      <c r="QMR145" s="155"/>
      <c r="QMS145" s="155"/>
      <c r="QMT145" s="155"/>
      <c r="QMU145" s="155"/>
      <c r="QMV145" s="155"/>
      <c r="QMW145" s="155"/>
      <c r="QMX145" s="155"/>
      <c r="QMY145" s="155"/>
      <c r="QMZ145" s="155"/>
      <c r="QNA145" s="155"/>
      <c r="QNB145" s="155"/>
      <c r="QNC145" s="155"/>
      <c r="QND145" s="155"/>
      <c r="QNE145" s="155"/>
      <c r="QNF145" s="155"/>
      <c r="QNG145" s="155"/>
      <c r="QNH145" s="155"/>
      <c r="QNI145" s="155"/>
      <c r="QNJ145" s="155"/>
      <c r="QNK145" s="155"/>
      <c r="QNL145" s="155"/>
      <c r="QNM145" s="155"/>
      <c r="QNN145" s="155"/>
      <c r="QNO145" s="155"/>
      <c r="QNP145" s="155"/>
      <c r="QNQ145" s="155"/>
      <c r="QNR145" s="155"/>
      <c r="QNS145" s="155"/>
      <c r="QNT145" s="155"/>
      <c r="QNU145" s="155"/>
      <c r="QNV145" s="155"/>
      <c r="QNW145" s="155"/>
      <c r="QNX145" s="155"/>
      <c r="QNY145" s="155"/>
      <c r="QNZ145" s="155"/>
      <c r="QOA145" s="155"/>
      <c r="QOB145" s="155"/>
      <c r="QOC145" s="155"/>
      <c r="QOD145" s="155"/>
      <c r="QOE145" s="155"/>
      <c r="QOF145" s="155"/>
      <c r="QOG145" s="155"/>
      <c r="QOH145" s="155"/>
      <c r="QOI145" s="155"/>
      <c r="QOJ145" s="155"/>
      <c r="QOK145" s="155"/>
      <c r="QOL145" s="155"/>
      <c r="QOM145" s="155"/>
      <c r="QON145" s="155"/>
      <c r="QOO145" s="155"/>
      <c r="QOP145" s="155"/>
      <c r="QOQ145" s="155"/>
      <c r="QOR145" s="155"/>
      <c r="QOS145" s="155"/>
      <c r="QOT145" s="155"/>
      <c r="QOU145" s="155"/>
      <c r="QOV145" s="155"/>
      <c r="QOW145" s="155"/>
      <c r="QOX145" s="155"/>
      <c r="QOY145" s="155"/>
      <c r="QOZ145" s="155"/>
      <c r="QPA145" s="155"/>
      <c r="QPB145" s="155"/>
      <c r="QPC145" s="155"/>
      <c r="QPD145" s="155"/>
      <c r="QPE145" s="155"/>
      <c r="QPF145" s="155"/>
      <c r="QPG145" s="155"/>
      <c r="QPH145" s="155"/>
      <c r="QPI145" s="155"/>
      <c r="QPJ145" s="155"/>
      <c r="QPK145" s="155"/>
      <c r="QPL145" s="155"/>
      <c r="QPM145" s="155"/>
      <c r="QPN145" s="155"/>
      <c r="QPO145" s="155"/>
      <c r="QPP145" s="155"/>
      <c r="QPQ145" s="155"/>
      <c r="QPR145" s="155"/>
      <c r="QPS145" s="155"/>
      <c r="QPT145" s="155"/>
      <c r="QPU145" s="155"/>
      <c r="QPV145" s="155"/>
      <c r="QPW145" s="155"/>
      <c r="QPX145" s="155"/>
      <c r="QPY145" s="155"/>
      <c r="QPZ145" s="155"/>
      <c r="QQA145" s="155"/>
      <c r="QQB145" s="155"/>
      <c r="QQC145" s="155"/>
      <c r="QQD145" s="155"/>
      <c r="QQE145" s="155"/>
      <c r="QQF145" s="155"/>
      <c r="QQG145" s="155"/>
      <c r="QQH145" s="155"/>
      <c r="QQI145" s="155"/>
      <c r="QQJ145" s="155"/>
      <c r="QQK145" s="155"/>
      <c r="QQL145" s="155"/>
      <c r="QQM145" s="155"/>
      <c r="QQN145" s="155"/>
      <c r="QQO145" s="155"/>
      <c r="QQP145" s="155"/>
      <c r="QQQ145" s="155"/>
      <c r="QQR145" s="155"/>
      <c r="QQS145" s="155"/>
      <c r="QQT145" s="155"/>
      <c r="QQU145" s="155"/>
      <c r="QQV145" s="155"/>
      <c r="QQW145" s="155"/>
      <c r="QQX145" s="155"/>
      <c r="QQY145" s="155"/>
      <c r="QQZ145" s="155"/>
      <c r="QRA145" s="155"/>
      <c r="QRB145" s="155"/>
      <c r="QRC145" s="155"/>
      <c r="QRD145" s="155"/>
      <c r="QRE145" s="155"/>
      <c r="QRF145" s="155"/>
      <c r="QRG145" s="155"/>
      <c r="QRH145" s="155"/>
      <c r="QRI145" s="155"/>
      <c r="QRJ145" s="155"/>
      <c r="QRK145" s="155"/>
      <c r="QRL145" s="155"/>
      <c r="QRM145" s="155"/>
      <c r="QRN145" s="155"/>
      <c r="QRO145" s="155"/>
      <c r="QRP145" s="155"/>
      <c r="QRQ145" s="155"/>
      <c r="QRR145" s="155"/>
      <c r="QRS145" s="155"/>
      <c r="QRT145" s="155"/>
      <c r="QRU145" s="155"/>
      <c r="QRV145" s="155"/>
      <c r="QRW145" s="155"/>
      <c r="QRX145" s="155"/>
      <c r="QRY145" s="155"/>
      <c r="QRZ145" s="155"/>
      <c r="QSA145" s="155"/>
      <c r="QSB145" s="155"/>
      <c r="QSC145" s="155"/>
      <c r="QSD145" s="155"/>
      <c r="QSE145" s="155"/>
      <c r="QSF145" s="155"/>
      <c r="QSG145" s="155"/>
      <c r="QSH145" s="155"/>
      <c r="QSI145" s="155"/>
      <c r="QSJ145" s="155"/>
      <c r="QSK145" s="155"/>
      <c r="QSL145" s="155"/>
      <c r="QSM145" s="155"/>
      <c r="QSN145" s="155"/>
      <c r="QSO145" s="155"/>
      <c r="QSP145" s="155"/>
      <c r="QSQ145" s="155"/>
      <c r="QSR145" s="155"/>
      <c r="QSS145" s="155"/>
      <c r="QST145" s="155"/>
      <c r="QSU145" s="155"/>
      <c r="QSV145" s="155"/>
      <c r="QSW145" s="155"/>
      <c r="QSX145" s="155"/>
      <c r="QSY145" s="155"/>
      <c r="QSZ145" s="155"/>
      <c r="QTA145" s="155"/>
      <c r="QTB145" s="155"/>
      <c r="QTC145" s="155"/>
      <c r="QTD145" s="155"/>
      <c r="QTE145" s="155"/>
      <c r="QTF145" s="155"/>
      <c r="QTG145" s="155"/>
      <c r="QTH145" s="155"/>
      <c r="QTI145" s="155"/>
      <c r="QTJ145" s="155"/>
      <c r="QTK145" s="155"/>
      <c r="QTL145" s="155"/>
      <c r="QTM145" s="155"/>
      <c r="QTN145" s="155"/>
      <c r="QTO145" s="155"/>
      <c r="QTP145" s="155"/>
      <c r="QTQ145" s="155"/>
      <c r="QTR145" s="155"/>
      <c r="QTS145" s="155"/>
      <c r="QTT145" s="155"/>
      <c r="QTU145" s="155"/>
      <c r="QTV145" s="155"/>
      <c r="QTW145" s="155"/>
      <c r="QTX145" s="155"/>
      <c r="QTY145" s="155"/>
      <c r="QTZ145" s="155"/>
      <c r="QUA145" s="155"/>
      <c r="QUB145" s="155"/>
      <c r="QUC145" s="155"/>
      <c r="QUD145" s="155"/>
      <c r="QUE145" s="155"/>
      <c r="QUF145" s="155"/>
      <c r="QUG145" s="155"/>
      <c r="QUH145" s="155"/>
      <c r="QUI145" s="155"/>
      <c r="QUJ145" s="155"/>
      <c r="QUK145" s="155"/>
      <c r="QUL145" s="155"/>
      <c r="QUM145" s="155"/>
      <c r="QUN145" s="155"/>
      <c r="QUO145" s="155"/>
      <c r="QUP145" s="155"/>
      <c r="QUQ145" s="155"/>
      <c r="QUR145" s="155"/>
      <c r="QUS145" s="155"/>
      <c r="QUT145" s="155"/>
      <c r="QUU145" s="155"/>
      <c r="QUV145" s="155"/>
      <c r="QUW145" s="155"/>
      <c r="QUX145" s="155"/>
      <c r="QUY145" s="155"/>
      <c r="QUZ145" s="155"/>
      <c r="QVA145" s="155"/>
      <c r="QVB145" s="155"/>
      <c r="QVC145" s="155"/>
      <c r="QVD145" s="155"/>
      <c r="QVE145" s="155"/>
      <c r="QVF145" s="155"/>
      <c r="QVG145" s="155"/>
      <c r="QVH145" s="155"/>
      <c r="QVI145" s="155"/>
      <c r="QVJ145" s="155"/>
      <c r="QVK145" s="155"/>
      <c r="QVL145" s="155"/>
      <c r="QVM145" s="155"/>
      <c r="QVN145" s="155"/>
      <c r="QVO145" s="155"/>
      <c r="QVP145" s="155"/>
      <c r="QVQ145" s="155"/>
      <c r="QVR145" s="155"/>
      <c r="QVS145" s="155"/>
      <c r="QVT145" s="155"/>
      <c r="QVU145" s="155"/>
      <c r="QVV145" s="155"/>
      <c r="QVW145" s="155"/>
      <c r="QVX145" s="155"/>
      <c r="QVY145" s="155"/>
      <c r="QVZ145" s="155"/>
      <c r="QWA145" s="155"/>
      <c r="QWB145" s="155"/>
      <c r="QWC145" s="155"/>
      <c r="QWD145" s="155"/>
      <c r="QWE145" s="155"/>
      <c r="QWF145" s="155"/>
      <c r="QWG145" s="155"/>
      <c r="QWH145" s="155"/>
      <c r="QWI145" s="155"/>
      <c r="QWJ145" s="155"/>
      <c r="QWK145" s="155"/>
      <c r="QWL145" s="155"/>
      <c r="QWM145" s="155"/>
      <c r="QWN145" s="155"/>
      <c r="QWO145" s="155"/>
      <c r="QWP145" s="155"/>
      <c r="QWQ145" s="155"/>
      <c r="QWR145" s="155"/>
      <c r="QWS145" s="155"/>
      <c r="QWT145" s="155"/>
      <c r="QWU145" s="155"/>
      <c r="QWV145" s="155"/>
      <c r="QWW145" s="155"/>
      <c r="QWX145" s="155"/>
      <c r="QWY145" s="155"/>
      <c r="QWZ145" s="155"/>
      <c r="QXA145" s="155"/>
      <c r="QXB145" s="155"/>
      <c r="QXC145" s="155"/>
      <c r="QXD145" s="155"/>
      <c r="QXE145" s="155"/>
      <c r="QXF145" s="155"/>
      <c r="QXG145" s="155"/>
      <c r="QXH145" s="155"/>
      <c r="QXI145" s="155"/>
      <c r="QXJ145" s="155"/>
      <c r="QXK145" s="155"/>
      <c r="QXL145" s="155"/>
      <c r="QXM145" s="155"/>
      <c r="QXN145" s="155"/>
      <c r="QXO145" s="155"/>
      <c r="QXP145" s="155"/>
      <c r="QXQ145" s="155"/>
      <c r="QXR145" s="155"/>
      <c r="QXS145" s="155"/>
      <c r="QXT145" s="155"/>
      <c r="QXU145" s="155"/>
      <c r="QXV145" s="155"/>
      <c r="QXW145" s="155"/>
      <c r="QXX145" s="155"/>
      <c r="QXY145" s="155"/>
      <c r="QXZ145" s="155"/>
      <c r="QYA145" s="155"/>
      <c r="QYB145" s="155"/>
      <c r="QYC145" s="155"/>
      <c r="QYD145" s="155"/>
      <c r="QYE145" s="155"/>
      <c r="QYF145" s="155"/>
      <c r="QYG145" s="155"/>
      <c r="QYH145" s="155"/>
      <c r="QYI145" s="155"/>
      <c r="QYJ145" s="155"/>
      <c r="QYK145" s="155"/>
      <c r="QYL145" s="155"/>
      <c r="QYM145" s="155"/>
      <c r="QYN145" s="155"/>
      <c r="QYO145" s="155"/>
      <c r="QYP145" s="155"/>
      <c r="QYQ145" s="155"/>
      <c r="QYR145" s="155"/>
      <c r="QYS145" s="155"/>
      <c r="QYT145" s="155"/>
      <c r="QYU145" s="155"/>
      <c r="QYV145" s="155"/>
      <c r="QYW145" s="155"/>
      <c r="QYX145" s="155"/>
      <c r="QYY145" s="155"/>
      <c r="QYZ145" s="155"/>
      <c r="QZA145" s="155"/>
      <c r="QZB145" s="155"/>
      <c r="QZC145" s="155"/>
      <c r="QZD145" s="155"/>
      <c r="QZE145" s="155"/>
      <c r="QZF145" s="155"/>
      <c r="QZG145" s="155"/>
      <c r="QZH145" s="155"/>
      <c r="QZI145" s="155"/>
      <c r="QZJ145" s="155"/>
      <c r="QZK145" s="155"/>
      <c r="QZL145" s="155"/>
      <c r="QZM145" s="155"/>
      <c r="QZN145" s="155"/>
      <c r="QZO145" s="155"/>
      <c r="QZP145" s="155"/>
      <c r="QZQ145" s="155"/>
      <c r="QZR145" s="155"/>
      <c r="QZS145" s="155"/>
      <c r="QZT145" s="155"/>
      <c r="QZU145" s="155"/>
      <c r="QZV145" s="155"/>
      <c r="QZW145" s="155"/>
      <c r="QZX145" s="155"/>
      <c r="QZY145" s="155"/>
      <c r="QZZ145" s="155"/>
      <c r="RAA145" s="155"/>
      <c r="RAB145" s="155"/>
      <c r="RAC145" s="155"/>
      <c r="RAD145" s="155"/>
      <c r="RAE145" s="155"/>
      <c r="RAF145" s="155"/>
      <c r="RAG145" s="155"/>
      <c r="RAH145" s="155"/>
      <c r="RAI145" s="155"/>
      <c r="RAJ145" s="155"/>
      <c r="RAK145" s="155"/>
      <c r="RAL145" s="155"/>
      <c r="RAM145" s="155"/>
      <c r="RAN145" s="155"/>
      <c r="RAO145" s="155"/>
      <c r="RAP145" s="155"/>
      <c r="RAQ145" s="155"/>
      <c r="RAR145" s="155"/>
      <c r="RAS145" s="155"/>
      <c r="RAT145" s="155"/>
      <c r="RAU145" s="155"/>
      <c r="RAV145" s="155"/>
      <c r="RAW145" s="155"/>
      <c r="RAX145" s="155"/>
      <c r="RAY145" s="155"/>
      <c r="RAZ145" s="155"/>
      <c r="RBA145" s="155"/>
      <c r="RBB145" s="155"/>
      <c r="RBC145" s="155"/>
      <c r="RBD145" s="155"/>
      <c r="RBE145" s="155"/>
      <c r="RBF145" s="155"/>
      <c r="RBG145" s="155"/>
      <c r="RBH145" s="155"/>
      <c r="RBI145" s="155"/>
      <c r="RBJ145" s="155"/>
      <c r="RBK145" s="155"/>
      <c r="RBL145" s="155"/>
      <c r="RBM145" s="155"/>
      <c r="RBN145" s="155"/>
      <c r="RBO145" s="155"/>
      <c r="RBP145" s="155"/>
      <c r="RBQ145" s="155"/>
      <c r="RBR145" s="155"/>
      <c r="RBS145" s="155"/>
      <c r="RBT145" s="155"/>
      <c r="RBU145" s="155"/>
      <c r="RBV145" s="155"/>
      <c r="RBW145" s="155"/>
      <c r="RBX145" s="155"/>
      <c r="RBY145" s="155"/>
      <c r="RBZ145" s="155"/>
      <c r="RCA145" s="155"/>
      <c r="RCB145" s="155"/>
      <c r="RCC145" s="155"/>
      <c r="RCD145" s="155"/>
      <c r="RCE145" s="155"/>
      <c r="RCF145" s="155"/>
      <c r="RCG145" s="155"/>
      <c r="RCH145" s="155"/>
      <c r="RCI145" s="155"/>
      <c r="RCJ145" s="155"/>
      <c r="RCK145" s="155"/>
      <c r="RCL145" s="155"/>
      <c r="RCM145" s="155"/>
      <c r="RCN145" s="155"/>
      <c r="RCO145" s="155"/>
      <c r="RCP145" s="155"/>
      <c r="RCQ145" s="155"/>
      <c r="RCR145" s="155"/>
      <c r="RCS145" s="155"/>
      <c r="RCT145" s="155"/>
      <c r="RCU145" s="155"/>
      <c r="RCV145" s="155"/>
      <c r="RCW145" s="155"/>
      <c r="RCX145" s="155"/>
      <c r="RCY145" s="155"/>
      <c r="RCZ145" s="155"/>
      <c r="RDA145" s="155"/>
      <c r="RDB145" s="155"/>
      <c r="RDC145" s="155"/>
      <c r="RDD145" s="155"/>
      <c r="RDE145" s="155"/>
      <c r="RDF145" s="155"/>
      <c r="RDG145" s="155"/>
      <c r="RDH145" s="155"/>
      <c r="RDI145" s="155"/>
      <c r="RDJ145" s="155"/>
      <c r="RDK145" s="155"/>
      <c r="RDL145" s="155"/>
      <c r="RDM145" s="155"/>
      <c r="RDN145" s="155"/>
      <c r="RDO145" s="155"/>
      <c r="RDP145" s="155"/>
      <c r="RDQ145" s="155"/>
      <c r="RDR145" s="155"/>
      <c r="RDS145" s="155"/>
      <c r="RDT145" s="155"/>
      <c r="RDU145" s="155"/>
      <c r="RDV145" s="155"/>
      <c r="RDW145" s="155"/>
      <c r="RDX145" s="155"/>
      <c r="RDY145" s="155"/>
      <c r="RDZ145" s="155"/>
      <c r="REA145" s="155"/>
      <c r="REB145" s="155"/>
      <c r="REC145" s="155"/>
      <c r="RED145" s="155"/>
      <c r="REE145" s="155"/>
      <c r="REF145" s="155"/>
      <c r="REG145" s="155"/>
      <c r="REH145" s="155"/>
      <c r="REI145" s="155"/>
      <c r="REJ145" s="155"/>
      <c r="REK145" s="155"/>
      <c r="REL145" s="155"/>
      <c r="REM145" s="155"/>
      <c r="REN145" s="155"/>
      <c r="REO145" s="155"/>
      <c r="REP145" s="155"/>
      <c r="REQ145" s="155"/>
      <c r="RER145" s="155"/>
      <c r="RES145" s="155"/>
      <c r="RET145" s="155"/>
      <c r="REU145" s="155"/>
      <c r="REV145" s="155"/>
      <c r="REW145" s="155"/>
      <c r="REX145" s="155"/>
      <c r="REY145" s="155"/>
      <c r="REZ145" s="155"/>
      <c r="RFA145" s="155"/>
      <c r="RFB145" s="155"/>
      <c r="RFC145" s="155"/>
      <c r="RFD145" s="155"/>
      <c r="RFE145" s="155"/>
      <c r="RFF145" s="155"/>
      <c r="RFG145" s="155"/>
      <c r="RFH145" s="155"/>
      <c r="RFI145" s="155"/>
      <c r="RFJ145" s="155"/>
      <c r="RFK145" s="155"/>
      <c r="RFL145" s="155"/>
      <c r="RFM145" s="155"/>
      <c r="RFN145" s="155"/>
      <c r="RFO145" s="155"/>
      <c r="RFP145" s="155"/>
      <c r="RFQ145" s="155"/>
      <c r="RFR145" s="155"/>
      <c r="RFS145" s="155"/>
      <c r="RFT145" s="155"/>
      <c r="RFU145" s="155"/>
      <c r="RFV145" s="155"/>
      <c r="RFW145" s="155"/>
      <c r="RFX145" s="155"/>
      <c r="RFY145" s="155"/>
      <c r="RFZ145" s="155"/>
      <c r="RGA145" s="155"/>
      <c r="RGB145" s="155"/>
      <c r="RGC145" s="155"/>
      <c r="RGD145" s="155"/>
      <c r="RGE145" s="155"/>
      <c r="RGF145" s="155"/>
      <c r="RGG145" s="155"/>
      <c r="RGH145" s="155"/>
      <c r="RGI145" s="155"/>
      <c r="RGJ145" s="155"/>
      <c r="RGK145" s="155"/>
      <c r="RGL145" s="155"/>
      <c r="RGM145" s="155"/>
      <c r="RGN145" s="155"/>
      <c r="RGO145" s="155"/>
      <c r="RGP145" s="155"/>
      <c r="RGQ145" s="155"/>
      <c r="RGR145" s="155"/>
      <c r="RGS145" s="155"/>
      <c r="RGT145" s="155"/>
      <c r="RGU145" s="155"/>
      <c r="RGV145" s="155"/>
      <c r="RGW145" s="155"/>
      <c r="RGX145" s="155"/>
      <c r="RGY145" s="155"/>
      <c r="RGZ145" s="155"/>
      <c r="RHA145" s="155"/>
      <c r="RHB145" s="155"/>
      <c r="RHC145" s="155"/>
      <c r="RHD145" s="155"/>
      <c r="RHE145" s="155"/>
      <c r="RHF145" s="155"/>
      <c r="RHG145" s="155"/>
      <c r="RHH145" s="155"/>
      <c r="RHI145" s="155"/>
      <c r="RHJ145" s="155"/>
      <c r="RHK145" s="155"/>
      <c r="RHL145" s="155"/>
      <c r="RHM145" s="155"/>
      <c r="RHN145" s="155"/>
      <c r="RHO145" s="155"/>
      <c r="RHP145" s="155"/>
      <c r="RHQ145" s="155"/>
      <c r="RHR145" s="155"/>
      <c r="RHS145" s="155"/>
      <c r="RHT145" s="155"/>
      <c r="RHU145" s="155"/>
      <c r="RHV145" s="155"/>
      <c r="RHW145" s="155"/>
      <c r="RHX145" s="155"/>
      <c r="RHY145" s="155"/>
      <c r="RHZ145" s="155"/>
      <c r="RIA145" s="155"/>
      <c r="RIB145" s="155"/>
      <c r="RIC145" s="155"/>
      <c r="RID145" s="155"/>
      <c r="RIE145" s="155"/>
      <c r="RIF145" s="155"/>
      <c r="RIG145" s="155"/>
      <c r="RIH145" s="155"/>
      <c r="RII145" s="155"/>
      <c r="RIJ145" s="155"/>
      <c r="RIK145" s="155"/>
      <c r="RIL145" s="155"/>
      <c r="RIM145" s="155"/>
      <c r="RIN145" s="155"/>
      <c r="RIO145" s="155"/>
      <c r="RIP145" s="155"/>
      <c r="RIQ145" s="155"/>
      <c r="RIR145" s="155"/>
      <c r="RIS145" s="155"/>
      <c r="RIT145" s="155"/>
      <c r="RIU145" s="155"/>
      <c r="RIV145" s="155"/>
      <c r="RIW145" s="155"/>
      <c r="RIX145" s="155"/>
      <c r="RIY145" s="155"/>
      <c r="RIZ145" s="155"/>
      <c r="RJA145" s="155"/>
      <c r="RJB145" s="155"/>
      <c r="RJC145" s="155"/>
      <c r="RJD145" s="155"/>
      <c r="RJE145" s="155"/>
      <c r="RJF145" s="155"/>
      <c r="RJG145" s="155"/>
      <c r="RJH145" s="155"/>
      <c r="RJI145" s="155"/>
      <c r="RJJ145" s="155"/>
      <c r="RJK145" s="155"/>
      <c r="RJL145" s="155"/>
      <c r="RJM145" s="155"/>
      <c r="RJN145" s="155"/>
      <c r="RJO145" s="155"/>
      <c r="RJP145" s="155"/>
      <c r="RJQ145" s="155"/>
      <c r="RJR145" s="155"/>
      <c r="RJS145" s="155"/>
      <c r="RJT145" s="155"/>
      <c r="RJU145" s="155"/>
      <c r="RJV145" s="155"/>
      <c r="RJW145" s="155"/>
      <c r="RJX145" s="155"/>
      <c r="RJY145" s="155"/>
      <c r="RJZ145" s="155"/>
      <c r="RKA145" s="155"/>
      <c r="RKB145" s="155"/>
      <c r="RKC145" s="155"/>
      <c r="RKD145" s="155"/>
      <c r="RKE145" s="155"/>
      <c r="RKF145" s="155"/>
      <c r="RKG145" s="155"/>
      <c r="RKH145" s="155"/>
      <c r="RKI145" s="155"/>
      <c r="RKJ145" s="155"/>
      <c r="RKK145" s="155"/>
      <c r="RKL145" s="155"/>
      <c r="RKM145" s="155"/>
      <c r="RKN145" s="155"/>
      <c r="RKO145" s="155"/>
      <c r="RKP145" s="155"/>
      <c r="RKQ145" s="155"/>
      <c r="RKR145" s="155"/>
      <c r="RKS145" s="155"/>
      <c r="RKT145" s="155"/>
      <c r="RKU145" s="155"/>
      <c r="RKV145" s="155"/>
      <c r="RKW145" s="155"/>
      <c r="RKX145" s="155"/>
      <c r="RKY145" s="155"/>
      <c r="RKZ145" s="155"/>
      <c r="RLA145" s="155"/>
      <c r="RLB145" s="155"/>
      <c r="RLC145" s="155"/>
      <c r="RLD145" s="155"/>
      <c r="RLE145" s="155"/>
      <c r="RLF145" s="155"/>
      <c r="RLG145" s="155"/>
      <c r="RLH145" s="155"/>
      <c r="RLI145" s="155"/>
      <c r="RLJ145" s="155"/>
      <c r="RLK145" s="155"/>
      <c r="RLL145" s="155"/>
      <c r="RLM145" s="155"/>
      <c r="RLN145" s="155"/>
      <c r="RLO145" s="155"/>
      <c r="RLP145" s="155"/>
      <c r="RLQ145" s="155"/>
      <c r="RLR145" s="155"/>
      <c r="RLS145" s="155"/>
      <c r="RLT145" s="155"/>
      <c r="RLU145" s="155"/>
      <c r="RLV145" s="155"/>
      <c r="RLW145" s="155"/>
      <c r="RLX145" s="155"/>
      <c r="RLY145" s="155"/>
      <c r="RLZ145" s="155"/>
      <c r="RMA145" s="155"/>
      <c r="RMB145" s="155"/>
      <c r="RMC145" s="155"/>
      <c r="RMD145" s="155"/>
      <c r="RME145" s="155"/>
      <c r="RMF145" s="155"/>
      <c r="RMG145" s="155"/>
      <c r="RMH145" s="155"/>
      <c r="RMI145" s="155"/>
      <c r="RMJ145" s="155"/>
      <c r="RMK145" s="155"/>
      <c r="RML145" s="155"/>
      <c r="RMM145" s="155"/>
      <c r="RMN145" s="155"/>
      <c r="RMO145" s="155"/>
      <c r="RMP145" s="155"/>
      <c r="RMQ145" s="155"/>
      <c r="RMR145" s="155"/>
      <c r="RMS145" s="155"/>
      <c r="RMT145" s="155"/>
      <c r="RMU145" s="155"/>
      <c r="RMV145" s="155"/>
      <c r="RMW145" s="155"/>
      <c r="RMX145" s="155"/>
      <c r="RMY145" s="155"/>
      <c r="RMZ145" s="155"/>
      <c r="RNA145" s="155"/>
      <c r="RNB145" s="155"/>
      <c r="RNC145" s="155"/>
      <c r="RND145" s="155"/>
      <c r="RNE145" s="155"/>
      <c r="RNF145" s="155"/>
      <c r="RNG145" s="155"/>
      <c r="RNH145" s="155"/>
      <c r="RNI145" s="155"/>
      <c r="RNJ145" s="155"/>
      <c r="RNK145" s="155"/>
      <c r="RNL145" s="155"/>
      <c r="RNM145" s="155"/>
      <c r="RNN145" s="155"/>
      <c r="RNO145" s="155"/>
      <c r="RNP145" s="155"/>
      <c r="RNQ145" s="155"/>
      <c r="RNR145" s="155"/>
      <c r="RNS145" s="155"/>
      <c r="RNT145" s="155"/>
      <c r="RNU145" s="155"/>
      <c r="RNV145" s="155"/>
      <c r="RNW145" s="155"/>
      <c r="RNX145" s="155"/>
      <c r="RNY145" s="155"/>
      <c r="RNZ145" s="155"/>
      <c r="ROA145" s="155"/>
      <c r="ROB145" s="155"/>
      <c r="ROC145" s="155"/>
      <c r="ROD145" s="155"/>
      <c r="ROE145" s="155"/>
      <c r="ROF145" s="155"/>
      <c r="ROG145" s="155"/>
      <c r="ROH145" s="155"/>
      <c r="ROI145" s="155"/>
      <c r="ROJ145" s="155"/>
      <c r="ROK145" s="155"/>
      <c r="ROL145" s="155"/>
      <c r="ROM145" s="155"/>
      <c r="RON145" s="155"/>
      <c r="ROO145" s="155"/>
      <c r="ROP145" s="155"/>
      <c r="ROQ145" s="155"/>
      <c r="ROR145" s="155"/>
      <c r="ROS145" s="155"/>
      <c r="ROT145" s="155"/>
      <c r="ROU145" s="155"/>
      <c r="ROV145" s="155"/>
      <c r="ROW145" s="155"/>
      <c r="ROX145" s="155"/>
      <c r="ROY145" s="155"/>
      <c r="ROZ145" s="155"/>
      <c r="RPA145" s="155"/>
      <c r="RPB145" s="155"/>
      <c r="RPC145" s="155"/>
      <c r="RPD145" s="155"/>
      <c r="RPE145" s="155"/>
      <c r="RPF145" s="155"/>
      <c r="RPG145" s="155"/>
      <c r="RPH145" s="155"/>
      <c r="RPI145" s="155"/>
      <c r="RPJ145" s="155"/>
      <c r="RPK145" s="155"/>
      <c r="RPL145" s="155"/>
      <c r="RPM145" s="155"/>
      <c r="RPN145" s="155"/>
      <c r="RPO145" s="155"/>
      <c r="RPP145" s="155"/>
      <c r="RPQ145" s="155"/>
      <c r="RPR145" s="155"/>
      <c r="RPS145" s="155"/>
      <c r="RPT145" s="155"/>
      <c r="RPU145" s="155"/>
      <c r="RPV145" s="155"/>
      <c r="RPW145" s="155"/>
      <c r="RPX145" s="155"/>
      <c r="RPY145" s="155"/>
      <c r="RPZ145" s="155"/>
      <c r="RQA145" s="155"/>
      <c r="RQB145" s="155"/>
      <c r="RQC145" s="155"/>
      <c r="RQD145" s="155"/>
      <c r="RQE145" s="155"/>
      <c r="RQF145" s="155"/>
      <c r="RQG145" s="155"/>
      <c r="RQH145" s="155"/>
      <c r="RQI145" s="155"/>
      <c r="RQJ145" s="155"/>
      <c r="RQK145" s="155"/>
      <c r="RQL145" s="155"/>
      <c r="RQM145" s="155"/>
      <c r="RQN145" s="155"/>
      <c r="RQO145" s="155"/>
      <c r="RQP145" s="155"/>
      <c r="RQQ145" s="155"/>
      <c r="RQR145" s="155"/>
      <c r="RQS145" s="155"/>
      <c r="RQT145" s="155"/>
      <c r="RQU145" s="155"/>
      <c r="RQV145" s="155"/>
      <c r="RQW145" s="155"/>
      <c r="RQX145" s="155"/>
      <c r="RQY145" s="155"/>
      <c r="RQZ145" s="155"/>
      <c r="RRA145" s="155"/>
      <c r="RRB145" s="155"/>
      <c r="RRC145" s="155"/>
      <c r="RRD145" s="155"/>
      <c r="RRE145" s="155"/>
      <c r="RRF145" s="155"/>
      <c r="RRG145" s="155"/>
      <c r="RRH145" s="155"/>
      <c r="RRI145" s="155"/>
      <c r="RRJ145" s="155"/>
      <c r="RRK145" s="155"/>
      <c r="RRL145" s="155"/>
      <c r="RRM145" s="155"/>
      <c r="RRN145" s="155"/>
      <c r="RRO145" s="155"/>
      <c r="RRP145" s="155"/>
      <c r="RRQ145" s="155"/>
      <c r="RRR145" s="155"/>
      <c r="RRS145" s="155"/>
      <c r="RRT145" s="155"/>
      <c r="RRU145" s="155"/>
      <c r="RRV145" s="155"/>
      <c r="RRW145" s="155"/>
      <c r="RRX145" s="155"/>
      <c r="RRY145" s="155"/>
      <c r="RRZ145" s="155"/>
      <c r="RSA145" s="155"/>
      <c r="RSB145" s="155"/>
      <c r="RSC145" s="155"/>
      <c r="RSD145" s="155"/>
      <c r="RSE145" s="155"/>
      <c r="RSF145" s="155"/>
      <c r="RSG145" s="155"/>
      <c r="RSH145" s="155"/>
      <c r="RSI145" s="155"/>
      <c r="RSJ145" s="155"/>
      <c r="RSK145" s="155"/>
      <c r="RSL145" s="155"/>
      <c r="RSM145" s="155"/>
      <c r="RSN145" s="155"/>
      <c r="RSO145" s="155"/>
      <c r="RSP145" s="155"/>
      <c r="RSQ145" s="155"/>
      <c r="RSR145" s="155"/>
      <c r="RSS145" s="155"/>
      <c r="RST145" s="155"/>
      <c r="RSU145" s="155"/>
      <c r="RSV145" s="155"/>
      <c r="RSW145" s="155"/>
      <c r="RSX145" s="155"/>
      <c r="RSY145" s="155"/>
      <c r="RSZ145" s="155"/>
      <c r="RTA145" s="155"/>
      <c r="RTB145" s="155"/>
      <c r="RTC145" s="155"/>
      <c r="RTD145" s="155"/>
      <c r="RTE145" s="155"/>
      <c r="RTF145" s="155"/>
      <c r="RTG145" s="155"/>
      <c r="RTH145" s="155"/>
      <c r="RTI145" s="155"/>
      <c r="RTJ145" s="155"/>
      <c r="RTK145" s="155"/>
      <c r="RTL145" s="155"/>
      <c r="RTM145" s="155"/>
      <c r="RTN145" s="155"/>
      <c r="RTO145" s="155"/>
      <c r="RTP145" s="155"/>
      <c r="RTQ145" s="155"/>
      <c r="RTR145" s="155"/>
      <c r="RTS145" s="155"/>
      <c r="RTT145" s="155"/>
      <c r="RTU145" s="155"/>
      <c r="RTV145" s="155"/>
      <c r="RTW145" s="155"/>
      <c r="RTX145" s="155"/>
      <c r="RTY145" s="155"/>
      <c r="RTZ145" s="155"/>
      <c r="RUA145" s="155"/>
      <c r="RUB145" s="155"/>
      <c r="RUC145" s="155"/>
      <c r="RUD145" s="155"/>
      <c r="RUE145" s="155"/>
      <c r="RUF145" s="155"/>
      <c r="RUG145" s="155"/>
      <c r="RUH145" s="155"/>
      <c r="RUI145" s="155"/>
      <c r="RUJ145" s="155"/>
      <c r="RUK145" s="155"/>
      <c r="RUL145" s="155"/>
      <c r="RUM145" s="155"/>
      <c r="RUN145" s="155"/>
      <c r="RUO145" s="155"/>
      <c r="RUP145" s="155"/>
      <c r="RUQ145" s="155"/>
      <c r="RUR145" s="155"/>
      <c r="RUS145" s="155"/>
      <c r="RUT145" s="155"/>
      <c r="RUU145" s="155"/>
      <c r="RUV145" s="155"/>
      <c r="RUW145" s="155"/>
      <c r="RUX145" s="155"/>
      <c r="RUY145" s="155"/>
      <c r="RUZ145" s="155"/>
      <c r="RVA145" s="155"/>
      <c r="RVB145" s="155"/>
      <c r="RVC145" s="155"/>
      <c r="RVD145" s="155"/>
      <c r="RVE145" s="155"/>
      <c r="RVF145" s="155"/>
      <c r="RVG145" s="155"/>
      <c r="RVH145" s="155"/>
      <c r="RVI145" s="155"/>
      <c r="RVJ145" s="155"/>
      <c r="RVK145" s="155"/>
      <c r="RVL145" s="155"/>
      <c r="RVM145" s="155"/>
      <c r="RVN145" s="155"/>
      <c r="RVO145" s="155"/>
      <c r="RVP145" s="155"/>
      <c r="RVQ145" s="155"/>
      <c r="RVR145" s="155"/>
      <c r="RVS145" s="155"/>
      <c r="RVT145" s="155"/>
      <c r="RVU145" s="155"/>
      <c r="RVV145" s="155"/>
      <c r="RVW145" s="155"/>
      <c r="RVX145" s="155"/>
      <c r="RVY145" s="155"/>
      <c r="RVZ145" s="155"/>
      <c r="RWA145" s="155"/>
      <c r="RWB145" s="155"/>
      <c r="RWC145" s="155"/>
      <c r="RWD145" s="155"/>
      <c r="RWE145" s="155"/>
      <c r="RWF145" s="155"/>
      <c r="RWG145" s="155"/>
      <c r="RWH145" s="155"/>
      <c r="RWI145" s="155"/>
      <c r="RWJ145" s="155"/>
      <c r="RWK145" s="155"/>
      <c r="RWL145" s="155"/>
      <c r="RWM145" s="155"/>
      <c r="RWN145" s="155"/>
      <c r="RWO145" s="155"/>
      <c r="RWP145" s="155"/>
      <c r="RWQ145" s="155"/>
      <c r="RWR145" s="155"/>
      <c r="RWS145" s="155"/>
      <c r="RWT145" s="155"/>
      <c r="RWU145" s="155"/>
      <c r="RWV145" s="155"/>
      <c r="RWW145" s="155"/>
      <c r="RWX145" s="155"/>
      <c r="RWY145" s="155"/>
      <c r="RWZ145" s="155"/>
      <c r="RXA145" s="155"/>
      <c r="RXB145" s="155"/>
      <c r="RXC145" s="155"/>
      <c r="RXD145" s="155"/>
      <c r="RXE145" s="155"/>
      <c r="RXF145" s="155"/>
      <c r="RXG145" s="155"/>
      <c r="RXH145" s="155"/>
      <c r="RXI145" s="155"/>
      <c r="RXJ145" s="155"/>
      <c r="RXK145" s="155"/>
      <c r="RXL145" s="155"/>
      <c r="RXM145" s="155"/>
      <c r="RXN145" s="155"/>
      <c r="RXO145" s="155"/>
      <c r="RXP145" s="155"/>
      <c r="RXQ145" s="155"/>
      <c r="RXR145" s="155"/>
      <c r="RXS145" s="155"/>
      <c r="RXT145" s="155"/>
      <c r="RXU145" s="155"/>
      <c r="RXV145" s="155"/>
      <c r="RXW145" s="155"/>
      <c r="RXX145" s="155"/>
      <c r="RXY145" s="155"/>
      <c r="RXZ145" s="155"/>
      <c r="RYA145" s="155"/>
      <c r="RYB145" s="155"/>
      <c r="RYC145" s="155"/>
      <c r="RYD145" s="155"/>
      <c r="RYE145" s="155"/>
      <c r="RYF145" s="155"/>
      <c r="RYG145" s="155"/>
      <c r="RYH145" s="155"/>
      <c r="RYI145" s="155"/>
      <c r="RYJ145" s="155"/>
      <c r="RYK145" s="155"/>
      <c r="RYL145" s="155"/>
      <c r="RYM145" s="155"/>
      <c r="RYN145" s="155"/>
      <c r="RYO145" s="155"/>
      <c r="RYP145" s="155"/>
      <c r="RYQ145" s="155"/>
      <c r="RYR145" s="155"/>
      <c r="RYS145" s="155"/>
      <c r="RYT145" s="155"/>
      <c r="RYU145" s="155"/>
      <c r="RYV145" s="155"/>
      <c r="RYW145" s="155"/>
      <c r="RYX145" s="155"/>
      <c r="RYY145" s="155"/>
      <c r="RYZ145" s="155"/>
      <c r="RZA145" s="155"/>
      <c r="RZB145" s="155"/>
      <c r="RZC145" s="155"/>
      <c r="RZD145" s="155"/>
      <c r="RZE145" s="155"/>
      <c r="RZF145" s="155"/>
      <c r="RZG145" s="155"/>
      <c r="RZH145" s="155"/>
      <c r="RZI145" s="155"/>
      <c r="RZJ145" s="155"/>
      <c r="RZK145" s="155"/>
      <c r="RZL145" s="155"/>
      <c r="RZM145" s="155"/>
      <c r="RZN145" s="155"/>
      <c r="RZO145" s="155"/>
      <c r="RZP145" s="155"/>
      <c r="RZQ145" s="155"/>
      <c r="RZR145" s="155"/>
      <c r="RZS145" s="155"/>
      <c r="RZT145" s="155"/>
      <c r="RZU145" s="155"/>
      <c r="RZV145" s="155"/>
      <c r="RZW145" s="155"/>
      <c r="RZX145" s="155"/>
      <c r="RZY145" s="155"/>
      <c r="RZZ145" s="155"/>
      <c r="SAA145" s="155"/>
      <c r="SAB145" s="155"/>
      <c r="SAC145" s="155"/>
      <c r="SAD145" s="155"/>
      <c r="SAE145" s="155"/>
      <c r="SAF145" s="155"/>
      <c r="SAG145" s="155"/>
      <c r="SAH145" s="155"/>
      <c r="SAI145" s="155"/>
      <c r="SAJ145" s="155"/>
      <c r="SAK145" s="155"/>
      <c r="SAL145" s="155"/>
      <c r="SAM145" s="155"/>
      <c r="SAN145" s="155"/>
      <c r="SAO145" s="155"/>
      <c r="SAP145" s="155"/>
      <c r="SAQ145" s="155"/>
      <c r="SAR145" s="155"/>
      <c r="SAS145" s="155"/>
      <c r="SAT145" s="155"/>
      <c r="SAU145" s="155"/>
      <c r="SAV145" s="155"/>
      <c r="SAW145" s="155"/>
      <c r="SAX145" s="155"/>
      <c r="SAY145" s="155"/>
      <c r="SAZ145" s="155"/>
      <c r="SBA145" s="155"/>
      <c r="SBB145" s="155"/>
      <c r="SBC145" s="155"/>
      <c r="SBD145" s="155"/>
      <c r="SBE145" s="155"/>
      <c r="SBF145" s="155"/>
      <c r="SBG145" s="155"/>
      <c r="SBH145" s="155"/>
      <c r="SBI145" s="155"/>
      <c r="SBJ145" s="155"/>
      <c r="SBK145" s="155"/>
      <c r="SBL145" s="155"/>
      <c r="SBM145" s="155"/>
      <c r="SBN145" s="155"/>
      <c r="SBO145" s="155"/>
      <c r="SBP145" s="155"/>
      <c r="SBQ145" s="155"/>
      <c r="SBR145" s="155"/>
      <c r="SBS145" s="155"/>
      <c r="SBT145" s="155"/>
      <c r="SBU145" s="155"/>
      <c r="SBV145" s="155"/>
      <c r="SBW145" s="155"/>
      <c r="SBX145" s="155"/>
      <c r="SBY145" s="155"/>
      <c r="SBZ145" s="155"/>
      <c r="SCA145" s="155"/>
      <c r="SCB145" s="155"/>
      <c r="SCC145" s="155"/>
      <c r="SCD145" s="155"/>
      <c r="SCE145" s="155"/>
      <c r="SCF145" s="155"/>
      <c r="SCG145" s="155"/>
      <c r="SCH145" s="155"/>
      <c r="SCI145" s="155"/>
      <c r="SCJ145" s="155"/>
      <c r="SCK145" s="155"/>
      <c r="SCL145" s="155"/>
      <c r="SCM145" s="155"/>
      <c r="SCN145" s="155"/>
      <c r="SCO145" s="155"/>
      <c r="SCP145" s="155"/>
      <c r="SCQ145" s="155"/>
      <c r="SCR145" s="155"/>
      <c r="SCS145" s="155"/>
      <c r="SCT145" s="155"/>
      <c r="SCU145" s="155"/>
      <c r="SCV145" s="155"/>
      <c r="SCW145" s="155"/>
      <c r="SCX145" s="155"/>
      <c r="SCY145" s="155"/>
      <c r="SCZ145" s="155"/>
      <c r="SDA145" s="155"/>
      <c r="SDB145" s="155"/>
      <c r="SDC145" s="155"/>
      <c r="SDD145" s="155"/>
      <c r="SDE145" s="155"/>
      <c r="SDF145" s="155"/>
      <c r="SDG145" s="155"/>
      <c r="SDH145" s="155"/>
      <c r="SDI145" s="155"/>
      <c r="SDJ145" s="155"/>
      <c r="SDK145" s="155"/>
      <c r="SDL145" s="155"/>
      <c r="SDM145" s="155"/>
      <c r="SDN145" s="155"/>
      <c r="SDO145" s="155"/>
      <c r="SDP145" s="155"/>
      <c r="SDQ145" s="155"/>
      <c r="SDR145" s="155"/>
      <c r="SDS145" s="155"/>
      <c r="SDT145" s="155"/>
      <c r="SDU145" s="155"/>
      <c r="SDV145" s="155"/>
      <c r="SDW145" s="155"/>
      <c r="SDX145" s="155"/>
      <c r="SDY145" s="155"/>
      <c r="SDZ145" s="155"/>
      <c r="SEA145" s="155"/>
      <c r="SEB145" s="155"/>
      <c r="SEC145" s="155"/>
      <c r="SED145" s="155"/>
      <c r="SEE145" s="155"/>
      <c r="SEF145" s="155"/>
      <c r="SEG145" s="155"/>
      <c r="SEH145" s="155"/>
      <c r="SEI145" s="155"/>
      <c r="SEJ145" s="155"/>
      <c r="SEK145" s="155"/>
      <c r="SEL145" s="155"/>
      <c r="SEM145" s="155"/>
      <c r="SEN145" s="155"/>
      <c r="SEO145" s="155"/>
      <c r="SEP145" s="155"/>
      <c r="SEQ145" s="155"/>
      <c r="SER145" s="155"/>
      <c r="SES145" s="155"/>
      <c r="SET145" s="155"/>
      <c r="SEU145" s="155"/>
      <c r="SEV145" s="155"/>
      <c r="SEW145" s="155"/>
      <c r="SEX145" s="155"/>
      <c r="SEY145" s="155"/>
      <c r="SEZ145" s="155"/>
      <c r="SFA145" s="155"/>
      <c r="SFB145" s="155"/>
      <c r="SFC145" s="155"/>
      <c r="SFD145" s="155"/>
      <c r="SFE145" s="155"/>
      <c r="SFF145" s="155"/>
      <c r="SFG145" s="155"/>
      <c r="SFH145" s="155"/>
      <c r="SFI145" s="155"/>
      <c r="SFJ145" s="155"/>
      <c r="SFK145" s="155"/>
      <c r="SFL145" s="155"/>
      <c r="SFM145" s="155"/>
      <c r="SFN145" s="155"/>
      <c r="SFO145" s="155"/>
      <c r="SFP145" s="155"/>
      <c r="SFQ145" s="155"/>
      <c r="SFR145" s="155"/>
      <c r="SFS145" s="155"/>
      <c r="SFT145" s="155"/>
      <c r="SFU145" s="155"/>
      <c r="SFV145" s="155"/>
      <c r="SFW145" s="155"/>
      <c r="SFX145" s="155"/>
      <c r="SFY145" s="155"/>
      <c r="SFZ145" s="155"/>
      <c r="SGA145" s="155"/>
      <c r="SGB145" s="155"/>
      <c r="SGC145" s="155"/>
      <c r="SGD145" s="155"/>
      <c r="SGE145" s="155"/>
      <c r="SGF145" s="155"/>
      <c r="SGG145" s="155"/>
      <c r="SGH145" s="155"/>
      <c r="SGI145" s="155"/>
      <c r="SGJ145" s="155"/>
      <c r="SGK145" s="155"/>
      <c r="SGL145" s="155"/>
      <c r="SGM145" s="155"/>
      <c r="SGN145" s="155"/>
      <c r="SGO145" s="155"/>
      <c r="SGP145" s="155"/>
      <c r="SGQ145" s="155"/>
      <c r="SGR145" s="155"/>
      <c r="SGS145" s="155"/>
      <c r="SGT145" s="155"/>
      <c r="SGU145" s="155"/>
      <c r="SGV145" s="155"/>
      <c r="SGW145" s="155"/>
      <c r="SGX145" s="155"/>
      <c r="SGY145" s="155"/>
      <c r="SGZ145" s="155"/>
      <c r="SHA145" s="155"/>
      <c r="SHB145" s="155"/>
      <c r="SHC145" s="155"/>
      <c r="SHD145" s="155"/>
      <c r="SHE145" s="155"/>
      <c r="SHF145" s="155"/>
      <c r="SHG145" s="155"/>
      <c r="SHH145" s="155"/>
      <c r="SHI145" s="155"/>
      <c r="SHJ145" s="155"/>
      <c r="SHK145" s="155"/>
      <c r="SHL145" s="155"/>
      <c r="SHM145" s="155"/>
      <c r="SHN145" s="155"/>
      <c r="SHO145" s="155"/>
      <c r="SHP145" s="155"/>
      <c r="SHQ145" s="155"/>
      <c r="SHR145" s="155"/>
      <c r="SHS145" s="155"/>
      <c r="SHT145" s="155"/>
      <c r="SHU145" s="155"/>
      <c r="SHV145" s="155"/>
      <c r="SHW145" s="155"/>
      <c r="SHX145" s="155"/>
      <c r="SHY145" s="155"/>
      <c r="SHZ145" s="155"/>
      <c r="SIA145" s="155"/>
      <c r="SIB145" s="155"/>
      <c r="SIC145" s="155"/>
      <c r="SID145" s="155"/>
      <c r="SIE145" s="155"/>
      <c r="SIF145" s="155"/>
      <c r="SIG145" s="155"/>
      <c r="SIH145" s="155"/>
      <c r="SII145" s="155"/>
      <c r="SIJ145" s="155"/>
      <c r="SIK145" s="155"/>
      <c r="SIL145" s="155"/>
      <c r="SIM145" s="155"/>
      <c r="SIN145" s="155"/>
      <c r="SIO145" s="155"/>
      <c r="SIP145" s="155"/>
      <c r="SIQ145" s="155"/>
      <c r="SIR145" s="155"/>
      <c r="SIS145" s="155"/>
      <c r="SIT145" s="155"/>
      <c r="SIU145" s="155"/>
      <c r="SIV145" s="155"/>
      <c r="SIW145" s="155"/>
      <c r="SIX145" s="155"/>
      <c r="SIY145" s="155"/>
      <c r="SIZ145" s="155"/>
      <c r="SJA145" s="155"/>
      <c r="SJB145" s="155"/>
      <c r="SJC145" s="155"/>
      <c r="SJD145" s="155"/>
      <c r="SJE145" s="155"/>
      <c r="SJF145" s="155"/>
      <c r="SJG145" s="155"/>
      <c r="SJH145" s="155"/>
      <c r="SJI145" s="155"/>
      <c r="SJJ145" s="155"/>
      <c r="SJK145" s="155"/>
      <c r="SJL145" s="155"/>
      <c r="SJM145" s="155"/>
      <c r="SJN145" s="155"/>
      <c r="SJO145" s="155"/>
      <c r="SJP145" s="155"/>
      <c r="SJQ145" s="155"/>
      <c r="SJR145" s="155"/>
      <c r="SJS145" s="155"/>
      <c r="SJT145" s="155"/>
      <c r="SJU145" s="155"/>
      <c r="SJV145" s="155"/>
      <c r="SJW145" s="155"/>
      <c r="SJX145" s="155"/>
      <c r="SJY145" s="155"/>
      <c r="SJZ145" s="155"/>
      <c r="SKA145" s="155"/>
      <c r="SKB145" s="155"/>
      <c r="SKC145" s="155"/>
      <c r="SKD145" s="155"/>
      <c r="SKE145" s="155"/>
      <c r="SKF145" s="155"/>
      <c r="SKG145" s="155"/>
      <c r="SKH145" s="155"/>
      <c r="SKI145" s="155"/>
      <c r="SKJ145" s="155"/>
      <c r="SKK145" s="155"/>
      <c r="SKL145" s="155"/>
      <c r="SKM145" s="155"/>
      <c r="SKN145" s="155"/>
      <c r="SKO145" s="155"/>
      <c r="SKP145" s="155"/>
      <c r="SKQ145" s="155"/>
      <c r="SKR145" s="155"/>
      <c r="SKS145" s="155"/>
      <c r="SKT145" s="155"/>
      <c r="SKU145" s="155"/>
      <c r="SKV145" s="155"/>
      <c r="SKW145" s="155"/>
      <c r="SKX145" s="155"/>
      <c r="SKY145" s="155"/>
      <c r="SKZ145" s="155"/>
      <c r="SLA145" s="155"/>
      <c r="SLB145" s="155"/>
      <c r="SLC145" s="155"/>
      <c r="SLD145" s="155"/>
      <c r="SLE145" s="155"/>
      <c r="SLF145" s="155"/>
      <c r="SLG145" s="155"/>
      <c r="SLH145" s="155"/>
      <c r="SLI145" s="155"/>
      <c r="SLJ145" s="155"/>
      <c r="SLK145" s="155"/>
      <c r="SLL145" s="155"/>
      <c r="SLM145" s="155"/>
      <c r="SLN145" s="155"/>
      <c r="SLO145" s="155"/>
      <c r="SLP145" s="155"/>
      <c r="SLQ145" s="155"/>
      <c r="SLR145" s="155"/>
      <c r="SLS145" s="155"/>
      <c r="SLT145" s="155"/>
      <c r="SLU145" s="155"/>
      <c r="SLV145" s="155"/>
      <c r="SLW145" s="155"/>
      <c r="SLX145" s="155"/>
      <c r="SLY145" s="155"/>
      <c r="SLZ145" s="155"/>
      <c r="SMA145" s="155"/>
      <c r="SMB145" s="155"/>
      <c r="SMC145" s="155"/>
      <c r="SMD145" s="155"/>
      <c r="SME145" s="155"/>
      <c r="SMF145" s="155"/>
      <c r="SMG145" s="155"/>
      <c r="SMH145" s="155"/>
      <c r="SMI145" s="155"/>
      <c r="SMJ145" s="155"/>
      <c r="SMK145" s="155"/>
      <c r="SML145" s="155"/>
      <c r="SMM145" s="155"/>
      <c r="SMN145" s="155"/>
      <c r="SMO145" s="155"/>
      <c r="SMP145" s="155"/>
      <c r="SMQ145" s="155"/>
      <c r="SMR145" s="155"/>
      <c r="SMS145" s="155"/>
      <c r="SMT145" s="155"/>
      <c r="SMU145" s="155"/>
      <c r="SMV145" s="155"/>
      <c r="SMW145" s="155"/>
      <c r="SMX145" s="155"/>
      <c r="SMY145" s="155"/>
      <c r="SMZ145" s="155"/>
      <c r="SNA145" s="155"/>
      <c r="SNB145" s="155"/>
      <c r="SNC145" s="155"/>
      <c r="SND145" s="155"/>
      <c r="SNE145" s="155"/>
      <c r="SNF145" s="155"/>
      <c r="SNG145" s="155"/>
      <c r="SNH145" s="155"/>
      <c r="SNI145" s="155"/>
      <c r="SNJ145" s="155"/>
      <c r="SNK145" s="155"/>
      <c r="SNL145" s="155"/>
      <c r="SNM145" s="155"/>
      <c r="SNN145" s="155"/>
      <c r="SNO145" s="155"/>
      <c r="SNP145" s="155"/>
      <c r="SNQ145" s="155"/>
      <c r="SNR145" s="155"/>
      <c r="SNS145" s="155"/>
      <c r="SNT145" s="155"/>
      <c r="SNU145" s="155"/>
      <c r="SNV145" s="155"/>
      <c r="SNW145" s="155"/>
      <c r="SNX145" s="155"/>
      <c r="SNY145" s="155"/>
      <c r="SNZ145" s="155"/>
      <c r="SOA145" s="155"/>
      <c r="SOB145" s="155"/>
      <c r="SOC145" s="155"/>
      <c r="SOD145" s="155"/>
      <c r="SOE145" s="155"/>
      <c r="SOF145" s="155"/>
      <c r="SOG145" s="155"/>
      <c r="SOH145" s="155"/>
      <c r="SOI145" s="155"/>
      <c r="SOJ145" s="155"/>
      <c r="SOK145" s="155"/>
      <c r="SOL145" s="155"/>
      <c r="SOM145" s="155"/>
      <c r="SON145" s="155"/>
      <c r="SOO145" s="155"/>
      <c r="SOP145" s="155"/>
      <c r="SOQ145" s="155"/>
      <c r="SOR145" s="155"/>
      <c r="SOS145" s="155"/>
      <c r="SOT145" s="155"/>
      <c r="SOU145" s="155"/>
      <c r="SOV145" s="155"/>
      <c r="SOW145" s="155"/>
      <c r="SOX145" s="155"/>
      <c r="SOY145" s="155"/>
      <c r="SOZ145" s="155"/>
      <c r="SPA145" s="155"/>
      <c r="SPB145" s="155"/>
      <c r="SPC145" s="155"/>
      <c r="SPD145" s="155"/>
      <c r="SPE145" s="155"/>
      <c r="SPF145" s="155"/>
      <c r="SPG145" s="155"/>
      <c r="SPH145" s="155"/>
      <c r="SPI145" s="155"/>
      <c r="SPJ145" s="155"/>
      <c r="SPK145" s="155"/>
      <c r="SPL145" s="155"/>
      <c r="SPM145" s="155"/>
      <c r="SPN145" s="155"/>
      <c r="SPO145" s="155"/>
      <c r="SPP145" s="155"/>
      <c r="SPQ145" s="155"/>
      <c r="SPR145" s="155"/>
      <c r="SPS145" s="155"/>
      <c r="SPT145" s="155"/>
      <c r="SPU145" s="155"/>
      <c r="SPV145" s="155"/>
      <c r="SPW145" s="155"/>
      <c r="SPX145" s="155"/>
      <c r="SPY145" s="155"/>
      <c r="SPZ145" s="155"/>
      <c r="SQA145" s="155"/>
      <c r="SQB145" s="155"/>
      <c r="SQC145" s="155"/>
      <c r="SQD145" s="155"/>
      <c r="SQE145" s="155"/>
      <c r="SQF145" s="155"/>
      <c r="SQG145" s="155"/>
      <c r="SQH145" s="155"/>
      <c r="SQI145" s="155"/>
      <c r="SQJ145" s="155"/>
      <c r="SQK145" s="155"/>
      <c r="SQL145" s="155"/>
      <c r="SQM145" s="155"/>
      <c r="SQN145" s="155"/>
      <c r="SQO145" s="155"/>
      <c r="SQP145" s="155"/>
      <c r="SQQ145" s="155"/>
      <c r="SQR145" s="155"/>
      <c r="SQS145" s="155"/>
      <c r="SQT145" s="155"/>
      <c r="SQU145" s="155"/>
      <c r="SQV145" s="155"/>
      <c r="SQW145" s="155"/>
      <c r="SQX145" s="155"/>
      <c r="SQY145" s="155"/>
      <c r="SQZ145" s="155"/>
      <c r="SRA145" s="155"/>
      <c r="SRB145" s="155"/>
      <c r="SRC145" s="155"/>
      <c r="SRD145" s="155"/>
      <c r="SRE145" s="155"/>
      <c r="SRF145" s="155"/>
      <c r="SRG145" s="155"/>
      <c r="SRH145" s="155"/>
      <c r="SRI145" s="155"/>
      <c r="SRJ145" s="155"/>
      <c r="SRK145" s="155"/>
      <c r="SRL145" s="155"/>
      <c r="SRM145" s="155"/>
      <c r="SRN145" s="155"/>
      <c r="SRO145" s="155"/>
      <c r="SRP145" s="155"/>
      <c r="SRQ145" s="155"/>
      <c r="SRR145" s="155"/>
      <c r="SRS145" s="155"/>
      <c r="SRT145" s="155"/>
      <c r="SRU145" s="155"/>
      <c r="SRV145" s="155"/>
      <c r="SRW145" s="155"/>
      <c r="SRX145" s="155"/>
      <c r="SRY145" s="155"/>
      <c r="SRZ145" s="155"/>
      <c r="SSA145" s="155"/>
      <c r="SSB145" s="155"/>
      <c r="SSC145" s="155"/>
      <c r="SSD145" s="155"/>
      <c r="SSE145" s="155"/>
      <c r="SSF145" s="155"/>
      <c r="SSG145" s="155"/>
      <c r="SSH145" s="155"/>
      <c r="SSI145" s="155"/>
      <c r="SSJ145" s="155"/>
      <c r="SSK145" s="155"/>
      <c r="SSL145" s="155"/>
      <c r="SSM145" s="155"/>
      <c r="SSN145" s="155"/>
      <c r="SSO145" s="155"/>
      <c r="SSP145" s="155"/>
      <c r="SSQ145" s="155"/>
      <c r="SSR145" s="155"/>
      <c r="SSS145" s="155"/>
      <c r="SST145" s="155"/>
      <c r="SSU145" s="155"/>
      <c r="SSV145" s="155"/>
      <c r="SSW145" s="155"/>
      <c r="SSX145" s="155"/>
      <c r="SSY145" s="155"/>
      <c r="SSZ145" s="155"/>
      <c r="STA145" s="155"/>
      <c r="STB145" s="155"/>
      <c r="STC145" s="155"/>
      <c r="STD145" s="155"/>
      <c r="STE145" s="155"/>
      <c r="STF145" s="155"/>
      <c r="STG145" s="155"/>
      <c r="STH145" s="155"/>
      <c r="STI145" s="155"/>
      <c r="STJ145" s="155"/>
      <c r="STK145" s="155"/>
      <c r="STL145" s="155"/>
      <c r="STM145" s="155"/>
      <c r="STN145" s="155"/>
      <c r="STO145" s="155"/>
      <c r="STP145" s="155"/>
      <c r="STQ145" s="155"/>
      <c r="STR145" s="155"/>
      <c r="STS145" s="155"/>
      <c r="STT145" s="155"/>
      <c r="STU145" s="155"/>
      <c r="STV145" s="155"/>
      <c r="STW145" s="155"/>
      <c r="STX145" s="155"/>
      <c r="STY145" s="155"/>
      <c r="STZ145" s="155"/>
      <c r="SUA145" s="155"/>
      <c r="SUB145" s="155"/>
      <c r="SUC145" s="155"/>
      <c r="SUD145" s="155"/>
      <c r="SUE145" s="155"/>
      <c r="SUF145" s="155"/>
      <c r="SUG145" s="155"/>
      <c r="SUH145" s="155"/>
      <c r="SUI145" s="155"/>
      <c r="SUJ145" s="155"/>
      <c r="SUK145" s="155"/>
      <c r="SUL145" s="155"/>
      <c r="SUM145" s="155"/>
      <c r="SUN145" s="155"/>
      <c r="SUO145" s="155"/>
      <c r="SUP145" s="155"/>
      <c r="SUQ145" s="155"/>
      <c r="SUR145" s="155"/>
      <c r="SUS145" s="155"/>
      <c r="SUT145" s="155"/>
      <c r="SUU145" s="155"/>
      <c r="SUV145" s="155"/>
      <c r="SUW145" s="155"/>
      <c r="SUX145" s="155"/>
      <c r="SUY145" s="155"/>
      <c r="SUZ145" s="155"/>
      <c r="SVA145" s="155"/>
      <c r="SVB145" s="155"/>
      <c r="SVC145" s="155"/>
      <c r="SVD145" s="155"/>
      <c r="SVE145" s="155"/>
      <c r="SVF145" s="155"/>
      <c r="SVG145" s="155"/>
      <c r="SVH145" s="155"/>
      <c r="SVI145" s="155"/>
      <c r="SVJ145" s="155"/>
      <c r="SVK145" s="155"/>
      <c r="SVL145" s="155"/>
      <c r="SVM145" s="155"/>
      <c r="SVN145" s="155"/>
      <c r="SVO145" s="155"/>
      <c r="SVP145" s="155"/>
      <c r="SVQ145" s="155"/>
      <c r="SVR145" s="155"/>
      <c r="SVS145" s="155"/>
      <c r="SVT145" s="155"/>
      <c r="SVU145" s="155"/>
      <c r="SVV145" s="155"/>
      <c r="SVW145" s="155"/>
      <c r="SVX145" s="155"/>
      <c r="SVY145" s="155"/>
      <c r="SVZ145" s="155"/>
      <c r="SWA145" s="155"/>
      <c r="SWB145" s="155"/>
      <c r="SWC145" s="155"/>
      <c r="SWD145" s="155"/>
      <c r="SWE145" s="155"/>
      <c r="SWF145" s="155"/>
      <c r="SWG145" s="155"/>
      <c r="SWH145" s="155"/>
      <c r="SWI145" s="155"/>
      <c r="SWJ145" s="155"/>
      <c r="SWK145" s="155"/>
      <c r="SWL145" s="155"/>
      <c r="SWM145" s="155"/>
      <c r="SWN145" s="155"/>
      <c r="SWO145" s="155"/>
      <c r="SWP145" s="155"/>
      <c r="SWQ145" s="155"/>
      <c r="SWR145" s="155"/>
      <c r="SWS145" s="155"/>
      <c r="SWT145" s="155"/>
      <c r="SWU145" s="155"/>
      <c r="SWV145" s="155"/>
      <c r="SWW145" s="155"/>
      <c r="SWX145" s="155"/>
      <c r="SWY145" s="155"/>
      <c r="SWZ145" s="155"/>
      <c r="SXA145" s="155"/>
      <c r="SXB145" s="155"/>
      <c r="SXC145" s="155"/>
      <c r="SXD145" s="155"/>
      <c r="SXE145" s="155"/>
      <c r="SXF145" s="155"/>
      <c r="SXG145" s="155"/>
      <c r="SXH145" s="155"/>
      <c r="SXI145" s="155"/>
      <c r="SXJ145" s="155"/>
      <c r="SXK145" s="155"/>
      <c r="SXL145" s="155"/>
      <c r="SXM145" s="155"/>
      <c r="SXN145" s="155"/>
      <c r="SXO145" s="155"/>
      <c r="SXP145" s="155"/>
      <c r="SXQ145" s="155"/>
      <c r="SXR145" s="155"/>
      <c r="SXS145" s="155"/>
      <c r="SXT145" s="155"/>
      <c r="SXU145" s="155"/>
      <c r="SXV145" s="155"/>
      <c r="SXW145" s="155"/>
      <c r="SXX145" s="155"/>
      <c r="SXY145" s="155"/>
      <c r="SXZ145" s="155"/>
      <c r="SYA145" s="155"/>
      <c r="SYB145" s="155"/>
      <c r="SYC145" s="155"/>
      <c r="SYD145" s="155"/>
      <c r="SYE145" s="155"/>
      <c r="SYF145" s="155"/>
      <c r="SYG145" s="155"/>
      <c r="SYH145" s="155"/>
      <c r="SYI145" s="155"/>
      <c r="SYJ145" s="155"/>
      <c r="SYK145" s="155"/>
      <c r="SYL145" s="155"/>
      <c r="SYM145" s="155"/>
      <c r="SYN145" s="155"/>
      <c r="SYO145" s="155"/>
      <c r="SYP145" s="155"/>
      <c r="SYQ145" s="155"/>
      <c r="SYR145" s="155"/>
      <c r="SYS145" s="155"/>
      <c r="SYT145" s="155"/>
      <c r="SYU145" s="155"/>
      <c r="SYV145" s="155"/>
      <c r="SYW145" s="155"/>
      <c r="SYX145" s="155"/>
      <c r="SYY145" s="155"/>
      <c r="SYZ145" s="155"/>
      <c r="SZA145" s="155"/>
      <c r="SZB145" s="155"/>
      <c r="SZC145" s="155"/>
      <c r="SZD145" s="155"/>
      <c r="SZE145" s="155"/>
      <c r="SZF145" s="155"/>
      <c r="SZG145" s="155"/>
      <c r="SZH145" s="155"/>
      <c r="SZI145" s="155"/>
      <c r="SZJ145" s="155"/>
      <c r="SZK145" s="155"/>
      <c r="SZL145" s="155"/>
      <c r="SZM145" s="155"/>
      <c r="SZN145" s="155"/>
      <c r="SZO145" s="155"/>
      <c r="SZP145" s="155"/>
      <c r="SZQ145" s="155"/>
      <c r="SZR145" s="155"/>
      <c r="SZS145" s="155"/>
      <c r="SZT145" s="155"/>
      <c r="SZU145" s="155"/>
      <c r="SZV145" s="155"/>
      <c r="SZW145" s="155"/>
      <c r="SZX145" s="155"/>
      <c r="SZY145" s="155"/>
      <c r="SZZ145" s="155"/>
      <c r="TAA145" s="155"/>
      <c r="TAB145" s="155"/>
      <c r="TAC145" s="155"/>
      <c r="TAD145" s="155"/>
      <c r="TAE145" s="155"/>
      <c r="TAF145" s="155"/>
      <c r="TAG145" s="155"/>
      <c r="TAH145" s="155"/>
      <c r="TAI145" s="155"/>
      <c r="TAJ145" s="155"/>
      <c r="TAK145" s="155"/>
      <c r="TAL145" s="155"/>
      <c r="TAM145" s="155"/>
      <c r="TAN145" s="155"/>
      <c r="TAO145" s="155"/>
      <c r="TAP145" s="155"/>
      <c r="TAQ145" s="155"/>
      <c r="TAR145" s="155"/>
      <c r="TAS145" s="155"/>
      <c r="TAT145" s="155"/>
      <c r="TAU145" s="155"/>
      <c r="TAV145" s="155"/>
      <c r="TAW145" s="155"/>
      <c r="TAX145" s="155"/>
      <c r="TAY145" s="155"/>
      <c r="TAZ145" s="155"/>
      <c r="TBA145" s="155"/>
      <c r="TBB145" s="155"/>
      <c r="TBC145" s="155"/>
      <c r="TBD145" s="155"/>
      <c r="TBE145" s="155"/>
      <c r="TBF145" s="155"/>
      <c r="TBG145" s="155"/>
      <c r="TBH145" s="155"/>
      <c r="TBI145" s="155"/>
      <c r="TBJ145" s="155"/>
      <c r="TBK145" s="155"/>
      <c r="TBL145" s="155"/>
      <c r="TBM145" s="155"/>
      <c r="TBN145" s="155"/>
      <c r="TBO145" s="155"/>
      <c r="TBP145" s="155"/>
      <c r="TBQ145" s="155"/>
      <c r="TBR145" s="155"/>
      <c r="TBS145" s="155"/>
      <c r="TBT145" s="155"/>
      <c r="TBU145" s="155"/>
      <c r="TBV145" s="155"/>
      <c r="TBW145" s="155"/>
      <c r="TBX145" s="155"/>
      <c r="TBY145" s="155"/>
      <c r="TBZ145" s="155"/>
      <c r="TCA145" s="155"/>
      <c r="TCB145" s="155"/>
      <c r="TCC145" s="155"/>
      <c r="TCD145" s="155"/>
      <c r="TCE145" s="155"/>
      <c r="TCF145" s="155"/>
      <c r="TCG145" s="155"/>
      <c r="TCH145" s="155"/>
      <c r="TCI145" s="155"/>
      <c r="TCJ145" s="155"/>
      <c r="TCK145" s="155"/>
      <c r="TCL145" s="155"/>
      <c r="TCM145" s="155"/>
      <c r="TCN145" s="155"/>
      <c r="TCO145" s="155"/>
      <c r="TCP145" s="155"/>
      <c r="TCQ145" s="155"/>
      <c r="TCR145" s="155"/>
      <c r="TCS145" s="155"/>
      <c r="TCT145" s="155"/>
      <c r="TCU145" s="155"/>
      <c r="TCV145" s="155"/>
      <c r="TCW145" s="155"/>
      <c r="TCX145" s="155"/>
      <c r="TCY145" s="155"/>
      <c r="TCZ145" s="155"/>
      <c r="TDA145" s="155"/>
      <c r="TDB145" s="155"/>
      <c r="TDC145" s="155"/>
      <c r="TDD145" s="155"/>
      <c r="TDE145" s="155"/>
      <c r="TDF145" s="155"/>
      <c r="TDG145" s="155"/>
      <c r="TDH145" s="155"/>
      <c r="TDI145" s="155"/>
      <c r="TDJ145" s="155"/>
      <c r="TDK145" s="155"/>
      <c r="TDL145" s="155"/>
      <c r="TDM145" s="155"/>
      <c r="TDN145" s="155"/>
      <c r="TDO145" s="155"/>
      <c r="TDP145" s="155"/>
      <c r="TDQ145" s="155"/>
      <c r="TDR145" s="155"/>
      <c r="TDS145" s="155"/>
      <c r="TDT145" s="155"/>
      <c r="TDU145" s="155"/>
      <c r="TDV145" s="155"/>
      <c r="TDW145" s="155"/>
      <c r="TDX145" s="155"/>
      <c r="TDY145" s="155"/>
      <c r="TDZ145" s="155"/>
      <c r="TEA145" s="155"/>
      <c r="TEB145" s="155"/>
      <c r="TEC145" s="155"/>
      <c r="TED145" s="155"/>
      <c r="TEE145" s="155"/>
      <c r="TEF145" s="155"/>
      <c r="TEG145" s="155"/>
      <c r="TEH145" s="155"/>
      <c r="TEI145" s="155"/>
      <c r="TEJ145" s="155"/>
      <c r="TEK145" s="155"/>
      <c r="TEL145" s="155"/>
      <c r="TEM145" s="155"/>
      <c r="TEN145" s="155"/>
      <c r="TEO145" s="155"/>
      <c r="TEP145" s="155"/>
      <c r="TEQ145" s="155"/>
      <c r="TER145" s="155"/>
      <c r="TES145" s="155"/>
      <c r="TET145" s="155"/>
      <c r="TEU145" s="155"/>
      <c r="TEV145" s="155"/>
      <c r="TEW145" s="155"/>
      <c r="TEX145" s="155"/>
      <c r="TEY145" s="155"/>
      <c r="TEZ145" s="155"/>
      <c r="TFA145" s="155"/>
      <c r="TFB145" s="155"/>
      <c r="TFC145" s="155"/>
      <c r="TFD145" s="155"/>
      <c r="TFE145" s="155"/>
      <c r="TFF145" s="155"/>
      <c r="TFG145" s="155"/>
      <c r="TFH145" s="155"/>
      <c r="TFI145" s="155"/>
      <c r="TFJ145" s="155"/>
      <c r="TFK145" s="155"/>
      <c r="TFL145" s="155"/>
      <c r="TFM145" s="155"/>
      <c r="TFN145" s="155"/>
      <c r="TFO145" s="155"/>
      <c r="TFP145" s="155"/>
      <c r="TFQ145" s="155"/>
      <c r="TFR145" s="155"/>
      <c r="TFS145" s="155"/>
      <c r="TFT145" s="155"/>
      <c r="TFU145" s="155"/>
      <c r="TFV145" s="155"/>
      <c r="TFW145" s="155"/>
      <c r="TFX145" s="155"/>
      <c r="TFY145" s="155"/>
      <c r="TFZ145" s="155"/>
      <c r="TGA145" s="155"/>
      <c r="TGB145" s="155"/>
      <c r="TGC145" s="155"/>
      <c r="TGD145" s="155"/>
      <c r="TGE145" s="155"/>
      <c r="TGF145" s="155"/>
      <c r="TGG145" s="155"/>
      <c r="TGH145" s="155"/>
      <c r="TGI145" s="155"/>
      <c r="TGJ145" s="155"/>
      <c r="TGK145" s="155"/>
      <c r="TGL145" s="155"/>
      <c r="TGM145" s="155"/>
      <c r="TGN145" s="155"/>
      <c r="TGO145" s="155"/>
      <c r="TGP145" s="155"/>
      <c r="TGQ145" s="155"/>
      <c r="TGR145" s="155"/>
      <c r="TGS145" s="155"/>
      <c r="TGT145" s="155"/>
      <c r="TGU145" s="155"/>
      <c r="TGV145" s="155"/>
      <c r="TGW145" s="155"/>
      <c r="TGX145" s="155"/>
      <c r="TGY145" s="155"/>
      <c r="TGZ145" s="155"/>
      <c r="THA145" s="155"/>
      <c r="THB145" s="155"/>
      <c r="THC145" s="155"/>
      <c r="THD145" s="155"/>
      <c r="THE145" s="155"/>
      <c r="THF145" s="155"/>
      <c r="THG145" s="155"/>
      <c r="THH145" s="155"/>
      <c r="THI145" s="155"/>
      <c r="THJ145" s="155"/>
      <c r="THK145" s="155"/>
      <c r="THL145" s="155"/>
      <c r="THM145" s="155"/>
      <c r="THN145" s="155"/>
      <c r="THO145" s="155"/>
      <c r="THP145" s="155"/>
      <c r="THQ145" s="155"/>
      <c r="THR145" s="155"/>
      <c r="THS145" s="155"/>
      <c r="THT145" s="155"/>
      <c r="THU145" s="155"/>
      <c r="THV145" s="155"/>
      <c r="THW145" s="155"/>
      <c r="THX145" s="155"/>
      <c r="THY145" s="155"/>
      <c r="THZ145" s="155"/>
      <c r="TIA145" s="155"/>
      <c r="TIB145" s="155"/>
      <c r="TIC145" s="155"/>
      <c r="TID145" s="155"/>
      <c r="TIE145" s="155"/>
      <c r="TIF145" s="155"/>
      <c r="TIG145" s="155"/>
      <c r="TIH145" s="155"/>
      <c r="TII145" s="155"/>
      <c r="TIJ145" s="155"/>
      <c r="TIK145" s="155"/>
      <c r="TIL145" s="155"/>
      <c r="TIM145" s="155"/>
      <c r="TIN145" s="155"/>
      <c r="TIO145" s="155"/>
      <c r="TIP145" s="155"/>
      <c r="TIQ145" s="155"/>
      <c r="TIR145" s="155"/>
      <c r="TIS145" s="155"/>
      <c r="TIT145" s="155"/>
      <c r="TIU145" s="155"/>
      <c r="TIV145" s="155"/>
      <c r="TIW145" s="155"/>
      <c r="TIX145" s="155"/>
      <c r="TIY145" s="155"/>
      <c r="TIZ145" s="155"/>
      <c r="TJA145" s="155"/>
      <c r="TJB145" s="155"/>
      <c r="TJC145" s="155"/>
      <c r="TJD145" s="155"/>
      <c r="TJE145" s="155"/>
      <c r="TJF145" s="155"/>
      <c r="TJG145" s="155"/>
      <c r="TJH145" s="155"/>
      <c r="TJI145" s="155"/>
      <c r="TJJ145" s="155"/>
      <c r="TJK145" s="155"/>
      <c r="TJL145" s="155"/>
      <c r="TJM145" s="155"/>
      <c r="TJN145" s="155"/>
      <c r="TJO145" s="155"/>
      <c r="TJP145" s="155"/>
      <c r="TJQ145" s="155"/>
      <c r="TJR145" s="155"/>
      <c r="TJS145" s="155"/>
      <c r="TJT145" s="155"/>
      <c r="TJU145" s="155"/>
      <c r="TJV145" s="155"/>
      <c r="TJW145" s="155"/>
      <c r="TJX145" s="155"/>
      <c r="TJY145" s="155"/>
      <c r="TJZ145" s="155"/>
      <c r="TKA145" s="155"/>
      <c r="TKB145" s="155"/>
      <c r="TKC145" s="155"/>
      <c r="TKD145" s="155"/>
      <c r="TKE145" s="155"/>
      <c r="TKF145" s="155"/>
      <c r="TKG145" s="155"/>
      <c r="TKH145" s="155"/>
      <c r="TKI145" s="155"/>
      <c r="TKJ145" s="155"/>
      <c r="TKK145" s="155"/>
      <c r="TKL145" s="155"/>
      <c r="TKM145" s="155"/>
      <c r="TKN145" s="155"/>
      <c r="TKO145" s="155"/>
      <c r="TKP145" s="155"/>
      <c r="TKQ145" s="155"/>
      <c r="TKR145" s="155"/>
      <c r="TKS145" s="155"/>
      <c r="TKT145" s="155"/>
      <c r="TKU145" s="155"/>
      <c r="TKV145" s="155"/>
      <c r="TKW145" s="155"/>
      <c r="TKX145" s="155"/>
      <c r="TKY145" s="155"/>
      <c r="TKZ145" s="155"/>
      <c r="TLA145" s="155"/>
      <c r="TLB145" s="155"/>
      <c r="TLC145" s="155"/>
      <c r="TLD145" s="155"/>
      <c r="TLE145" s="155"/>
      <c r="TLF145" s="155"/>
      <c r="TLG145" s="155"/>
      <c r="TLH145" s="155"/>
      <c r="TLI145" s="155"/>
      <c r="TLJ145" s="155"/>
      <c r="TLK145" s="155"/>
      <c r="TLL145" s="155"/>
      <c r="TLM145" s="155"/>
      <c r="TLN145" s="155"/>
      <c r="TLO145" s="155"/>
      <c r="TLP145" s="155"/>
      <c r="TLQ145" s="155"/>
      <c r="TLR145" s="155"/>
      <c r="TLS145" s="155"/>
      <c r="TLT145" s="155"/>
      <c r="TLU145" s="155"/>
      <c r="TLV145" s="155"/>
      <c r="TLW145" s="155"/>
      <c r="TLX145" s="155"/>
      <c r="TLY145" s="155"/>
      <c r="TLZ145" s="155"/>
      <c r="TMA145" s="155"/>
      <c r="TMB145" s="155"/>
      <c r="TMC145" s="155"/>
      <c r="TMD145" s="155"/>
      <c r="TME145" s="155"/>
      <c r="TMF145" s="155"/>
      <c r="TMG145" s="155"/>
      <c r="TMH145" s="155"/>
      <c r="TMI145" s="155"/>
      <c r="TMJ145" s="155"/>
      <c r="TMK145" s="155"/>
      <c r="TML145" s="155"/>
      <c r="TMM145" s="155"/>
      <c r="TMN145" s="155"/>
      <c r="TMO145" s="155"/>
      <c r="TMP145" s="155"/>
      <c r="TMQ145" s="155"/>
      <c r="TMR145" s="155"/>
      <c r="TMS145" s="155"/>
      <c r="TMT145" s="155"/>
      <c r="TMU145" s="155"/>
      <c r="TMV145" s="155"/>
      <c r="TMW145" s="155"/>
      <c r="TMX145" s="155"/>
      <c r="TMY145" s="155"/>
      <c r="TMZ145" s="155"/>
      <c r="TNA145" s="155"/>
      <c r="TNB145" s="155"/>
      <c r="TNC145" s="155"/>
      <c r="TND145" s="155"/>
      <c r="TNE145" s="155"/>
      <c r="TNF145" s="155"/>
      <c r="TNG145" s="155"/>
      <c r="TNH145" s="155"/>
      <c r="TNI145" s="155"/>
      <c r="TNJ145" s="155"/>
      <c r="TNK145" s="155"/>
      <c r="TNL145" s="155"/>
      <c r="TNM145" s="155"/>
      <c r="TNN145" s="155"/>
      <c r="TNO145" s="155"/>
      <c r="TNP145" s="155"/>
      <c r="TNQ145" s="155"/>
      <c r="TNR145" s="155"/>
      <c r="TNS145" s="155"/>
      <c r="TNT145" s="155"/>
      <c r="TNU145" s="155"/>
      <c r="TNV145" s="155"/>
      <c r="TNW145" s="155"/>
      <c r="TNX145" s="155"/>
      <c r="TNY145" s="155"/>
      <c r="TNZ145" s="155"/>
      <c r="TOA145" s="155"/>
      <c r="TOB145" s="155"/>
      <c r="TOC145" s="155"/>
      <c r="TOD145" s="155"/>
      <c r="TOE145" s="155"/>
      <c r="TOF145" s="155"/>
      <c r="TOG145" s="155"/>
      <c r="TOH145" s="155"/>
      <c r="TOI145" s="155"/>
      <c r="TOJ145" s="155"/>
      <c r="TOK145" s="155"/>
      <c r="TOL145" s="155"/>
      <c r="TOM145" s="155"/>
      <c r="TON145" s="155"/>
      <c r="TOO145" s="155"/>
      <c r="TOP145" s="155"/>
      <c r="TOQ145" s="155"/>
      <c r="TOR145" s="155"/>
      <c r="TOS145" s="155"/>
      <c r="TOT145" s="155"/>
      <c r="TOU145" s="155"/>
      <c r="TOV145" s="155"/>
      <c r="TOW145" s="155"/>
      <c r="TOX145" s="155"/>
      <c r="TOY145" s="155"/>
      <c r="TOZ145" s="155"/>
      <c r="TPA145" s="155"/>
      <c r="TPB145" s="155"/>
      <c r="TPC145" s="155"/>
      <c r="TPD145" s="155"/>
      <c r="TPE145" s="155"/>
      <c r="TPF145" s="155"/>
      <c r="TPG145" s="155"/>
      <c r="TPH145" s="155"/>
      <c r="TPI145" s="155"/>
      <c r="TPJ145" s="155"/>
      <c r="TPK145" s="155"/>
      <c r="TPL145" s="155"/>
      <c r="TPM145" s="155"/>
      <c r="TPN145" s="155"/>
      <c r="TPO145" s="155"/>
      <c r="TPP145" s="155"/>
      <c r="TPQ145" s="155"/>
      <c r="TPR145" s="155"/>
      <c r="TPS145" s="155"/>
      <c r="TPT145" s="155"/>
      <c r="TPU145" s="155"/>
      <c r="TPV145" s="155"/>
      <c r="TPW145" s="155"/>
      <c r="TPX145" s="155"/>
      <c r="TPY145" s="155"/>
      <c r="TPZ145" s="155"/>
      <c r="TQA145" s="155"/>
      <c r="TQB145" s="155"/>
      <c r="TQC145" s="155"/>
      <c r="TQD145" s="155"/>
      <c r="TQE145" s="155"/>
      <c r="TQF145" s="155"/>
      <c r="TQG145" s="155"/>
      <c r="TQH145" s="155"/>
      <c r="TQI145" s="155"/>
      <c r="TQJ145" s="155"/>
      <c r="TQK145" s="155"/>
      <c r="TQL145" s="155"/>
      <c r="TQM145" s="155"/>
      <c r="TQN145" s="155"/>
      <c r="TQO145" s="155"/>
      <c r="TQP145" s="155"/>
      <c r="TQQ145" s="155"/>
      <c r="TQR145" s="155"/>
      <c r="TQS145" s="155"/>
      <c r="TQT145" s="155"/>
      <c r="TQU145" s="155"/>
      <c r="TQV145" s="155"/>
      <c r="TQW145" s="155"/>
      <c r="TQX145" s="155"/>
      <c r="TQY145" s="155"/>
      <c r="TQZ145" s="155"/>
      <c r="TRA145" s="155"/>
      <c r="TRB145" s="155"/>
      <c r="TRC145" s="155"/>
      <c r="TRD145" s="155"/>
      <c r="TRE145" s="155"/>
      <c r="TRF145" s="155"/>
      <c r="TRG145" s="155"/>
      <c r="TRH145" s="155"/>
      <c r="TRI145" s="155"/>
      <c r="TRJ145" s="155"/>
      <c r="TRK145" s="155"/>
      <c r="TRL145" s="155"/>
      <c r="TRM145" s="155"/>
      <c r="TRN145" s="155"/>
      <c r="TRO145" s="155"/>
      <c r="TRP145" s="155"/>
      <c r="TRQ145" s="155"/>
      <c r="TRR145" s="155"/>
      <c r="TRS145" s="155"/>
      <c r="TRT145" s="155"/>
      <c r="TRU145" s="155"/>
      <c r="TRV145" s="155"/>
      <c r="TRW145" s="155"/>
      <c r="TRX145" s="155"/>
      <c r="TRY145" s="155"/>
      <c r="TRZ145" s="155"/>
      <c r="TSA145" s="155"/>
      <c r="TSB145" s="155"/>
      <c r="TSC145" s="155"/>
      <c r="TSD145" s="155"/>
      <c r="TSE145" s="155"/>
      <c r="TSF145" s="155"/>
      <c r="TSG145" s="155"/>
      <c r="TSH145" s="155"/>
      <c r="TSI145" s="155"/>
      <c r="TSJ145" s="155"/>
      <c r="TSK145" s="155"/>
      <c r="TSL145" s="155"/>
      <c r="TSM145" s="155"/>
      <c r="TSN145" s="155"/>
      <c r="TSO145" s="155"/>
      <c r="TSP145" s="155"/>
      <c r="TSQ145" s="155"/>
      <c r="TSR145" s="155"/>
      <c r="TSS145" s="155"/>
      <c r="TST145" s="155"/>
      <c r="TSU145" s="155"/>
      <c r="TSV145" s="155"/>
      <c r="TSW145" s="155"/>
      <c r="TSX145" s="155"/>
      <c r="TSY145" s="155"/>
      <c r="TSZ145" s="155"/>
      <c r="TTA145" s="155"/>
      <c r="TTB145" s="155"/>
      <c r="TTC145" s="155"/>
      <c r="TTD145" s="155"/>
      <c r="TTE145" s="155"/>
      <c r="TTF145" s="155"/>
      <c r="TTG145" s="155"/>
      <c r="TTH145" s="155"/>
      <c r="TTI145" s="155"/>
      <c r="TTJ145" s="155"/>
      <c r="TTK145" s="155"/>
      <c r="TTL145" s="155"/>
      <c r="TTM145" s="155"/>
      <c r="TTN145" s="155"/>
      <c r="TTO145" s="155"/>
      <c r="TTP145" s="155"/>
      <c r="TTQ145" s="155"/>
      <c r="TTR145" s="155"/>
      <c r="TTS145" s="155"/>
      <c r="TTT145" s="155"/>
      <c r="TTU145" s="155"/>
      <c r="TTV145" s="155"/>
      <c r="TTW145" s="155"/>
      <c r="TTX145" s="155"/>
      <c r="TTY145" s="155"/>
      <c r="TTZ145" s="155"/>
      <c r="TUA145" s="155"/>
      <c r="TUB145" s="155"/>
      <c r="TUC145" s="155"/>
      <c r="TUD145" s="155"/>
      <c r="TUE145" s="155"/>
      <c r="TUF145" s="155"/>
      <c r="TUG145" s="155"/>
      <c r="TUH145" s="155"/>
      <c r="TUI145" s="155"/>
      <c r="TUJ145" s="155"/>
      <c r="TUK145" s="155"/>
      <c r="TUL145" s="155"/>
      <c r="TUM145" s="155"/>
      <c r="TUN145" s="155"/>
      <c r="TUO145" s="155"/>
      <c r="TUP145" s="155"/>
      <c r="TUQ145" s="155"/>
      <c r="TUR145" s="155"/>
      <c r="TUS145" s="155"/>
      <c r="TUT145" s="155"/>
      <c r="TUU145" s="155"/>
      <c r="TUV145" s="155"/>
      <c r="TUW145" s="155"/>
      <c r="TUX145" s="155"/>
      <c r="TUY145" s="155"/>
      <c r="TUZ145" s="155"/>
      <c r="TVA145" s="155"/>
      <c r="TVB145" s="155"/>
      <c r="TVC145" s="155"/>
      <c r="TVD145" s="155"/>
      <c r="TVE145" s="155"/>
      <c r="TVF145" s="155"/>
      <c r="TVG145" s="155"/>
      <c r="TVH145" s="155"/>
      <c r="TVI145" s="155"/>
      <c r="TVJ145" s="155"/>
      <c r="TVK145" s="155"/>
      <c r="TVL145" s="155"/>
      <c r="TVM145" s="155"/>
      <c r="TVN145" s="155"/>
      <c r="TVO145" s="155"/>
      <c r="TVP145" s="155"/>
      <c r="TVQ145" s="155"/>
      <c r="TVR145" s="155"/>
      <c r="TVS145" s="155"/>
      <c r="TVT145" s="155"/>
      <c r="TVU145" s="155"/>
      <c r="TVV145" s="155"/>
      <c r="TVW145" s="155"/>
      <c r="TVX145" s="155"/>
      <c r="TVY145" s="155"/>
      <c r="TVZ145" s="155"/>
      <c r="TWA145" s="155"/>
      <c r="TWB145" s="155"/>
      <c r="TWC145" s="155"/>
      <c r="TWD145" s="155"/>
      <c r="TWE145" s="155"/>
      <c r="TWF145" s="155"/>
      <c r="TWG145" s="155"/>
      <c r="TWH145" s="155"/>
      <c r="TWI145" s="155"/>
      <c r="TWJ145" s="155"/>
      <c r="TWK145" s="155"/>
      <c r="TWL145" s="155"/>
      <c r="TWM145" s="155"/>
      <c r="TWN145" s="155"/>
      <c r="TWO145" s="155"/>
      <c r="TWP145" s="155"/>
      <c r="TWQ145" s="155"/>
      <c r="TWR145" s="155"/>
      <c r="TWS145" s="155"/>
      <c r="TWT145" s="155"/>
      <c r="TWU145" s="155"/>
      <c r="TWV145" s="155"/>
      <c r="TWW145" s="155"/>
      <c r="TWX145" s="155"/>
      <c r="TWY145" s="155"/>
      <c r="TWZ145" s="155"/>
      <c r="TXA145" s="155"/>
      <c r="TXB145" s="155"/>
      <c r="TXC145" s="155"/>
      <c r="TXD145" s="155"/>
      <c r="TXE145" s="155"/>
      <c r="TXF145" s="155"/>
      <c r="TXG145" s="155"/>
      <c r="TXH145" s="155"/>
      <c r="TXI145" s="155"/>
      <c r="TXJ145" s="155"/>
      <c r="TXK145" s="155"/>
      <c r="TXL145" s="155"/>
      <c r="TXM145" s="155"/>
      <c r="TXN145" s="155"/>
      <c r="TXO145" s="155"/>
      <c r="TXP145" s="155"/>
      <c r="TXQ145" s="155"/>
      <c r="TXR145" s="155"/>
      <c r="TXS145" s="155"/>
      <c r="TXT145" s="155"/>
      <c r="TXU145" s="155"/>
      <c r="TXV145" s="155"/>
      <c r="TXW145" s="155"/>
      <c r="TXX145" s="155"/>
      <c r="TXY145" s="155"/>
      <c r="TXZ145" s="155"/>
      <c r="TYA145" s="155"/>
      <c r="TYB145" s="155"/>
      <c r="TYC145" s="155"/>
      <c r="TYD145" s="155"/>
      <c r="TYE145" s="155"/>
      <c r="TYF145" s="155"/>
      <c r="TYG145" s="155"/>
      <c r="TYH145" s="155"/>
      <c r="TYI145" s="155"/>
      <c r="TYJ145" s="155"/>
      <c r="TYK145" s="155"/>
      <c r="TYL145" s="155"/>
      <c r="TYM145" s="155"/>
      <c r="TYN145" s="155"/>
      <c r="TYO145" s="155"/>
      <c r="TYP145" s="155"/>
      <c r="TYQ145" s="155"/>
      <c r="TYR145" s="155"/>
      <c r="TYS145" s="155"/>
      <c r="TYT145" s="155"/>
      <c r="TYU145" s="155"/>
      <c r="TYV145" s="155"/>
      <c r="TYW145" s="155"/>
      <c r="TYX145" s="155"/>
      <c r="TYY145" s="155"/>
      <c r="TYZ145" s="155"/>
      <c r="TZA145" s="155"/>
      <c r="TZB145" s="155"/>
      <c r="TZC145" s="155"/>
      <c r="TZD145" s="155"/>
      <c r="TZE145" s="155"/>
      <c r="TZF145" s="155"/>
      <c r="TZG145" s="155"/>
      <c r="TZH145" s="155"/>
      <c r="TZI145" s="155"/>
      <c r="TZJ145" s="155"/>
      <c r="TZK145" s="155"/>
      <c r="TZL145" s="155"/>
      <c r="TZM145" s="155"/>
      <c r="TZN145" s="155"/>
      <c r="TZO145" s="155"/>
      <c r="TZP145" s="155"/>
      <c r="TZQ145" s="155"/>
      <c r="TZR145" s="155"/>
      <c r="TZS145" s="155"/>
      <c r="TZT145" s="155"/>
      <c r="TZU145" s="155"/>
      <c r="TZV145" s="155"/>
      <c r="TZW145" s="155"/>
      <c r="TZX145" s="155"/>
      <c r="TZY145" s="155"/>
      <c r="TZZ145" s="155"/>
      <c r="UAA145" s="155"/>
      <c r="UAB145" s="155"/>
      <c r="UAC145" s="155"/>
      <c r="UAD145" s="155"/>
      <c r="UAE145" s="155"/>
      <c r="UAF145" s="155"/>
      <c r="UAG145" s="155"/>
      <c r="UAH145" s="155"/>
      <c r="UAI145" s="155"/>
      <c r="UAJ145" s="155"/>
      <c r="UAK145" s="155"/>
      <c r="UAL145" s="155"/>
      <c r="UAM145" s="155"/>
      <c r="UAN145" s="155"/>
      <c r="UAO145" s="155"/>
      <c r="UAP145" s="155"/>
      <c r="UAQ145" s="155"/>
      <c r="UAR145" s="155"/>
      <c r="UAS145" s="155"/>
      <c r="UAT145" s="155"/>
      <c r="UAU145" s="155"/>
      <c r="UAV145" s="155"/>
      <c r="UAW145" s="155"/>
      <c r="UAX145" s="155"/>
      <c r="UAY145" s="155"/>
      <c r="UAZ145" s="155"/>
      <c r="UBA145" s="155"/>
      <c r="UBB145" s="155"/>
      <c r="UBC145" s="155"/>
      <c r="UBD145" s="155"/>
      <c r="UBE145" s="155"/>
      <c r="UBF145" s="155"/>
      <c r="UBG145" s="155"/>
      <c r="UBH145" s="155"/>
      <c r="UBI145" s="155"/>
      <c r="UBJ145" s="155"/>
      <c r="UBK145" s="155"/>
      <c r="UBL145" s="155"/>
      <c r="UBM145" s="155"/>
      <c r="UBN145" s="155"/>
      <c r="UBO145" s="155"/>
      <c r="UBP145" s="155"/>
      <c r="UBQ145" s="155"/>
      <c r="UBR145" s="155"/>
      <c r="UBS145" s="155"/>
      <c r="UBT145" s="155"/>
      <c r="UBU145" s="155"/>
      <c r="UBV145" s="155"/>
      <c r="UBW145" s="155"/>
      <c r="UBX145" s="155"/>
      <c r="UBY145" s="155"/>
      <c r="UBZ145" s="155"/>
      <c r="UCA145" s="155"/>
      <c r="UCB145" s="155"/>
      <c r="UCC145" s="155"/>
      <c r="UCD145" s="155"/>
      <c r="UCE145" s="155"/>
      <c r="UCF145" s="155"/>
      <c r="UCG145" s="155"/>
      <c r="UCH145" s="155"/>
      <c r="UCI145" s="155"/>
      <c r="UCJ145" s="155"/>
      <c r="UCK145" s="155"/>
      <c r="UCL145" s="155"/>
      <c r="UCM145" s="155"/>
      <c r="UCN145" s="155"/>
      <c r="UCO145" s="155"/>
      <c r="UCP145" s="155"/>
      <c r="UCQ145" s="155"/>
      <c r="UCR145" s="155"/>
      <c r="UCS145" s="155"/>
      <c r="UCT145" s="155"/>
      <c r="UCU145" s="155"/>
      <c r="UCV145" s="155"/>
      <c r="UCW145" s="155"/>
      <c r="UCX145" s="155"/>
      <c r="UCY145" s="155"/>
      <c r="UCZ145" s="155"/>
      <c r="UDA145" s="155"/>
      <c r="UDB145" s="155"/>
      <c r="UDC145" s="155"/>
      <c r="UDD145" s="155"/>
      <c r="UDE145" s="155"/>
      <c r="UDF145" s="155"/>
      <c r="UDG145" s="155"/>
      <c r="UDH145" s="155"/>
      <c r="UDI145" s="155"/>
      <c r="UDJ145" s="155"/>
      <c r="UDK145" s="155"/>
      <c r="UDL145" s="155"/>
      <c r="UDM145" s="155"/>
      <c r="UDN145" s="155"/>
      <c r="UDO145" s="155"/>
      <c r="UDP145" s="155"/>
      <c r="UDQ145" s="155"/>
      <c r="UDR145" s="155"/>
      <c r="UDS145" s="155"/>
      <c r="UDT145" s="155"/>
      <c r="UDU145" s="155"/>
      <c r="UDV145" s="155"/>
      <c r="UDW145" s="155"/>
      <c r="UDX145" s="155"/>
      <c r="UDY145" s="155"/>
      <c r="UDZ145" s="155"/>
      <c r="UEA145" s="155"/>
      <c r="UEB145" s="155"/>
      <c r="UEC145" s="155"/>
      <c r="UED145" s="155"/>
      <c r="UEE145" s="155"/>
      <c r="UEF145" s="155"/>
      <c r="UEG145" s="155"/>
      <c r="UEH145" s="155"/>
      <c r="UEI145" s="155"/>
      <c r="UEJ145" s="155"/>
      <c r="UEK145" s="155"/>
      <c r="UEL145" s="155"/>
      <c r="UEM145" s="155"/>
      <c r="UEN145" s="155"/>
      <c r="UEO145" s="155"/>
      <c r="UEP145" s="155"/>
      <c r="UEQ145" s="155"/>
      <c r="UER145" s="155"/>
      <c r="UES145" s="155"/>
      <c r="UET145" s="155"/>
      <c r="UEU145" s="155"/>
      <c r="UEV145" s="155"/>
      <c r="UEW145" s="155"/>
      <c r="UEX145" s="155"/>
      <c r="UEY145" s="155"/>
      <c r="UEZ145" s="155"/>
      <c r="UFA145" s="155"/>
      <c r="UFB145" s="155"/>
      <c r="UFC145" s="155"/>
      <c r="UFD145" s="155"/>
      <c r="UFE145" s="155"/>
      <c r="UFF145" s="155"/>
      <c r="UFG145" s="155"/>
      <c r="UFH145" s="155"/>
      <c r="UFI145" s="155"/>
      <c r="UFJ145" s="155"/>
      <c r="UFK145" s="155"/>
      <c r="UFL145" s="155"/>
      <c r="UFM145" s="155"/>
      <c r="UFN145" s="155"/>
      <c r="UFO145" s="155"/>
      <c r="UFP145" s="155"/>
      <c r="UFQ145" s="155"/>
      <c r="UFR145" s="155"/>
      <c r="UFS145" s="155"/>
      <c r="UFT145" s="155"/>
      <c r="UFU145" s="155"/>
      <c r="UFV145" s="155"/>
      <c r="UFW145" s="155"/>
      <c r="UFX145" s="155"/>
      <c r="UFY145" s="155"/>
      <c r="UFZ145" s="155"/>
      <c r="UGA145" s="155"/>
      <c r="UGB145" s="155"/>
      <c r="UGC145" s="155"/>
      <c r="UGD145" s="155"/>
      <c r="UGE145" s="155"/>
      <c r="UGF145" s="155"/>
      <c r="UGG145" s="155"/>
      <c r="UGH145" s="155"/>
      <c r="UGI145" s="155"/>
      <c r="UGJ145" s="155"/>
      <c r="UGK145" s="155"/>
      <c r="UGL145" s="155"/>
      <c r="UGM145" s="155"/>
      <c r="UGN145" s="155"/>
      <c r="UGO145" s="155"/>
      <c r="UGP145" s="155"/>
      <c r="UGQ145" s="155"/>
      <c r="UGR145" s="155"/>
      <c r="UGS145" s="155"/>
      <c r="UGT145" s="155"/>
      <c r="UGU145" s="155"/>
      <c r="UGV145" s="155"/>
      <c r="UGW145" s="155"/>
      <c r="UGX145" s="155"/>
      <c r="UGY145" s="155"/>
      <c r="UGZ145" s="155"/>
      <c r="UHA145" s="155"/>
      <c r="UHB145" s="155"/>
      <c r="UHC145" s="155"/>
      <c r="UHD145" s="155"/>
      <c r="UHE145" s="155"/>
      <c r="UHF145" s="155"/>
      <c r="UHG145" s="155"/>
      <c r="UHH145" s="155"/>
      <c r="UHI145" s="155"/>
      <c r="UHJ145" s="155"/>
      <c r="UHK145" s="155"/>
      <c r="UHL145" s="155"/>
      <c r="UHM145" s="155"/>
      <c r="UHN145" s="155"/>
      <c r="UHO145" s="155"/>
      <c r="UHP145" s="155"/>
      <c r="UHQ145" s="155"/>
      <c r="UHR145" s="155"/>
      <c r="UHS145" s="155"/>
      <c r="UHT145" s="155"/>
      <c r="UHU145" s="155"/>
      <c r="UHV145" s="155"/>
      <c r="UHW145" s="155"/>
      <c r="UHX145" s="155"/>
      <c r="UHY145" s="155"/>
      <c r="UHZ145" s="155"/>
      <c r="UIA145" s="155"/>
      <c r="UIB145" s="155"/>
      <c r="UIC145" s="155"/>
      <c r="UID145" s="155"/>
      <c r="UIE145" s="155"/>
      <c r="UIF145" s="155"/>
      <c r="UIG145" s="155"/>
      <c r="UIH145" s="155"/>
      <c r="UII145" s="155"/>
      <c r="UIJ145" s="155"/>
      <c r="UIK145" s="155"/>
      <c r="UIL145" s="155"/>
      <c r="UIM145" s="155"/>
      <c r="UIN145" s="155"/>
      <c r="UIO145" s="155"/>
      <c r="UIP145" s="155"/>
      <c r="UIQ145" s="155"/>
      <c r="UIR145" s="155"/>
      <c r="UIS145" s="155"/>
      <c r="UIT145" s="155"/>
      <c r="UIU145" s="155"/>
      <c r="UIV145" s="155"/>
      <c r="UIW145" s="155"/>
      <c r="UIX145" s="155"/>
      <c r="UIY145" s="155"/>
      <c r="UIZ145" s="155"/>
      <c r="UJA145" s="155"/>
      <c r="UJB145" s="155"/>
      <c r="UJC145" s="155"/>
      <c r="UJD145" s="155"/>
      <c r="UJE145" s="155"/>
      <c r="UJF145" s="155"/>
      <c r="UJG145" s="155"/>
      <c r="UJH145" s="155"/>
      <c r="UJI145" s="155"/>
      <c r="UJJ145" s="155"/>
      <c r="UJK145" s="155"/>
      <c r="UJL145" s="155"/>
      <c r="UJM145" s="155"/>
      <c r="UJN145" s="155"/>
      <c r="UJO145" s="155"/>
      <c r="UJP145" s="155"/>
      <c r="UJQ145" s="155"/>
      <c r="UJR145" s="155"/>
      <c r="UJS145" s="155"/>
      <c r="UJT145" s="155"/>
      <c r="UJU145" s="155"/>
      <c r="UJV145" s="155"/>
      <c r="UJW145" s="155"/>
      <c r="UJX145" s="155"/>
      <c r="UJY145" s="155"/>
      <c r="UJZ145" s="155"/>
      <c r="UKA145" s="155"/>
      <c r="UKB145" s="155"/>
      <c r="UKC145" s="155"/>
      <c r="UKD145" s="155"/>
      <c r="UKE145" s="155"/>
      <c r="UKF145" s="155"/>
      <c r="UKG145" s="155"/>
      <c r="UKH145" s="155"/>
      <c r="UKI145" s="155"/>
      <c r="UKJ145" s="155"/>
      <c r="UKK145" s="155"/>
      <c r="UKL145" s="155"/>
      <c r="UKM145" s="155"/>
      <c r="UKN145" s="155"/>
      <c r="UKO145" s="155"/>
      <c r="UKP145" s="155"/>
      <c r="UKQ145" s="155"/>
      <c r="UKR145" s="155"/>
      <c r="UKS145" s="155"/>
      <c r="UKT145" s="155"/>
      <c r="UKU145" s="155"/>
      <c r="UKV145" s="155"/>
      <c r="UKW145" s="155"/>
      <c r="UKX145" s="155"/>
      <c r="UKY145" s="155"/>
      <c r="UKZ145" s="155"/>
      <c r="ULA145" s="155"/>
      <c r="ULB145" s="155"/>
      <c r="ULC145" s="155"/>
      <c r="ULD145" s="155"/>
      <c r="ULE145" s="155"/>
      <c r="ULF145" s="155"/>
      <c r="ULG145" s="155"/>
      <c r="ULH145" s="155"/>
      <c r="ULI145" s="155"/>
      <c r="ULJ145" s="155"/>
      <c r="ULK145" s="155"/>
      <c r="ULL145" s="155"/>
      <c r="ULM145" s="155"/>
      <c r="ULN145" s="155"/>
      <c r="ULO145" s="155"/>
      <c r="ULP145" s="155"/>
      <c r="ULQ145" s="155"/>
      <c r="ULR145" s="155"/>
      <c r="ULS145" s="155"/>
      <c r="ULT145" s="155"/>
      <c r="ULU145" s="155"/>
      <c r="ULV145" s="155"/>
      <c r="ULW145" s="155"/>
      <c r="ULX145" s="155"/>
      <c r="ULY145" s="155"/>
      <c r="ULZ145" s="155"/>
      <c r="UMA145" s="155"/>
      <c r="UMB145" s="155"/>
      <c r="UMC145" s="155"/>
      <c r="UMD145" s="155"/>
      <c r="UME145" s="155"/>
      <c r="UMF145" s="155"/>
      <c r="UMG145" s="155"/>
      <c r="UMH145" s="155"/>
      <c r="UMI145" s="155"/>
      <c r="UMJ145" s="155"/>
      <c r="UMK145" s="155"/>
      <c r="UML145" s="155"/>
      <c r="UMM145" s="155"/>
      <c r="UMN145" s="155"/>
      <c r="UMO145" s="155"/>
      <c r="UMP145" s="155"/>
      <c r="UMQ145" s="155"/>
      <c r="UMR145" s="155"/>
      <c r="UMS145" s="155"/>
      <c r="UMT145" s="155"/>
      <c r="UMU145" s="155"/>
      <c r="UMV145" s="155"/>
      <c r="UMW145" s="155"/>
      <c r="UMX145" s="155"/>
      <c r="UMY145" s="155"/>
      <c r="UMZ145" s="155"/>
      <c r="UNA145" s="155"/>
      <c r="UNB145" s="155"/>
      <c r="UNC145" s="155"/>
      <c r="UND145" s="155"/>
      <c r="UNE145" s="155"/>
      <c r="UNF145" s="155"/>
      <c r="UNG145" s="155"/>
      <c r="UNH145" s="155"/>
      <c r="UNI145" s="155"/>
      <c r="UNJ145" s="155"/>
      <c r="UNK145" s="155"/>
      <c r="UNL145" s="155"/>
      <c r="UNM145" s="155"/>
      <c r="UNN145" s="155"/>
      <c r="UNO145" s="155"/>
      <c r="UNP145" s="155"/>
      <c r="UNQ145" s="155"/>
      <c r="UNR145" s="155"/>
      <c r="UNS145" s="155"/>
      <c r="UNT145" s="155"/>
      <c r="UNU145" s="155"/>
      <c r="UNV145" s="155"/>
      <c r="UNW145" s="155"/>
      <c r="UNX145" s="155"/>
      <c r="UNY145" s="155"/>
      <c r="UNZ145" s="155"/>
      <c r="UOA145" s="155"/>
      <c r="UOB145" s="155"/>
      <c r="UOC145" s="155"/>
      <c r="UOD145" s="155"/>
      <c r="UOE145" s="155"/>
      <c r="UOF145" s="155"/>
      <c r="UOG145" s="155"/>
      <c r="UOH145" s="155"/>
      <c r="UOI145" s="155"/>
      <c r="UOJ145" s="155"/>
      <c r="UOK145" s="155"/>
      <c r="UOL145" s="155"/>
      <c r="UOM145" s="155"/>
      <c r="UON145" s="155"/>
      <c r="UOO145" s="155"/>
      <c r="UOP145" s="155"/>
      <c r="UOQ145" s="155"/>
      <c r="UOR145" s="155"/>
      <c r="UOS145" s="155"/>
      <c r="UOT145" s="155"/>
      <c r="UOU145" s="155"/>
      <c r="UOV145" s="155"/>
      <c r="UOW145" s="155"/>
      <c r="UOX145" s="155"/>
      <c r="UOY145" s="155"/>
      <c r="UOZ145" s="155"/>
      <c r="UPA145" s="155"/>
      <c r="UPB145" s="155"/>
      <c r="UPC145" s="155"/>
      <c r="UPD145" s="155"/>
      <c r="UPE145" s="155"/>
      <c r="UPF145" s="155"/>
      <c r="UPG145" s="155"/>
      <c r="UPH145" s="155"/>
      <c r="UPI145" s="155"/>
      <c r="UPJ145" s="155"/>
      <c r="UPK145" s="155"/>
      <c r="UPL145" s="155"/>
      <c r="UPM145" s="155"/>
      <c r="UPN145" s="155"/>
      <c r="UPO145" s="155"/>
      <c r="UPP145" s="155"/>
      <c r="UPQ145" s="155"/>
      <c r="UPR145" s="155"/>
      <c r="UPS145" s="155"/>
      <c r="UPT145" s="155"/>
      <c r="UPU145" s="155"/>
      <c r="UPV145" s="155"/>
      <c r="UPW145" s="155"/>
      <c r="UPX145" s="155"/>
      <c r="UPY145" s="155"/>
      <c r="UPZ145" s="155"/>
      <c r="UQA145" s="155"/>
      <c r="UQB145" s="155"/>
      <c r="UQC145" s="155"/>
      <c r="UQD145" s="155"/>
      <c r="UQE145" s="155"/>
      <c r="UQF145" s="155"/>
      <c r="UQG145" s="155"/>
      <c r="UQH145" s="155"/>
      <c r="UQI145" s="155"/>
      <c r="UQJ145" s="155"/>
      <c r="UQK145" s="155"/>
      <c r="UQL145" s="155"/>
      <c r="UQM145" s="155"/>
      <c r="UQN145" s="155"/>
      <c r="UQO145" s="155"/>
      <c r="UQP145" s="155"/>
      <c r="UQQ145" s="155"/>
      <c r="UQR145" s="155"/>
      <c r="UQS145" s="155"/>
      <c r="UQT145" s="155"/>
      <c r="UQU145" s="155"/>
      <c r="UQV145" s="155"/>
      <c r="UQW145" s="155"/>
      <c r="UQX145" s="155"/>
      <c r="UQY145" s="155"/>
      <c r="UQZ145" s="155"/>
      <c r="URA145" s="155"/>
      <c r="URB145" s="155"/>
      <c r="URC145" s="155"/>
      <c r="URD145" s="155"/>
      <c r="URE145" s="155"/>
      <c r="URF145" s="155"/>
      <c r="URG145" s="155"/>
      <c r="URH145" s="155"/>
      <c r="URI145" s="155"/>
      <c r="URJ145" s="155"/>
      <c r="URK145" s="155"/>
      <c r="URL145" s="155"/>
      <c r="URM145" s="155"/>
      <c r="URN145" s="155"/>
      <c r="URO145" s="155"/>
      <c r="URP145" s="155"/>
      <c r="URQ145" s="155"/>
      <c r="URR145" s="155"/>
      <c r="URS145" s="155"/>
      <c r="URT145" s="155"/>
      <c r="URU145" s="155"/>
      <c r="URV145" s="155"/>
      <c r="URW145" s="155"/>
      <c r="URX145" s="155"/>
      <c r="URY145" s="155"/>
      <c r="URZ145" s="155"/>
      <c r="USA145" s="155"/>
      <c r="USB145" s="155"/>
      <c r="USC145" s="155"/>
      <c r="USD145" s="155"/>
      <c r="USE145" s="155"/>
      <c r="USF145" s="155"/>
      <c r="USG145" s="155"/>
      <c r="USH145" s="155"/>
      <c r="USI145" s="155"/>
      <c r="USJ145" s="155"/>
      <c r="USK145" s="155"/>
      <c r="USL145" s="155"/>
      <c r="USM145" s="155"/>
      <c r="USN145" s="155"/>
      <c r="USO145" s="155"/>
      <c r="USP145" s="155"/>
      <c r="USQ145" s="155"/>
      <c r="USR145" s="155"/>
      <c r="USS145" s="155"/>
      <c r="UST145" s="155"/>
      <c r="USU145" s="155"/>
      <c r="USV145" s="155"/>
      <c r="USW145" s="155"/>
      <c r="USX145" s="155"/>
      <c r="USY145" s="155"/>
      <c r="USZ145" s="155"/>
      <c r="UTA145" s="155"/>
      <c r="UTB145" s="155"/>
      <c r="UTC145" s="155"/>
      <c r="UTD145" s="155"/>
      <c r="UTE145" s="155"/>
      <c r="UTF145" s="155"/>
      <c r="UTG145" s="155"/>
      <c r="UTH145" s="155"/>
      <c r="UTI145" s="155"/>
      <c r="UTJ145" s="155"/>
      <c r="UTK145" s="155"/>
      <c r="UTL145" s="155"/>
      <c r="UTM145" s="155"/>
      <c r="UTN145" s="155"/>
      <c r="UTO145" s="155"/>
      <c r="UTP145" s="155"/>
      <c r="UTQ145" s="155"/>
      <c r="UTR145" s="155"/>
      <c r="UTS145" s="155"/>
      <c r="UTT145" s="155"/>
      <c r="UTU145" s="155"/>
      <c r="UTV145" s="155"/>
      <c r="UTW145" s="155"/>
      <c r="UTX145" s="155"/>
      <c r="UTY145" s="155"/>
      <c r="UTZ145" s="155"/>
      <c r="UUA145" s="155"/>
      <c r="UUB145" s="155"/>
      <c r="UUC145" s="155"/>
      <c r="UUD145" s="155"/>
      <c r="UUE145" s="155"/>
      <c r="UUF145" s="155"/>
      <c r="UUG145" s="155"/>
      <c r="UUH145" s="155"/>
      <c r="UUI145" s="155"/>
      <c r="UUJ145" s="155"/>
      <c r="UUK145" s="155"/>
      <c r="UUL145" s="155"/>
      <c r="UUM145" s="155"/>
      <c r="UUN145" s="155"/>
      <c r="UUO145" s="155"/>
      <c r="UUP145" s="155"/>
      <c r="UUQ145" s="155"/>
      <c r="UUR145" s="155"/>
      <c r="UUS145" s="155"/>
      <c r="UUT145" s="155"/>
      <c r="UUU145" s="155"/>
      <c r="UUV145" s="155"/>
      <c r="UUW145" s="155"/>
      <c r="UUX145" s="155"/>
      <c r="UUY145" s="155"/>
      <c r="UUZ145" s="155"/>
      <c r="UVA145" s="155"/>
      <c r="UVB145" s="155"/>
      <c r="UVC145" s="155"/>
      <c r="UVD145" s="155"/>
      <c r="UVE145" s="155"/>
      <c r="UVF145" s="155"/>
      <c r="UVG145" s="155"/>
      <c r="UVH145" s="155"/>
      <c r="UVI145" s="155"/>
      <c r="UVJ145" s="155"/>
      <c r="UVK145" s="155"/>
      <c r="UVL145" s="155"/>
      <c r="UVM145" s="155"/>
      <c r="UVN145" s="155"/>
      <c r="UVO145" s="155"/>
      <c r="UVP145" s="155"/>
      <c r="UVQ145" s="155"/>
      <c r="UVR145" s="155"/>
      <c r="UVS145" s="155"/>
      <c r="UVT145" s="155"/>
      <c r="UVU145" s="155"/>
      <c r="UVV145" s="155"/>
      <c r="UVW145" s="155"/>
      <c r="UVX145" s="155"/>
      <c r="UVY145" s="155"/>
      <c r="UVZ145" s="155"/>
      <c r="UWA145" s="155"/>
      <c r="UWB145" s="155"/>
      <c r="UWC145" s="155"/>
      <c r="UWD145" s="155"/>
      <c r="UWE145" s="155"/>
      <c r="UWF145" s="155"/>
      <c r="UWG145" s="155"/>
      <c r="UWH145" s="155"/>
      <c r="UWI145" s="155"/>
      <c r="UWJ145" s="155"/>
      <c r="UWK145" s="155"/>
      <c r="UWL145" s="155"/>
      <c r="UWM145" s="155"/>
      <c r="UWN145" s="155"/>
      <c r="UWO145" s="155"/>
      <c r="UWP145" s="155"/>
      <c r="UWQ145" s="155"/>
      <c r="UWR145" s="155"/>
      <c r="UWS145" s="155"/>
      <c r="UWT145" s="155"/>
      <c r="UWU145" s="155"/>
      <c r="UWV145" s="155"/>
      <c r="UWW145" s="155"/>
      <c r="UWX145" s="155"/>
      <c r="UWY145" s="155"/>
      <c r="UWZ145" s="155"/>
      <c r="UXA145" s="155"/>
      <c r="UXB145" s="155"/>
      <c r="UXC145" s="155"/>
      <c r="UXD145" s="155"/>
      <c r="UXE145" s="155"/>
      <c r="UXF145" s="155"/>
      <c r="UXG145" s="155"/>
      <c r="UXH145" s="155"/>
      <c r="UXI145" s="155"/>
      <c r="UXJ145" s="155"/>
      <c r="UXK145" s="155"/>
      <c r="UXL145" s="155"/>
      <c r="UXM145" s="155"/>
      <c r="UXN145" s="155"/>
      <c r="UXO145" s="155"/>
      <c r="UXP145" s="155"/>
      <c r="UXQ145" s="155"/>
      <c r="UXR145" s="155"/>
      <c r="UXS145" s="155"/>
      <c r="UXT145" s="155"/>
      <c r="UXU145" s="155"/>
      <c r="UXV145" s="155"/>
      <c r="UXW145" s="155"/>
      <c r="UXX145" s="155"/>
      <c r="UXY145" s="155"/>
      <c r="UXZ145" s="155"/>
      <c r="UYA145" s="155"/>
      <c r="UYB145" s="155"/>
      <c r="UYC145" s="155"/>
      <c r="UYD145" s="155"/>
      <c r="UYE145" s="155"/>
      <c r="UYF145" s="155"/>
      <c r="UYG145" s="155"/>
      <c r="UYH145" s="155"/>
      <c r="UYI145" s="155"/>
      <c r="UYJ145" s="155"/>
      <c r="UYK145" s="155"/>
      <c r="UYL145" s="155"/>
      <c r="UYM145" s="155"/>
      <c r="UYN145" s="155"/>
      <c r="UYO145" s="155"/>
      <c r="UYP145" s="155"/>
      <c r="UYQ145" s="155"/>
      <c r="UYR145" s="155"/>
      <c r="UYS145" s="155"/>
      <c r="UYT145" s="155"/>
      <c r="UYU145" s="155"/>
      <c r="UYV145" s="155"/>
      <c r="UYW145" s="155"/>
      <c r="UYX145" s="155"/>
      <c r="UYY145" s="155"/>
      <c r="UYZ145" s="155"/>
      <c r="UZA145" s="155"/>
      <c r="UZB145" s="155"/>
      <c r="UZC145" s="155"/>
      <c r="UZD145" s="155"/>
      <c r="UZE145" s="155"/>
      <c r="UZF145" s="155"/>
      <c r="UZG145" s="155"/>
      <c r="UZH145" s="155"/>
      <c r="UZI145" s="155"/>
      <c r="UZJ145" s="155"/>
      <c r="UZK145" s="155"/>
      <c r="UZL145" s="155"/>
      <c r="UZM145" s="155"/>
      <c r="UZN145" s="155"/>
      <c r="UZO145" s="155"/>
      <c r="UZP145" s="155"/>
      <c r="UZQ145" s="155"/>
      <c r="UZR145" s="155"/>
      <c r="UZS145" s="155"/>
      <c r="UZT145" s="155"/>
      <c r="UZU145" s="155"/>
      <c r="UZV145" s="155"/>
      <c r="UZW145" s="155"/>
      <c r="UZX145" s="155"/>
      <c r="UZY145" s="155"/>
      <c r="UZZ145" s="155"/>
      <c r="VAA145" s="155"/>
      <c r="VAB145" s="155"/>
      <c r="VAC145" s="155"/>
      <c r="VAD145" s="155"/>
      <c r="VAE145" s="155"/>
      <c r="VAF145" s="155"/>
      <c r="VAG145" s="155"/>
      <c r="VAH145" s="155"/>
      <c r="VAI145" s="155"/>
      <c r="VAJ145" s="155"/>
      <c r="VAK145" s="155"/>
      <c r="VAL145" s="155"/>
      <c r="VAM145" s="155"/>
      <c r="VAN145" s="155"/>
      <c r="VAO145" s="155"/>
      <c r="VAP145" s="155"/>
      <c r="VAQ145" s="155"/>
      <c r="VAR145" s="155"/>
      <c r="VAS145" s="155"/>
      <c r="VAT145" s="155"/>
      <c r="VAU145" s="155"/>
      <c r="VAV145" s="155"/>
      <c r="VAW145" s="155"/>
      <c r="VAX145" s="155"/>
      <c r="VAY145" s="155"/>
      <c r="VAZ145" s="155"/>
      <c r="VBA145" s="155"/>
      <c r="VBB145" s="155"/>
      <c r="VBC145" s="155"/>
      <c r="VBD145" s="155"/>
      <c r="VBE145" s="155"/>
      <c r="VBF145" s="155"/>
      <c r="VBG145" s="155"/>
      <c r="VBH145" s="155"/>
      <c r="VBI145" s="155"/>
      <c r="VBJ145" s="155"/>
      <c r="VBK145" s="155"/>
      <c r="VBL145" s="155"/>
      <c r="VBM145" s="155"/>
      <c r="VBN145" s="155"/>
      <c r="VBO145" s="155"/>
      <c r="VBP145" s="155"/>
      <c r="VBQ145" s="155"/>
      <c r="VBR145" s="155"/>
      <c r="VBS145" s="155"/>
      <c r="VBT145" s="155"/>
      <c r="VBU145" s="155"/>
      <c r="VBV145" s="155"/>
      <c r="VBW145" s="155"/>
      <c r="VBX145" s="155"/>
      <c r="VBY145" s="155"/>
      <c r="VBZ145" s="155"/>
      <c r="VCA145" s="155"/>
      <c r="VCB145" s="155"/>
      <c r="VCC145" s="155"/>
      <c r="VCD145" s="155"/>
      <c r="VCE145" s="155"/>
      <c r="VCF145" s="155"/>
      <c r="VCG145" s="155"/>
      <c r="VCH145" s="155"/>
      <c r="VCI145" s="155"/>
      <c r="VCJ145" s="155"/>
      <c r="VCK145" s="155"/>
      <c r="VCL145" s="155"/>
      <c r="VCM145" s="155"/>
      <c r="VCN145" s="155"/>
      <c r="VCO145" s="155"/>
      <c r="VCP145" s="155"/>
      <c r="VCQ145" s="155"/>
      <c r="VCR145" s="155"/>
      <c r="VCS145" s="155"/>
      <c r="VCT145" s="155"/>
      <c r="VCU145" s="155"/>
      <c r="VCV145" s="155"/>
      <c r="VCW145" s="155"/>
      <c r="VCX145" s="155"/>
      <c r="VCY145" s="155"/>
      <c r="VCZ145" s="155"/>
      <c r="VDA145" s="155"/>
      <c r="VDB145" s="155"/>
      <c r="VDC145" s="155"/>
      <c r="VDD145" s="155"/>
      <c r="VDE145" s="155"/>
      <c r="VDF145" s="155"/>
      <c r="VDG145" s="155"/>
      <c r="VDH145" s="155"/>
      <c r="VDI145" s="155"/>
      <c r="VDJ145" s="155"/>
      <c r="VDK145" s="155"/>
      <c r="VDL145" s="155"/>
      <c r="VDM145" s="155"/>
      <c r="VDN145" s="155"/>
      <c r="VDO145" s="155"/>
      <c r="VDP145" s="155"/>
      <c r="VDQ145" s="155"/>
      <c r="VDR145" s="155"/>
      <c r="VDS145" s="155"/>
      <c r="VDT145" s="155"/>
      <c r="VDU145" s="155"/>
      <c r="VDV145" s="155"/>
      <c r="VDW145" s="155"/>
      <c r="VDX145" s="155"/>
      <c r="VDY145" s="155"/>
      <c r="VDZ145" s="155"/>
      <c r="VEA145" s="155"/>
      <c r="VEB145" s="155"/>
      <c r="VEC145" s="155"/>
      <c r="VED145" s="155"/>
      <c r="VEE145" s="155"/>
      <c r="VEF145" s="155"/>
      <c r="VEG145" s="155"/>
      <c r="VEH145" s="155"/>
      <c r="VEI145" s="155"/>
      <c r="VEJ145" s="155"/>
      <c r="VEK145" s="155"/>
      <c r="VEL145" s="155"/>
      <c r="VEM145" s="155"/>
      <c r="VEN145" s="155"/>
      <c r="VEO145" s="155"/>
      <c r="VEP145" s="155"/>
      <c r="VEQ145" s="155"/>
      <c r="VER145" s="155"/>
      <c r="VES145" s="155"/>
      <c r="VET145" s="155"/>
      <c r="VEU145" s="155"/>
      <c r="VEV145" s="155"/>
      <c r="VEW145" s="155"/>
      <c r="VEX145" s="155"/>
      <c r="VEY145" s="155"/>
      <c r="VEZ145" s="155"/>
      <c r="VFA145" s="155"/>
      <c r="VFB145" s="155"/>
      <c r="VFC145" s="155"/>
      <c r="VFD145" s="155"/>
      <c r="VFE145" s="155"/>
      <c r="VFF145" s="155"/>
      <c r="VFG145" s="155"/>
      <c r="VFH145" s="155"/>
      <c r="VFI145" s="155"/>
      <c r="VFJ145" s="155"/>
      <c r="VFK145" s="155"/>
      <c r="VFL145" s="155"/>
      <c r="VFM145" s="155"/>
      <c r="VFN145" s="155"/>
      <c r="VFO145" s="155"/>
      <c r="VFP145" s="155"/>
      <c r="VFQ145" s="155"/>
      <c r="VFR145" s="155"/>
      <c r="VFS145" s="155"/>
      <c r="VFT145" s="155"/>
      <c r="VFU145" s="155"/>
      <c r="VFV145" s="155"/>
      <c r="VFW145" s="155"/>
      <c r="VFX145" s="155"/>
      <c r="VFY145" s="155"/>
      <c r="VFZ145" s="155"/>
      <c r="VGA145" s="155"/>
      <c r="VGB145" s="155"/>
      <c r="VGC145" s="155"/>
      <c r="VGD145" s="155"/>
      <c r="VGE145" s="155"/>
      <c r="VGF145" s="155"/>
      <c r="VGG145" s="155"/>
      <c r="VGH145" s="155"/>
      <c r="VGI145" s="155"/>
      <c r="VGJ145" s="155"/>
      <c r="VGK145" s="155"/>
      <c r="VGL145" s="155"/>
      <c r="VGM145" s="155"/>
      <c r="VGN145" s="155"/>
      <c r="VGO145" s="155"/>
      <c r="VGP145" s="155"/>
      <c r="VGQ145" s="155"/>
      <c r="VGR145" s="155"/>
      <c r="VGS145" s="155"/>
      <c r="VGT145" s="155"/>
      <c r="VGU145" s="155"/>
      <c r="VGV145" s="155"/>
      <c r="VGW145" s="155"/>
      <c r="VGX145" s="155"/>
      <c r="VGY145" s="155"/>
      <c r="VGZ145" s="155"/>
      <c r="VHA145" s="155"/>
      <c r="VHB145" s="155"/>
      <c r="VHC145" s="155"/>
      <c r="VHD145" s="155"/>
      <c r="VHE145" s="155"/>
      <c r="VHF145" s="155"/>
      <c r="VHG145" s="155"/>
      <c r="VHH145" s="155"/>
      <c r="VHI145" s="155"/>
      <c r="VHJ145" s="155"/>
      <c r="VHK145" s="155"/>
      <c r="VHL145" s="155"/>
      <c r="VHM145" s="155"/>
      <c r="VHN145" s="155"/>
      <c r="VHO145" s="155"/>
      <c r="VHP145" s="155"/>
      <c r="VHQ145" s="155"/>
      <c r="VHR145" s="155"/>
      <c r="VHS145" s="155"/>
      <c r="VHT145" s="155"/>
      <c r="VHU145" s="155"/>
      <c r="VHV145" s="155"/>
      <c r="VHW145" s="155"/>
      <c r="VHX145" s="155"/>
      <c r="VHY145" s="155"/>
      <c r="VHZ145" s="155"/>
      <c r="VIA145" s="155"/>
      <c r="VIB145" s="155"/>
      <c r="VIC145" s="155"/>
      <c r="VID145" s="155"/>
      <c r="VIE145" s="155"/>
      <c r="VIF145" s="155"/>
      <c r="VIG145" s="155"/>
      <c r="VIH145" s="155"/>
      <c r="VII145" s="155"/>
      <c r="VIJ145" s="155"/>
      <c r="VIK145" s="155"/>
      <c r="VIL145" s="155"/>
      <c r="VIM145" s="155"/>
      <c r="VIN145" s="155"/>
      <c r="VIO145" s="155"/>
      <c r="VIP145" s="155"/>
      <c r="VIQ145" s="155"/>
      <c r="VIR145" s="155"/>
      <c r="VIS145" s="155"/>
      <c r="VIT145" s="155"/>
      <c r="VIU145" s="155"/>
      <c r="VIV145" s="155"/>
      <c r="VIW145" s="155"/>
      <c r="VIX145" s="155"/>
      <c r="VIY145" s="155"/>
      <c r="VIZ145" s="155"/>
      <c r="VJA145" s="155"/>
      <c r="VJB145" s="155"/>
      <c r="VJC145" s="155"/>
      <c r="VJD145" s="155"/>
      <c r="VJE145" s="155"/>
      <c r="VJF145" s="155"/>
      <c r="VJG145" s="155"/>
      <c r="VJH145" s="155"/>
      <c r="VJI145" s="155"/>
      <c r="VJJ145" s="155"/>
      <c r="VJK145" s="155"/>
      <c r="VJL145" s="155"/>
      <c r="VJM145" s="155"/>
      <c r="VJN145" s="155"/>
      <c r="VJO145" s="155"/>
      <c r="VJP145" s="155"/>
      <c r="VJQ145" s="155"/>
      <c r="VJR145" s="155"/>
      <c r="VJS145" s="155"/>
      <c r="VJT145" s="155"/>
      <c r="VJU145" s="155"/>
      <c r="VJV145" s="155"/>
      <c r="VJW145" s="155"/>
      <c r="VJX145" s="155"/>
      <c r="VJY145" s="155"/>
      <c r="VJZ145" s="155"/>
      <c r="VKA145" s="155"/>
      <c r="VKB145" s="155"/>
      <c r="VKC145" s="155"/>
      <c r="VKD145" s="155"/>
      <c r="VKE145" s="155"/>
      <c r="VKF145" s="155"/>
      <c r="VKG145" s="155"/>
      <c r="VKH145" s="155"/>
      <c r="VKI145" s="155"/>
      <c r="VKJ145" s="155"/>
      <c r="VKK145" s="155"/>
      <c r="VKL145" s="155"/>
      <c r="VKM145" s="155"/>
      <c r="VKN145" s="155"/>
      <c r="VKO145" s="155"/>
      <c r="VKP145" s="155"/>
      <c r="VKQ145" s="155"/>
      <c r="VKR145" s="155"/>
      <c r="VKS145" s="155"/>
      <c r="VKT145" s="155"/>
      <c r="VKU145" s="155"/>
      <c r="VKV145" s="155"/>
      <c r="VKW145" s="155"/>
      <c r="VKX145" s="155"/>
      <c r="VKY145" s="155"/>
      <c r="VKZ145" s="155"/>
      <c r="VLA145" s="155"/>
      <c r="VLB145" s="155"/>
      <c r="VLC145" s="155"/>
      <c r="VLD145" s="155"/>
      <c r="VLE145" s="155"/>
      <c r="VLF145" s="155"/>
      <c r="VLG145" s="155"/>
      <c r="VLH145" s="155"/>
      <c r="VLI145" s="155"/>
      <c r="VLJ145" s="155"/>
      <c r="VLK145" s="155"/>
      <c r="VLL145" s="155"/>
      <c r="VLM145" s="155"/>
      <c r="VLN145" s="155"/>
      <c r="VLO145" s="155"/>
      <c r="VLP145" s="155"/>
      <c r="VLQ145" s="155"/>
      <c r="VLR145" s="155"/>
      <c r="VLS145" s="155"/>
      <c r="VLT145" s="155"/>
      <c r="VLU145" s="155"/>
      <c r="VLV145" s="155"/>
      <c r="VLW145" s="155"/>
      <c r="VLX145" s="155"/>
      <c r="VLY145" s="155"/>
      <c r="VLZ145" s="155"/>
      <c r="VMA145" s="155"/>
      <c r="VMB145" s="155"/>
      <c r="VMC145" s="155"/>
      <c r="VMD145" s="155"/>
      <c r="VME145" s="155"/>
      <c r="VMF145" s="155"/>
      <c r="VMG145" s="155"/>
      <c r="VMH145" s="155"/>
      <c r="VMI145" s="155"/>
      <c r="VMJ145" s="155"/>
      <c r="VMK145" s="155"/>
      <c r="VML145" s="155"/>
      <c r="VMM145" s="155"/>
      <c r="VMN145" s="155"/>
      <c r="VMO145" s="155"/>
      <c r="VMP145" s="155"/>
      <c r="VMQ145" s="155"/>
      <c r="VMR145" s="155"/>
      <c r="VMS145" s="155"/>
      <c r="VMT145" s="155"/>
      <c r="VMU145" s="155"/>
      <c r="VMV145" s="155"/>
      <c r="VMW145" s="155"/>
      <c r="VMX145" s="155"/>
      <c r="VMY145" s="155"/>
      <c r="VMZ145" s="155"/>
      <c r="VNA145" s="155"/>
      <c r="VNB145" s="155"/>
      <c r="VNC145" s="155"/>
      <c r="VND145" s="155"/>
      <c r="VNE145" s="155"/>
      <c r="VNF145" s="155"/>
      <c r="VNG145" s="155"/>
      <c r="VNH145" s="155"/>
      <c r="VNI145" s="155"/>
      <c r="VNJ145" s="155"/>
      <c r="VNK145" s="155"/>
      <c r="VNL145" s="155"/>
      <c r="VNM145" s="155"/>
      <c r="VNN145" s="155"/>
      <c r="VNO145" s="155"/>
      <c r="VNP145" s="155"/>
      <c r="VNQ145" s="155"/>
      <c r="VNR145" s="155"/>
      <c r="VNS145" s="155"/>
      <c r="VNT145" s="155"/>
      <c r="VNU145" s="155"/>
      <c r="VNV145" s="155"/>
      <c r="VNW145" s="155"/>
      <c r="VNX145" s="155"/>
      <c r="VNY145" s="155"/>
      <c r="VNZ145" s="155"/>
      <c r="VOA145" s="155"/>
      <c r="VOB145" s="155"/>
      <c r="VOC145" s="155"/>
      <c r="VOD145" s="155"/>
      <c r="VOE145" s="155"/>
      <c r="VOF145" s="155"/>
      <c r="VOG145" s="155"/>
      <c r="VOH145" s="155"/>
      <c r="VOI145" s="155"/>
      <c r="VOJ145" s="155"/>
      <c r="VOK145" s="155"/>
      <c r="VOL145" s="155"/>
      <c r="VOM145" s="155"/>
      <c r="VON145" s="155"/>
      <c r="VOO145" s="155"/>
      <c r="VOP145" s="155"/>
      <c r="VOQ145" s="155"/>
      <c r="VOR145" s="155"/>
      <c r="VOS145" s="155"/>
      <c r="VOT145" s="155"/>
      <c r="VOU145" s="155"/>
      <c r="VOV145" s="155"/>
      <c r="VOW145" s="155"/>
      <c r="VOX145" s="155"/>
      <c r="VOY145" s="155"/>
      <c r="VOZ145" s="155"/>
      <c r="VPA145" s="155"/>
      <c r="VPB145" s="155"/>
      <c r="VPC145" s="155"/>
      <c r="VPD145" s="155"/>
      <c r="VPE145" s="155"/>
      <c r="VPF145" s="155"/>
      <c r="VPG145" s="155"/>
      <c r="VPH145" s="155"/>
      <c r="VPI145" s="155"/>
      <c r="VPJ145" s="155"/>
      <c r="VPK145" s="155"/>
      <c r="VPL145" s="155"/>
      <c r="VPM145" s="155"/>
      <c r="VPN145" s="155"/>
      <c r="VPO145" s="155"/>
      <c r="VPP145" s="155"/>
      <c r="VPQ145" s="155"/>
      <c r="VPR145" s="155"/>
      <c r="VPS145" s="155"/>
      <c r="VPT145" s="155"/>
      <c r="VPU145" s="155"/>
      <c r="VPV145" s="155"/>
      <c r="VPW145" s="155"/>
      <c r="VPX145" s="155"/>
      <c r="VPY145" s="155"/>
      <c r="VPZ145" s="155"/>
      <c r="VQA145" s="155"/>
      <c r="VQB145" s="155"/>
      <c r="VQC145" s="155"/>
      <c r="VQD145" s="155"/>
      <c r="VQE145" s="155"/>
      <c r="VQF145" s="155"/>
      <c r="VQG145" s="155"/>
      <c r="VQH145" s="155"/>
      <c r="VQI145" s="155"/>
      <c r="VQJ145" s="155"/>
      <c r="VQK145" s="155"/>
      <c r="VQL145" s="155"/>
      <c r="VQM145" s="155"/>
      <c r="VQN145" s="155"/>
      <c r="VQO145" s="155"/>
      <c r="VQP145" s="155"/>
      <c r="VQQ145" s="155"/>
      <c r="VQR145" s="155"/>
      <c r="VQS145" s="155"/>
      <c r="VQT145" s="155"/>
      <c r="VQU145" s="155"/>
      <c r="VQV145" s="155"/>
      <c r="VQW145" s="155"/>
      <c r="VQX145" s="155"/>
      <c r="VQY145" s="155"/>
      <c r="VQZ145" s="155"/>
      <c r="VRA145" s="155"/>
      <c r="VRB145" s="155"/>
      <c r="VRC145" s="155"/>
      <c r="VRD145" s="155"/>
      <c r="VRE145" s="155"/>
      <c r="VRF145" s="155"/>
      <c r="VRG145" s="155"/>
      <c r="VRH145" s="155"/>
      <c r="VRI145" s="155"/>
      <c r="VRJ145" s="155"/>
      <c r="VRK145" s="155"/>
      <c r="VRL145" s="155"/>
      <c r="VRM145" s="155"/>
      <c r="VRN145" s="155"/>
      <c r="VRO145" s="155"/>
      <c r="VRP145" s="155"/>
      <c r="VRQ145" s="155"/>
      <c r="VRR145" s="155"/>
      <c r="VRS145" s="155"/>
      <c r="VRT145" s="155"/>
      <c r="VRU145" s="155"/>
      <c r="VRV145" s="155"/>
      <c r="VRW145" s="155"/>
      <c r="VRX145" s="155"/>
      <c r="VRY145" s="155"/>
      <c r="VRZ145" s="155"/>
      <c r="VSA145" s="155"/>
      <c r="VSB145" s="155"/>
      <c r="VSC145" s="155"/>
      <c r="VSD145" s="155"/>
      <c r="VSE145" s="155"/>
      <c r="VSF145" s="155"/>
      <c r="VSG145" s="155"/>
      <c r="VSH145" s="155"/>
      <c r="VSI145" s="155"/>
      <c r="VSJ145" s="155"/>
      <c r="VSK145" s="155"/>
      <c r="VSL145" s="155"/>
      <c r="VSM145" s="155"/>
      <c r="VSN145" s="155"/>
      <c r="VSO145" s="155"/>
      <c r="VSP145" s="155"/>
      <c r="VSQ145" s="155"/>
      <c r="VSR145" s="155"/>
      <c r="VSS145" s="155"/>
      <c r="VST145" s="155"/>
      <c r="VSU145" s="155"/>
      <c r="VSV145" s="155"/>
      <c r="VSW145" s="155"/>
      <c r="VSX145" s="155"/>
      <c r="VSY145" s="155"/>
      <c r="VSZ145" s="155"/>
      <c r="VTA145" s="155"/>
      <c r="VTB145" s="155"/>
      <c r="VTC145" s="155"/>
      <c r="VTD145" s="155"/>
      <c r="VTE145" s="155"/>
      <c r="VTF145" s="155"/>
      <c r="VTG145" s="155"/>
      <c r="VTH145" s="155"/>
      <c r="VTI145" s="155"/>
      <c r="VTJ145" s="155"/>
      <c r="VTK145" s="155"/>
      <c r="VTL145" s="155"/>
      <c r="VTM145" s="155"/>
      <c r="VTN145" s="155"/>
      <c r="VTO145" s="155"/>
      <c r="VTP145" s="155"/>
      <c r="VTQ145" s="155"/>
      <c r="VTR145" s="155"/>
      <c r="VTS145" s="155"/>
      <c r="VTT145" s="155"/>
      <c r="VTU145" s="155"/>
      <c r="VTV145" s="155"/>
      <c r="VTW145" s="155"/>
      <c r="VTX145" s="155"/>
      <c r="VTY145" s="155"/>
      <c r="VTZ145" s="155"/>
      <c r="VUA145" s="155"/>
      <c r="VUB145" s="155"/>
      <c r="VUC145" s="155"/>
      <c r="VUD145" s="155"/>
      <c r="VUE145" s="155"/>
      <c r="VUF145" s="155"/>
      <c r="VUG145" s="155"/>
      <c r="VUH145" s="155"/>
      <c r="VUI145" s="155"/>
      <c r="VUJ145" s="155"/>
      <c r="VUK145" s="155"/>
      <c r="VUL145" s="155"/>
      <c r="VUM145" s="155"/>
      <c r="VUN145" s="155"/>
      <c r="VUO145" s="155"/>
      <c r="VUP145" s="155"/>
      <c r="VUQ145" s="155"/>
      <c r="VUR145" s="155"/>
      <c r="VUS145" s="155"/>
      <c r="VUT145" s="155"/>
      <c r="VUU145" s="155"/>
      <c r="VUV145" s="155"/>
      <c r="VUW145" s="155"/>
      <c r="VUX145" s="155"/>
      <c r="VUY145" s="155"/>
      <c r="VUZ145" s="155"/>
      <c r="VVA145" s="155"/>
      <c r="VVB145" s="155"/>
      <c r="VVC145" s="155"/>
      <c r="VVD145" s="155"/>
      <c r="VVE145" s="155"/>
      <c r="VVF145" s="155"/>
      <c r="VVG145" s="155"/>
      <c r="VVH145" s="155"/>
      <c r="VVI145" s="155"/>
      <c r="VVJ145" s="155"/>
      <c r="VVK145" s="155"/>
      <c r="VVL145" s="155"/>
      <c r="VVM145" s="155"/>
      <c r="VVN145" s="155"/>
      <c r="VVO145" s="155"/>
      <c r="VVP145" s="155"/>
      <c r="VVQ145" s="155"/>
      <c r="VVR145" s="155"/>
      <c r="VVS145" s="155"/>
      <c r="VVT145" s="155"/>
      <c r="VVU145" s="155"/>
      <c r="VVV145" s="155"/>
      <c r="VVW145" s="155"/>
      <c r="VVX145" s="155"/>
      <c r="VVY145" s="155"/>
      <c r="VVZ145" s="155"/>
      <c r="VWA145" s="155"/>
      <c r="VWB145" s="155"/>
      <c r="VWC145" s="155"/>
      <c r="VWD145" s="155"/>
      <c r="VWE145" s="155"/>
      <c r="VWF145" s="155"/>
      <c r="VWG145" s="155"/>
      <c r="VWH145" s="155"/>
      <c r="VWI145" s="155"/>
      <c r="VWJ145" s="155"/>
      <c r="VWK145" s="155"/>
      <c r="VWL145" s="155"/>
      <c r="VWM145" s="155"/>
      <c r="VWN145" s="155"/>
      <c r="VWO145" s="155"/>
      <c r="VWP145" s="155"/>
      <c r="VWQ145" s="155"/>
      <c r="VWR145" s="155"/>
      <c r="VWS145" s="155"/>
      <c r="VWT145" s="155"/>
      <c r="VWU145" s="155"/>
      <c r="VWV145" s="155"/>
      <c r="VWW145" s="155"/>
      <c r="VWX145" s="155"/>
      <c r="VWY145" s="155"/>
      <c r="VWZ145" s="155"/>
      <c r="VXA145" s="155"/>
      <c r="VXB145" s="155"/>
      <c r="VXC145" s="155"/>
      <c r="VXD145" s="155"/>
      <c r="VXE145" s="155"/>
      <c r="VXF145" s="155"/>
      <c r="VXG145" s="155"/>
      <c r="VXH145" s="155"/>
      <c r="VXI145" s="155"/>
      <c r="VXJ145" s="155"/>
      <c r="VXK145" s="155"/>
      <c r="VXL145" s="155"/>
      <c r="VXM145" s="155"/>
      <c r="VXN145" s="155"/>
      <c r="VXO145" s="155"/>
      <c r="VXP145" s="155"/>
      <c r="VXQ145" s="155"/>
      <c r="VXR145" s="155"/>
      <c r="VXS145" s="155"/>
      <c r="VXT145" s="155"/>
      <c r="VXU145" s="155"/>
      <c r="VXV145" s="155"/>
      <c r="VXW145" s="155"/>
      <c r="VXX145" s="155"/>
      <c r="VXY145" s="155"/>
      <c r="VXZ145" s="155"/>
      <c r="VYA145" s="155"/>
      <c r="VYB145" s="155"/>
      <c r="VYC145" s="155"/>
      <c r="VYD145" s="155"/>
      <c r="VYE145" s="155"/>
      <c r="VYF145" s="155"/>
      <c r="VYG145" s="155"/>
      <c r="VYH145" s="155"/>
      <c r="VYI145" s="155"/>
      <c r="VYJ145" s="155"/>
      <c r="VYK145" s="155"/>
      <c r="VYL145" s="155"/>
      <c r="VYM145" s="155"/>
      <c r="VYN145" s="155"/>
      <c r="VYO145" s="155"/>
      <c r="VYP145" s="155"/>
      <c r="VYQ145" s="155"/>
      <c r="VYR145" s="155"/>
      <c r="VYS145" s="155"/>
      <c r="VYT145" s="155"/>
      <c r="VYU145" s="155"/>
      <c r="VYV145" s="155"/>
      <c r="VYW145" s="155"/>
      <c r="VYX145" s="155"/>
      <c r="VYY145" s="155"/>
      <c r="VYZ145" s="155"/>
      <c r="VZA145" s="155"/>
      <c r="VZB145" s="155"/>
      <c r="VZC145" s="155"/>
      <c r="VZD145" s="155"/>
      <c r="VZE145" s="155"/>
      <c r="VZF145" s="155"/>
      <c r="VZG145" s="155"/>
      <c r="VZH145" s="155"/>
      <c r="VZI145" s="155"/>
      <c r="VZJ145" s="155"/>
      <c r="VZK145" s="155"/>
      <c r="VZL145" s="155"/>
      <c r="VZM145" s="155"/>
      <c r="VZN145" s="155"/>
      <c r="VZO145" s="155"/>
      <c r="VZP145" s="155"/>
      <c r="VZQ145" s="155"/>
      <c r="VZR145" s="155"/>
      <c r="VZS145" s="155"/>
      <c r="VZT145" s="155"/>
      <c r="VZU145" s="155"/>
      <c r="VZV145" s="155"/>
      <c r="VZW145" s="155"/>
      <c r="VZX145" s="155"/>
      <c r="VZY145" s="155"/>
      <c r="VZZ145" s="155"/>
      <c r="WAA145" s="155"/>
      <c r="WAB145" s="155"/>
      <c r="WAC145" s="155"/>
      <c r="WAD145" s="155"/>
      <c r="WAE145" s="155"/>
      <c r="WAF145" s="155"/>
      <c r="WAG145" s="155"/>
      <c r="WAH145" s="155"/>
      <c r="WAI145" s="155"/>
      <c r="WAJ145" s="155"/>
      <c r="WAK145" s="155"/>
      <c r="WAL145" s="155"/>
      <c r="WAM145" s="155"/>
      <c r="WAN145" s="155"/>
      <c r="WAO145" s="155"/>
      <c r="WAP145" s="155"/>
      <c r="WAQ145" s="155"/>
      <c r="WAR145" s="155"/>
      <c r="WAS145" s="155"/>
      <c r="WAT145" s="155"/>
      <c r="WAU145" s="155"/>
      <c r="WAV145" s="155"/>
      <c r="WAW145" s="155"/>
      <c r="WAX145" s="155"/>
      <c r="WAY145" s="155"/>
      <c r="WAZ145" s="155"/>
      <c r="WBA145" s="155"/>
      <c r="WBB145" s="155"/>
      <c r="WBC145" s="155"/>
      <c r="WBD145" s="155"/>
      <c r="WBE145" s="155"/>
      <c r="WBF145" s="155"/>
      <c r="WBG145" s="155"/>
      <c r="WBH145" s="155"/>
      <c r="WBI145" s="155"/>
      <c r="WBJ145" s="155"/>
      <c r="WBK145" s="155"/>
      <c r="WBL145" s="155"/>
      <c r="WBM145" s="155"/>
      <c r="WBN145" s="155"/>
      <c r="WBO145" s="155"/>
      <c r="WBP145" s="155"/>
      <c r="WBQ145" s="155"/>
      <c r="WBR145" s="155"/>
      <c r="WBS145" s="155"/>
      <c r="WBT145" s="155"/>
      <c r="WBU145" s="155"/>
      <c r="WBV145" s="155"/>
      <c r="WBW145" s="155"/>
      <c r="WBX145" s="155"/>
      <c r="WBY145" s="155"/>
      <c r="WBZ145" s="155"/>
      <c r="WCA145" s="155"/>
      <c r="WCB145" s="155"/>
      <c r="WCC145" s="155"/>
      <c r="WCD145" s="155"/>
      <c r="WCE145" s="155"/>
      <c r="WCF145" s="155"/>
      <c r="WCG145" s="155"/>
      <c r="WCH145" s="155"/>
      <c r="WCI145" s="155"/>
      <c r="WCJ145" s="155"/>
      <c r="WCK145" s="155"/>
      <c r="WCL145" s="155"/>
      <c r="WCM145" s="155"/>
      <c r="WCN145" s="155"/>
      <c r="WCO145" s="155"/>
      <c r="WCP145" s="155"/>
      <c r="WCQ145" s="155"/>
      <c r="WCR145" s="155"/>
      <c r="WCS145" s="155"/>
      <c r="WCT145" s="155"/>
      <c r="WCU145" s="155"/>
      <c r="WCV145" s="155"/>
      <c r="WCW145" s="155"/>
      <c r="WCX145" s="155"/>
      <c r="WCY145" s="155"/>
      <c r="WCZ145" s="155"/>
      <c r="WDA145" s="155"/>
      <c r="WDB145" s="155"/>
      <c r="WDC145" s="155"/>
      <c r="WDD145" s="155"/>
      <c r="WDE145" s="155"/>
      <c r="WDF145" s="155"/>
      <c r="WDG145" s="155"/>
      <c r="WDH145" s="155"/>
      <c r="WDI145" s="155"/>
      <c r="WDJ145" s="155"/>
      <c r="WDK145" s="155"/>
      <c r="WDL145" s="155"/>
      <c r="WDM145" s="155"/>
      <c r="WDN145" s="155"/>
      <c r="WDO145" s="155"/>
      <c r="WDP145" s="155"/>
      <c r="WDQ145" s="155"/>
      <c r="WDR145" s="155"/>
      <c r="WDS145" s="155"/>
      <c r="WDT145" s="155"/>
      <c r="WDU145" s="155"/>
      <c r="WDV145" s="155"/>
      <c r="WDW145" s="155"/>
      <c r="WDX145" s="155"/>
      <c r="WDY145" s="155"/>
      <c r="WDZ145" s="155"/>
      <c r="WEA145" s="155"/>
      <c r="WEB145" s="155"/>
      <c r="WEC145" s="155"/>
      <c r="WED145" s="155"/>
      <c r="WEE145" s="155"/>
      <c r="WEF145" s="155"/>
      <c r="WEG145" s="155"/>
      <c r="WEH145" s="155"/>
      <c r="WEI145" s="155"/>
      <c r="WEJ145" s="155"/>
      <c r="WEK145" s="155"/>
      <c r="WEL145" s="155"/>
      <c r="WEM145" s="155"/>
      <c r="WEN145" s="155"/>
      <c r="WEO145" s="155"/>
      <c r="WEP145" s="155"/>
      <c r="WEQ145" s="155"/>
      <c r="WER145" s="155"/>
      <c r="WES145" s="155"/>
      <c r="WET145" s="155"/>
      <c r="WEU145" s="155"/>
      <c r="WEV145" s="155"/>
      <c r="WEW145" s="155"/>
      <c r="WEX145" s="155"/>
      <c r="WEY145" s="155"/>
      <c r="WEZ145" s="155"/>
      <c r="WFA145" s="155"/>
      <c r="WFB145" s="155"/>
      <c r="WFC145" s="155"/>
      <c r="WFD145" s="155"/>
      <c r="WFE145" s="155"/>
      <c r="WFF145" s="155"/>
      <c r="WFG145" s="155"/>
      <c r="WFH145" s="155"/>
      <c r="WFI145" s="155"/>
      <c r="WFJ145" s="155"/>
      <c r="WFK145" s="155"/>
      <c r="WFL145" s="155"/>
      <c r="WFM145" s="155"/>
      <c r="WFN145" s="155"/>
      <c r="WFO145" s="155"/>
      <c r="WFP145" s="155"/>
      <c r="WFQ145" s="155"/>
      <c r="WFR145" s="155"/>
      <c r="WFS145" s="155"/>
      <c r="WFT145" s="155"/>
      <c r="WFU145" s="155"/>
      <c r="WFV145" s="155"/>
      <c r="WFW145" s="155"/>
      <c r="WFX145" s="155"/>
      <c r="WFY145" s="155"/>
      <c r="WFZ145" s="155"/>
      <c r="WGA145" s="155"/>
      <c r="WGB145" s="155"/>
      <c r="WGC145" s="155"/>
      <c r="WGD145" s="155"/>
      <c r="WGE145" s="155"/>
      <c r="WGF145" s="155"/>
      <c r="WGG145" s="155"/>
      <c r="WGH145" s="155"/>
      <c r="WGI145" s="155"/>
      <c r="WGJ145" s="155"/>
      <c r="WGK145" s="155"/>
      <c r="WGL145" s="155"/>
      <c r="WGM145" s="155"/>
      <c r="WGN145" s="155"/>
      <c r="WGO145" s="155"/>
      <c r="WGP145" s="155"/>
      <c r="WGQ145" s="155"/>
      <c r="WGR145" s="155"/>
      <c r="WGS145" s="155"/>
      <c r="WGT145" s="155"/>
      <c r="WGU145" s="155"/>
      <c r="WGV145" s="155"/>
      <c r="WGW145" s="155"/>
      <c r="WGX145" s="155"/>
      <c r="WGY145" s="155"/>
      <c r="WGZ145" s="155"/>
      <c r="WHA145" s="155"/>
      <c r="WHB145" s="155"/>
      <c r="WHC145" s="155"/>
      <c r="WHD145" s="155"/>
      <c r="WHE145" s="155"/>
      <c r="WHF145" s="155"/>
      <c r="WHG145" s="155"/>
      <c r="WHH145" s="155"/>
      <c r="WHI145" s="155"/>
      <c r="WHJ145" s="155"/>
      <c r="WHK145" s="155"/>
      <c r="WHL145" s="155"/>
      <c r="WHM145" s="155"/>
      <c r="WHN145" s="155"/>
      <c r="WHO145" s="155"/>
      <c r="WHP145" s="155"/>
      <c r="WHQ145" s="155"/>
      <c r="WHR145" s="155"/>
      <c r="WHS145" s="155"/>
      <c r="WHT145" s="155"/>
      <c r="WHU145" s="155"/>
      <c r="WHV145" s="155"/>
      <c r="WHW145" s="155"/>
      <c r="WHX145" s="155"/>
      <c r="WHY145" s="155"/>
      <c r="WHZ145" s="155"/>
      <c r="WIA145" s="155"/>
      <c r="WIB145" s="155"/>
      <c r="WIC145" s="155"/>
      <c r="WID145" s="155"/>
      <c r="WIE145" s="155"/>
      <c r="WIF145" s="155"/>
      <c r="WIG145" s="155"/>
      <c r="WIH145" s="155"/>
      <c r="WII145" s="155"/>
      <c r="WIJ145" s="155"/>
      <c r="WIK145" s="155"/>
      <c r="WIL145" s="155"/>
      <c r="WIM145" s="155"/>
      <c r="WIN145" s="155"/>
      <c r="WIO145" s="155"/>
      <c r="WIP145" s="155"/>
      <c r="WIQ145" s="155"/>
      <c r="WIR145" s="155"/>
      <c r="WIS145" s="155"/>
      <c r="WIT145" s="155"/>
      <c r="WIU145" s="155"/>
      <c r="WIV145" s="155"/>
      <c r="WIW145" s="155"/>
      <c r="WIX145" s="155"/>
      <c r="WIY145" s="155"/>
      <c r="WIZ145" s="155"/>
      <c r="WJA145" s="155"/>
      <c r="WJB145" s="155"/>
      <c r="WJC145" s="155"/>
      <c r="WJD145" s="155"/>
      <c r="WJE145" s="155"/>
      <c r="WJF145" s="155"/>
      <c r="WJG145" s="155"/>
      <c r="WJH145" s="155"/>
      <c r="WJI145" s="155"/>
      <c r="WJJ145" s="155"/>
      <c r="WJK145" s="155"/>
      <c r="WJL145" s="155"/>
      <c r="WJM145" s="155"/>
      <c r="WJN145" s="155"/>
      <c r="WJO145" s="155"/>
      <c r="WJP145" s="155"/>
      <c r="WJQ145" s="155"/>
      <c r="WJR145" s="155"/>
      <c r="WJS145" s="155"/>
      <c r="WJT145" s="155"/>
      <c r="WJU145" s="155"/>
      <c r="WJV145" s="155"/>
      <c r="WJW145" s="155"/>
      <c r="WJX145" s="155"/>
      <c r="WJY145" s="155"/>
      <c r="WJZ145" s="155"/>
      <c r="WKA145" s="155"/>
      <c r="WKB145" s="155"/>
      <c r="WKC145" s="155"/>
      <c r="WKD145" s="155"/>
      <c r="WKE145" s="155"/>
      <c r="WKF145" s="155"/>
      <c r="WKG145" s="155"/>
      <c r="WKH145" s="155"/>
      <c r="WKI145" s="155"/>
      <c r="WKJ145" s="155"/>
      <c r="WKK145" s="155"/>
      <c r="WKL145" s="155"/>
      <c r="WKM145" s="155"/>
      <c r="WKN145" s="155"/>
      <c r="WKO145" s="155"/>
      <c r="WKP145" s="155"/>
      <c r="WKQ145" s="155"/>
      <c r="WKR145" s="155"/>
      <c r="WKS145" s="155"/>
      <c r="WKT145" s="155"/>
      <c r="WKU145" s="155"/>
      <c r="WKV145" s="155"/>
      <c r="WKW145" s="155"/>
      <c r="WKX145" s="155"/>
      <c r="WKY145" s="155"/>
      <c r="WKZ145" s="155"/>
      <c r="WLA145" s="155"/>
      <c r="WLB145" s="155"/>
      <c r="WLC145" s="155"/>
      <c r="WLD145" s="155"/>
      <c r="WLE145" s="155"/>
      <c r="WLF145" s="155"/>
      <c r="WLG145" s="155"/>
      <c r="WLH145" s="155"/>
      <c r="WLI145" s="155"/>
      <c r="WLJ145" s="155"/>
      <c r="WLK145" s="155"/>
      <c r="WLL145" s="155"/>
      <c r="WLM145" s="155"/>
      <c r="WLN145" s="155"/>
      <c r="WLO145" s="155"/>
      <c r="WLP145" s="155"/>
      <c r="WLQ145" s="155"/>
      <c r="WLR145" s="155"/>
      <c r="WLS145" s="155"/>
      <c r="WLT145" s="155"/>
      <c r="WLU145" s="155"/>
      <c r="WLV145" s="155"/>
      <c r="WLW145" s="155"/>
      <c r="WLX145" s="155"/>
      <c r="WLY145" s="155"/>
      <c r="WLZ145" s="155"/>
      <c r="WMA145" s="155"/>
      <c r="WMB145" s="155"/>
      <c r="WMC145" s="155"/>
      <c r="WMD145" s="155"/>
      <c r="WME145" s="155"/>
      <c r="WMF145" s="155"/>
      <c r="WMG145" s="155"/>
      <c r="WMH145" s="155"/>
      <c r="WMI145" s="155"/>
      <c r="WMJ145" s="155"/>
      <c r="WMK145" s="155"/>
      <c r="WML145" s="155"/>
      <c r="WMM145" s="155"/>
      <c r="WMN145" s="155"/>
      <c r="WMO145" s="155"/>
      <c r="WMP145" s="155"/>
      <c r="WMQ145" s="155"/>
      <c r="WMR145" s="155"/>
      <c r="WMS145" s="155"/>
      <c r="WMT145" s="155"/>
      <c r="WMU145" s="155"/>
      <c r="WMV145" s="155"/>
      <c r="WMW145" s="155"/>
      <c r="WMX145" s="155"/>
      <c r="WMY145" s="155"/>
      <c r="WMZ145" s="155"/>
      <c r="WNA145" s="155"/>
      <c r="WNB145" s="155"/>
      <c r="WNC145" s="155"/>
      <c r="WND145" s="155"/>
      <c r="WNE145" s="155"/>
      <c r="WNF145" s="155"/>
      <c r="WNG145" s="155"/>
      <c r="WNH145" s="155"/>
      <c r="WNI145" s="155"/>
      <c r="WNJ145" s="155"/>
      <c r="WNK145" s="155"/>
      <c r="WNL145" s="155"/>
      <c r="WNM145" s="155"/>
      <c r="WNN145" s="155"/>
      <c r="WNO145" s="155"/>
      <c r="WNP145" s="155"/>
      <c r="WNQ145" s="155"/>
      <c r="WNR145" s="155"/>
      <c r="WNS145" s="155"/>
      <c r="WNT145" s="155"/>
      <c r="WNU145" s="155"/>
      <c r="WNV145" s="155"/>
      <c r="WNW145" s="155"/>
      <c r="WNX145" s="155"/>
      <c r="WNY145" s="155"/>
      <c r="WNZ145" s="155"/>
      <c r="WOA145" s="155"/>
      <c r="WOB145" s="155"/>
      <c r="WOC145" s="155"/>
      <c r="WOD145" s="155"/>
      <c r="WOE145" s="155"/>
      <c r="WOF145" s="155"/>
      <c r="WOG145" s="155"/>
      <c r="WOH145" s="155"/>
      <c r="WOI145" s="155"/>
      <c r="WOJ145" s="155"/>
      <c r="WOK145" s="155"/>
      <c r="WOL145" s="155"/>
      <c r="WOM145" s="155"/>
      <c r="WON145" s="155"/>
      <c r="WOO145" s="155"/>
      <c r="WOP145" s="155"/>
      <c r="WOQ145" s="155"/>
      <c r="WOR145" s="155"/>
      <c r="WOS145" s="155"/>
      <c r="WOT145" s="155"/>
      <c r="WOU145" s="155"/>
      <c r="WOV145" s="155"/>
      <c r="WOW145" s="155"/>
      <c r="WOX145" s="155"/>
      <c r="WOY145" s="155"/>
      <c r="WOZ145" s="155"/>
      <c r="WPA145" s="155"/>
      <c r="WPB145" s="155"/>
      <c r="WPC145" s="155"/>
      <c r="WPD145" s="155"/>
      <c r="WPE145" s="155"/>
      <c r="WPF145" s="155"/>
      <c r="WPG145" s="155"/>
      <c r="WPH145" s="155"/>
      <c r="WPI145" s="155"/>
      <c r="WPJ145" s="155"/>
      <c r="WPK145" s="155"/>
      <c r="WPL145" s="155"/>
      <c r="WPM145" s="155"/>
      <c r="WPN145" s="155"/>
      <c r="WPO145" s="155"/>
      <c r="WPP145" s="155"/>
      <c r="WPQ145" s="155"/>
      <c r="WPR145" s="155"/>
      <c r="WPS145" s="155"/>
      <c r="WPT145" s="155"/>
      <c r="WPU145" s="155"/>
      <c r="WPV145" s="155"/>
      <c r="WPW145" s="155"/>
      <c r="WPX145" s="155"/>
      <c r="WPY145" s="155"/>
      <c r="WPZ145" s="155"/>
      <c r="WQA145" s="155"/>
      <c r="WQB145" s="155"/>
      <c r="WQC145" s="155"/>
      <c r="WQD145" s="155"/>
      <c r="WQE145" s="155"/>
      <c r="WQF145" s="155"/>
      <c r="WQG145" s="155"/>
      <c r="WQH145" s="155"/>
      <c r="WQI145" s="155"/>
      <c r="WQJ145" s="155"/>
      <c r="WQK145" s="155"/>
      <c r="WQL145" s="155"/>
      <c r="WQM145" s="155"/>
      <c r="WQN145" s="155"/>
      <c r="WQO145" s="155"/>
      <c r="WQP145" s="155"/>
      <c r="WQQ145" s="155"/>
      <c r="WQR145" s="155"/>
      <c r="WQS145" s="155"/>
      <c r="WQT145" s="155"/>
      <c r="WQU145" s="155"/>
      <c r="WQV145" s="155"/>
      <c r="WQW145" s="155"/>
      <c r="WQX145" s="155"/>
      <c r="WQY145" s="155"/>
      <c r="WQZ145" s="155"/>
      <c r="WRA145" s="155"/>
      <c r="WRB145" s="155"/>
      <c r="WRC145" s="155"/>
      <c r="WRD145" s="155"/>
      <c r="WRE145" s="155"/>
      <c r="WRF145" s="155"/>
      <c r="WRG145" s="155"/>
      <c r="WRH145" s="155"/>
      <c r="WRI145" s="155"/>
      <c r="WRJ145" s="155"/>
      <c r="WRK145" s="155"/>
      <c r="WRL145" s="155"/>
      <c r="WRM145" s="155"/>
      <c r="WRN145" s="155"/>
      <c r="WRO145" s="155"/>
      <c r="WRP145" s="155"/>
      <c r="WRQ145" s="155"/>
      <c r="WRR145" s="155"/>
      <c r="WRS145" s="155"/>
      <c r="WRT145" s="155"/>
      <c r="WRU145" s="155"/>
      <c r="WRV145" s="155"/>
      <c r="WRW145" s="155"/>
      <c r="WRX145" s="155"/>
      <c r="WRY145" s="155"/>
      <c r="WRZ145" s="155"/>
      <c r="WSA145" s="155"/>
      <c r="WSB145" s="155"/>
      <c r="WSC145" s="155"/>
      <c r="WSD145" s="155"/>
      <c r="WSE145" s="155"/>
      <c r="WSF145" s="155"/>
      <c r="WSG145" s="155"/>
      <c r="WSH145" s="155"/>
      <c r="WSI145" s="155"/>
      <c r="WSJ145" s="155"/>
      <c r="WSK145" s="155"/>
      <c r="WSL145" s="155"/>
      <c r="WSM145" s="155"/>
      <c r="WSN145" s="155"/>
      <c r="WSO145" s="155"/>
      <c r="WSP145" s="155"/>
      <c r="WSQ145" s="155"/>
      <c r="WSR145" s="155"/>
      <c r="WSS145" s="155"/>
      <c r="WST145" s="155"/>
      <c r="WSU145" s="155"/>
      <c r="WSV145" s="155"/>
      <c r="WSW145" s="155"/>
      <c r="WSX145" s="155"/>
      <c r="WSY145" s="155"/>
      <c r="WSZ145" s="155"/>
      <c r="WTA145" s="155"/>
      <c r="WTB145" s="155"/>
      <c r="WTC145" s="155"/>
      <c r="WTD145" s="155"/>
      <c r="WTE145" s="155"/>
      <c r="WTF145" s="155"/>
      <c r="WTG145" s="155"/>
      <c r="WTH145" s="155"/>
      <c r="WTI145" s="155"/>
      <c r="WTJ145" s="155"/>
      <c r="WTK145" s="155"/>
      <c r="WTL145" s="155"/>
      <c r="WTM145" s="155"/>
      <c r="WTN145" s="155"/>
      <c r="WTO145" s="155"/>
      <c r="WTP145" s="155"/>
      <c r="WTQ145" s="155"/>
      <c r="WTR145" s="155"/>
      <c r="WTS145" s="155"/>
      <c r="WTT145" s="155"/>
      <c r="WTU145" s="155"/>
      <c r="WTV145" s="155"/>
      <c r="WTW145" s="155"/>
      <c r="WTX145" s="155"/>
      <c r="WTY145" s="155"/>
      <c r="WTZ145" s="155"/>
      <c r="WUA145" s="155"/>
      <c r="WUB145" s="155"/>
      <c r="WUC145" s="155"/>
      <c r="WUD145" s="155"/>
      <c r="WUE145" s="155"/>
      <c r="WUF145" s="155"/>
      <c r="WUG145" s="155"/>
      <c r="WUH145" s="155"/>
      <c r="WUI145" s="155"/>
      <c r="WUJ145" s="155"/>
      <c r="WUK145" s="155"/>
      <c r="WUL145" s="155"/>
      <c r="WUM145" s="155"/>
      <c r="WUN145" s="155"/>
      <c r="WUO145" s="155"/>
      <c r="WUP145" s="155"/>
      <c r="WUQ145" s="155"/>
      <c r="WUR145" s="155"/>
      <c r="WUS145" s="155"/>
      <c r="WUT145" s="155"/>
      <c r="WUU145" s="155"/>
      <c r="WUV145" s="155"/>
      <c r="WUW145" s="155"/>
      <c r="WUX145" s="155"/>
      <c r="WUY145" s="155"/>
      <c r="WUZ145" s="155"/>
      <c r="WVA145" s="155"/>
      <c r="WVB145" s="155"/>
      <c r="WVC145" s="155"/>
      <c r="WVD145" s="155"/>
      <c r="WVE145" s="155"/>
      <c r="WVF145" s="155"/>
      <c r="WVG145" s="155"/>
      <c r="WVH145" s="155"/>
      <c r="WVI145" s="155"/>
      <c r="WVJ145" s="155"/>
      <c r="WVK145" s="155"/>
      <c r="WVL145" s="155"/>
      <c r="WVM145" s="155"/>
      <c r="WVN145" s="155"/>
      <c r="WVO145" s="155"/>
      <c r="WVP145" s="155"/>
      <c r="WVQ145" s="155"/>
      <c r="WVR145" s="155"/>
      <c r="WVS145" s="155"/>
      <c r="WVT145" s="155"/>
      <c r="WVU145" s="155"/>
      <c r="WVV145" s="155"/>
      <c r="WVW145" s="155"/>
      <c r="WVX145" s="155"/>
      <c r="WVY145" s="155"/>
      <c r="WVZ145" s="155"/>
      <c r="WWA145" s="155"/>
      <c r="WWB145" s="155"/>
      <c r="WWC145" s="155"/>
      <c r="WWD145" s="155"/>
      <c r="WWE145" s="155"/>
      <c r="WWF145" s="155"/>
      <c r="WWG145" s="155"/>
      <c r="WWH145" s="155"/>
      <c r="WWI145" s="155"/>
      <c r="WWJ145" s="155"/>
      <c r="WWK145" s="155"/>
      <c r="WWL145" s="155"/>
      <c r="WWM145" s="155"/>
      <c r="WWN145" s="155"/>
      <c r="WWO145" s="155"/>
      <c r="WWP145" s="155"/>
      <c r="WWQ145" s="155"/>
      <c r="WWR145" s="155"/>
      <c r="WWS145" s="155"/>
      <c r="WWT145" s="155"/>
      <c r="WWU145" s="155"/>
      <c r="WWV145" s="155"/>
      <c r="WWW145" s="155"/>
      <c r="WWX145" s="155"/>
      <c r="WWY145" s="155"/>
      <c r="WWZ145" s="155"/>
      <c r="WXA145" s="155"/>
      <c r="WXB145" s="155"/>
      <c r="WXC145" s="155"/>
      <c r="WXD145" s="155"/>
      <c r="WXE145" s="155"/>
      <c r="WXF145" s="155"/>
      <c r="WXG145" s="155"/>
      <c r="WXH145" s="155"/>
      <c r="WXI145" s="155"/>
      <c r="WXJ145" s="155"/>
      <c r="WXK145" s="155"/>
      <c r="WXL145" s="155"/>
      <c r="WXM145" s="155"/>
      <c r="WXN145" s="155"/>
      <c r="WXO145" s="155"/>
      <c r="WXP145" s="155"/>
      <c r="WXQ145" s="155"/>
      <c r="WXR145" s="155"/>
      <c r="WXS145" s="155"/>
      <c r="WXT145" s="155"/>
      <c r="WXU145" s="155"/>
      <c r="WXV145" s="155"/>
      <c r="WXW145" s="155"/>
      <c r="WXX145" s="155"/>
      <c r="WXY145" s="155"/>
      <c r="WXZ145" s="155"/>
      <c r="WYA145" s="155"/>
      <c r="WYB145" s="155"/>
      <c r="WYC145" s="155"/>
      <c r="WYD145" s="155"/>
      <c r="WYE145" s="155"/>
      <c r="WYF145" s="155"/>
      <c r="WYG145" s="155"/>
      <c r="WYH145" s="155"/>
      <c r="WYI145" s="155"/>
      <c r="WYJ145" s="155"/>
      <c r="WYK145" s="155"/>
      <c r="WYL145" s="155"/>
      <c r="WYM145" s="155"/>
      <c r="WYN145" s="155"/>
      <c r="WYO145" s="155"/>
      <c r="WYP145" s="155"/>
      <c r="WYQ145" s="155"/>
      <c r="WYR145" s="155"/>
      <c r="WYS145" s="155"/>
      <c r="WYT145" s="155"/>
      <c r="WYU145" s="155"/>
      <c r="WYV145" s="155"/>
      <c r="WYW145" s="155"/>
      <c r="WYX145" s="155"/>
      <c r="WYY145" s="155"/>
      <c r="WYZ145" s="155"/>
      <c r="WZA145" s="155"/>
      <c r="WZB145" s="155"/>
      <c r="WZC145" s="155"/>
      <c r="WZD145" s="155"/>
      <c r="WZE145" s="155"/>
      <c r="WZF145" s="155"/>
      <c r="WZG145" s="155"/>
      <c r="WZH145" s="155"/>
      <c r="WZI145" s="155"/>
      <c r="WZJ145" s="155"/>
      <c r="WZK145" s="155"/>
      <c r="WZL145" s="155"/>
      <c r="WZM145" s="155"/>
      <c r="WZN145" s="155"/>
      <c r="WZO145" s="155"/>
      <c r="WZP145" s="155"/>
      <c r="WZQ145" s="155"/>
      <c r="WZR145" s="155"/>
      <c r="WZS145" s="155"/>
      <c r="WZT145" s="155"/>
      <c r="WZU145" s="155"/>
      <c r="WZV145" s="155"/>
      <c r="WZW145" s="155"/>
      <c r="WZX145" s="155"/>
      <c r="WZY145" s="155"/>
      <c r="WZZ145" s="155"/>
      <c r="XAA145" s="155"/>
      <c r="XAB145" s="155"/>
      <c r="XAC145" s="155"/>
      <c r="XAD145" s="155"/>
      <c r="XAE145" s="155"/>
      <c r="XAF145" s="155"/>
      <c r="XAG145" s="155"/>
      <c r="XAH145" s="155"/>
      <c r="XAI145" s="155"/>
      <c r="XAJ145" s="155"/>
      <c r="XAK145" s="155"/>
      <c r="XAL145" s="155"/>
      <c r="XAM145" s="155"/>
      <c r="XAN145" s="155"/>
      <c r="XAO145" s="155"/>
      <c r="XAP145" s="155"/>
      <c r="XAQ145" s="155"/>
      <c r="XAR145" s="155"/>
      <c r="XAS145" s="155"/>
      <c r="XAT145" s="155"/>
      <c r="XAU145" s="155"/>
      <c r="XAV145" s="155"/>
      <c r="XAW145" s="155"/>
      <c r="XAX145" s="155"/>
      <c r="XAY145" s="155"/>
      <c r="XAZ145" s="155"/>
      <c r="XBA145" s="155"/>
      <c r="XBB145" s="155"/>
      <c r="XBC145" s="155"/>
      <c r="XBD145" s="155"/>
      <c r="XBE145" s="155"/>
      <c r="XBF145" s="155"/>
      <c r="XBG145" s="155"/>
      <c r="XBH145" s="155"/>
      <c r="XBI145" s="155"/>
      <c r="XBJ145" s="155"/>
      <c r="XBK145" s="155"/>
      <c r="XBL145" s="155"/>
      <c r="XBM145" s="155"/>
      <c r="XBN145" s="155"/>
      <c r="XBO145" s="155"/>
      <c r="XBP145" s="155"/>
      <c r="XBQ145" s="155"/>
      <c r="XBR145" s="155"/>
      <c r="XBS145" s="155"/>
      <c r="XBT145" s="155"/>
      <c r="XBU145" s="155"/>
      <c r="XBV145" s="155"/>
      <c r="XBW145" s="155"/>
      <c r="XBX145" s="155"/>
      <c r="XBY145" s="155"/>
      <c r="XBZ145" s="155"/>
      <c r="XCA145" s="155"/>
      <c r="XCB145" s="155"/>
      <c r="XCC145" s="155"/>
      <c r="XCD145" s="155"/>
      <c r="XCE145" s="155"/>
      <c r="XCF145" s="155"/>
      <c r="XCG145" s="155"/>
      <c r="XCH145" s="155"/>
      <c r="XCI145" s="155"/>
      <c r="XCJ145" s="155"/>
      <c r="XCK145" s="155"/>
      <c r="XCL145" s="155"/>
      <c r="XCM145" s="155"/>
      <c r="XCN145" s="155"/>
      <c r="XCO145" s="155"/>
      <c r="XCP145" s="155"/>
      <c r="XCQ145" s="155"/>
      <c r="XCR145" s="155"/>
      <c r="XCS145" s="155"/>
      <c r="XCT145" s="155"/>
      <c r="XCU145" s="155"/>
      <c r="XCV145" s="155"/>
      <c r="XCW145" s="155"/>
      <c r="XCX145" s="155"/>
      <c r="XCY145" s="155"/>
      <c r="XCZ145" s="155"/>
      <c r="XDA145" s="155"/>
      <c r="XDB145" s="155"/>
      <c r="XDC145" s="155"/>
      <c r="XDD145" s="155"/>
      <c r="XDE145" s="155"/>
      <c r="XDF145" s="155"/>
      <c r="XDG145" s="155"/>
      <c r="XDH145" s="155"/>
      <c r="XDI145" s="155"/>
      <c r="XDJ145" s="155"/>
      <c r="XDK145" s="155"/>
      <c r="XDL145" s="155"/>
      <c r="XDM145" s="155"/>
      <c r="XDN145" s="155"/>
      <c r="XDO145" s="155"/>
      <c r="XDP145" s="155"/>
      <c r="XDQ145" s="155"/>
      <c r="XDR145" s="155"/>
      <c r="XDS145" s="155"/>
      <c r="XDT145" s="155"/>
      <c r="XDU145" s="155"/>
      <c r="XDV145" s="155"/>
      <c r="XDW145" s="155"/>
      <c r="XDX145" s="155"/>
      <c r="XDY145" s="155"/>
      <c r="XDZ145" s="155"/>
      <c r="XEA145" s="155"/>
      <c r="XEB145" s="155"/>
      <c r="XEC145" s="155"/>
      <c r="XED145" s="155"/>
      <c r="XEE145" s="155"/>
      <c r="XEF145" s="155"/>
      <c r="XEG145" s="155"/>
      <c r="XEH145" s="155"/>
      <c r="XEI145" s="155"/>
      <c r="XEJ145" s="155"/>
      <c r="XEK145" s="155"/>
      <c r="XEL145" s="155"/>
      <c r="XEM145" s="155"/>
      <c r="XEN145" s="155"/>
      <c r="XEO145" s="155"/>
      <c r="XEP145" s="155"/>
      <c r="XEQ145" s="155"/>
      <c r="XER145" s="155"/>
      <c r="XES145" s="155"/>
      <c r="XET145" s="155"/>
      <c r="XEU145" s="155"/>
    </row>
    <row r="146" spans="123:16375">
      <c r="DS146" s="155"/>
      <c r="DT146" s="155"/>
      <c r="DU146" s="155"/>
      <c r="DV146" s="155"/>
      <c r="DW146" s="155"/>
      <c r="DX146" s="155"/>
      <c r="DY146" s="155"/>
      <c r="DZ146" s="155"/>
      <c r="EA146" s="155"/>
      <c r="EB146" s="155"/>
      <c r="EC146" s="155"/>
      <c r="ED146" s="155"/>
      <c r="EE146" s="155"/>
      <c r="EF146" s="155"/>
      <c r="EG146" s="155"/>
      <c r="EH146" s="155"/>
      <c r="EI146" s="155"/>
      <c r="EJ146" s="155"/>
      <c r="EK146" s="155"/>
      <c r="EL146" s="155"/>
      <c r="EM146" s="155"/>
      <c r="EN146" s="155"/>
      <c r="EO146" s="155"/>
      <c r="EP146" s="155"/>
      <c r="EQ146" s="155"/>
      <c r="ER146" s="155"/>
      <c r="ES146" s="155"/>
      <c r="ET146" s="155"/>
      <c r="EU146" s="155"/>
      <c r="EV146" s="155"/>
      <c r="EW146" s="155"/>
      <c r="EX146" s="155"/>
      <c r="EY146" s="155"/>
      <c r="EZ146" s="155"/>
      <c r="FA146" s="155"/>
      <c r="FB146" s="155"/>
      <c r="FC146" s="155"/>
      <c r="FD146" s="155"/>
      <c r="FE146" s="155"/>
      <c r="FF146" s="155"/>
      <c r="FG146" s="155"/>
      <c r="FH146" s="155"/>
      <c r="FI146" s="155"/>
      <c r="FJ146" s="155"/>
      <c r="FK146" s="155"/>
      <c r="FL146" s="155"/>
      <c r="FM146" s="155"/>
      <c r="FN146" s="155"/>
      <c r="FO146" s="155"/>
      <c r="FP146" s="155"/>
      <c r="FQ146" s="155"/>
      <c r="FR146" s="155"/>
      <c r="FS146" s="155"/>
      <c r="FT146" s="155"/>
      <c r="FU146" s="155"/>
      <c r="FV146" s="155"/>
      <c r="FW146" s="155"/>
      <c r="FX146" s="155"/>
      <c r="FY146" s="155"/>
      <c r="FZ146" s="155"/>
      <c r="GA146" s="155"/>
      <c r="GB146" s="155"/>
      <c r="GC146" s="155"/>
      <c r="GD146" s="155"/>
      <c r="GE146" s="155"/>
      <c r="GF146" s="155"/>
      <c r="GG146" s="155"/>
      <c r="GH146" s="155"/>
      <c r="GI146" s="155"/>
      <c r="GJ146" s="155"/>
      <c r="GK146" s="155"/>
      <c r="GL146" s="155"/>
      <c r="GM146" s="155"/>
      <c r="GN146" s="155"/>
      <c r="GO146" s="155"/>
      <c r="GP146" s="155"/>
      <c r="GQ146" s="155"/>
      <c r="GR146" s="155"/>
      <c r="GS146" s="155"/>
      <c r="GT146" s="155"/>
      <c r="GU146" s="155"/>
      <c r="GV146" s="155"/>
      <c r="GW146" s="155"/>
      <c r="GX146" s="155"/>
      <c r="GY146" s="155"/>
      <c r="GZ146" s="155"/>
      <c r="HA146" s="155"/>
      <c r="HB146" s="155"/>
      <c r="HC146" s="155"/>
      <c r="HD146" s="155"/>
      <c r="HE146" s="155"/>
      <c r="HF146" s="155"/>
      <c r="HG146" s="155"/>
      <c r="HH146" s="155"/>
      <c r="HI146" s="155"/>
      <c r="HJ146" s="155"/>
      <c r="HK146" s="155"/>
      <c r="HL146" s="155"/>
      <c r="HM146" s="155"/>
      <c r="HN146" s="155"/>
      <c r="HO146" s="155"/>
      <c r="HP146" s="155"/>
      <c r="HQ146" s="155"/>
      <c r="HR146" s="155"/>
      <c r="HS146" s="155"/>
      <c r="HT146" s="155"/>
      <c r="HU146" s="155"/>
      <c r="HV146" s="155"/>
      <c r="HW146" s="155"/>
      <c r="HX146" s="155"/>
      <c r="HY146" s="155"/>
      <c r="HZ146" s="155"/>
      <c r="IA146" s="155"/>
      <c r="IB146" s="155"/>
      <c r="IC146" s="155"/>
      <c r="ID146" s="155"/>
      <c r="IE146" s="155"/>
      <c r="IF146" s="155"/>
      <c r="IG146" s="155"/>
      <c r="IH146" s="155"/>
      <c r="II146" s="155"/>
      <c r="IJ146" s="155"/>
      <c r="IK146" s="155"/>
      <c r="IL146" s="155"/>
      <c r="IM146" s="155"/>
      <c r="IN146" s="155"/>
      <c r="IO146" s="155"/>
      <c r="IP146" s="155"/>
      <c r="IQ146" s="155"/>
      <c r="IR146" s="155"/>
      <c r="IS146" s="155"/>
      <c r="IT146" s="155"/>
      <c r="IU146" s="155"/>
      <c r="IV146" s="155"/>
      <c r="IW146" s="155"/>
      <c r="IX146" s="155"/>
      <c r="IY146" s="155"/>
      <c r="IZ146" s="155"/>
      <c r="JA146" s="155"/>
      <c r="JB146" s="155"/>
      <c r="JC146" s="155"/>
      <c r="JD146" s="155"/>
      <c r="JE146" s="155"/>
      <c r="JF146" s="155"/>
      <c r="JG146" s="155"/>
      <c r="JH146" s="155"/>
      <c r="JI146" s="155"/>
      <c r="JJ146" s="155"/>
      <c r="JK146" s="155"/>
      <c r="JL146" s="155"/>
      <c r="JM146" s="155"/>
      <c r="JN146" s="155"/>
      <c r="JO146" s="155"/>
      <c r="JP146" s="155"/>
      <c r="JQ146" s="155"/>
      <c r="JR146" s="155"/>
      <c r="JS146" s="155"/>
      <c r="JT146" s="155"/>
      <c r="JU146" s="155"/>
      <c r="JV146" s="155"/>
      <c r="JW146" s="155"/>
      <c r="JX146" s="155"/>
      <c r="JY146" s="155"/>
      <c r="JZ146" s="155"/>
      <c r="KA146" s="155"/>
      <c r="KB146" s="155"/>
      <c r="KC146" s="155"/>
      <c r="KD146" s="155"/>
      <c r="KE146" s="155"/>
      <c r="KF146" s="155"/>
      <c r="KG146" s="155"/>
      <c r="KH146" s="155"/>
      <c r="KI146" s="155"/>
      <c r="KJ146" s="155"/>
      <c r="KK146" s="155"/>
      <c r="KL146" s="155"/>
      <c r="KM146" s="155"/>
      <c r="KN146" s="155"/>
      <c r="KO146" s="155"/>
      <c r="KP146" s="155"/>
      <c r="KQ146" s="155"/>
      <c r="KR146" s="155"/>
      <c r="KS146" s="155"/>
      <c r="KT146" s="155"/>
      <c r="KU146" s="155"/>
      <c r="KV146" s="155"/>
      <c r="KW146" s="155"/>
      <c r="KX146" s="155"/>
      <c r="KY146" s="155"/>
      <c r="KZ146" s="155"/>
      <c r="LA146" s="155"/>
      <c r="LB146" s="155"/>
      <c r="LC146" s="155"/>
      <c r="LD146" s="155"/>
      <c r="LE146" s="155"/>
      <c r="LF146" s="155"/>
      <c r="LG146" s="155"/>
      <c r="LH146" s="155"/>
      <c r="LI146" s="155"/>
      <c r="LJ146" s="155"/>
      <c r="LK146" s="155"/>
      <c r="LL146" s="155"/>
      <c r="LM146" s="155"/>
      <c r="LN146" s="155"/>
      <c r="LO146" s="155"/>
      <c r="LP146" s="155"/>
      <c r="LQ146" s="155"/>
      <c r="LR146" s="155"/>
      <c r="LS146" s="155"/>
      <c r="LT146" s="155"/>
      <c r="LU146" s="155"/>
      <c r="LV146" s="155"/>
      <c r="LW146" s="155"/>
      <c r="LX146" s="155"/>
      <c r="LY146" s="155"/>
      <c r="LZ146" s="155"/>
      <c r="MA146" s="155"/>
      <c r="MB146" s="155"/>
      <c r="MC146" s="155"/>
      <c r="MD146" s="155"/>
      <c r="ME146" s="155"/>
      <c r="MF146" s="155"/>
      <c r="MG146" s="155"/>
      <c r="MH146" s="155"/>
      <c r="MI146" s="155"/>
      <c r="MJ146" s="155"/>
      <c r="MK146" s="155"/>
      <c r="ML146" s="155"/>
      <c r="MM146" s="155"/>
      <c r="MN146" s="155"/>
      <c r="MO146" s="155"/>
      <c r="MP146" s="155"/>
      <c r="MQ146" s="155"/>
      <c r="MR146" s="155"/>
      <c r="MS146" s="155"/>
      <c r="MT146" s="155"/>
      <c r="MU146" s="155"/>
      <c r="MV146" s="155"/>
      <c r="MW146" s="155"/>
      <c r="MX146" s="155"/>
      <c r="MY146" s="155"/>
      <c r="MZ146" s="155"/>
      <c r="NA146" s="155"/>
      <c r="NB146" s="155"/>
      <c r="NC146" s="155"/>
      <c r="ND146" s="155"/>
      <c r="NE146" s="155"/>
      <c r="NF146" s="155"/>
      <c r="NG146" s="155"/>
      <c r="NH146" s="155"/>
      <c r="NI146" s="155"/>
      <c r="NJ146" s="155"/>
      <c r="NK146" s="155"/>
      <c r="NL146" s="155"/>
      <c r="NM146" s="155"/>
      <c r="NN146" s="155"/>
      <c r="NO146" s="155"/>
      <c r="NP146" s="155"/>
      <c r="NQ146" s="155"/>
      <c r="NR146" s="155"/>
      <c r="NS146" s="155"/>
      <c r="NT146" s="155"/>
      <c r="NU146" s="155"/>
      <c r="NV146" s="155"/>
      <c r="NW146" s="155"/>
      <c r="NX146" s="155"/>
      <c r="NY146" s="155"/>
      <c r="NZ146" s="155"/>
      <c r="OA146" s="155"/>
      <c r="OB146" s="155"/>
      <c r="OC146" s="155"/>
      <c r="OD146" s="155"/>
      <c r="OE146" s="155"/>
      <c r="OF146" s="155"/>
      <c r="OG146" s="155"/>
      <c r="OH146" s="155"/>
      <c r="OI146" s="155"/>
      <c r="OJ146" s="155"/>
      <c r="OK146" s="155"/>
      <c r="OL146" s="155"/>
      <c r="OM146" s="155"/>
      <c r="ON146" s="155"/>
      <c r="OO146" s="155"/>
      <c r="OP146" s="155"/>
      <c r="OQ146" s="155"/>
      <c r="OR146" s="155"/>
      <c r="OS146" s="155"/>
      <c r="OT146" s="155"/>
      <c r="OU146" s="155"/>
      <c r="OV146" s="155"/>
      <c r="OW146" s="155"/>
      <c r="OX146" s="155"/>
      <c r="OY146" s="155"/>
      <c r="OZ146" s="155"/>
      <c r="PA146" s="155"/>
      <c r="PB146" s="155"/>
      <c r="PC146" s="155"/>
      <c r="PD146" s="155"/>
      <c r="PE146" s="155"/>
      <c r="PF146" s="155"/>
      <c r="PG146" s="155"/>
      <c r="PH146" s="155"/>
      <c r="PI146" s="155"/>
      <c r="PJ146" s="155"/>
      <c r="PK146" s="155"/>
      <c r="PL146" s="155"/>
      <c r="PM146" s="155"/>
      <c r="PN146" s="155"/>
      <c r="PO146" s="155"/>
      <c r="PP146" s="155"/>
      <c r="PQ146" s="155"/>
      <c r="PR146" s="155"/>
      <c r="PS146" s="155"/>
      <c r="PT146" s="155"/>
      <c r="PU146" s="155"/>
      <c r="PV146" s="155"/>
      <c r="PW146" s="155"/>
      <c r="PX146" s="155"/>
      <c r="PY146" s="155"/>
      <c r="PZ146" s="155"/>
      <c r="QA146" s="155"/>
      <c r="QB146" s="155"/>
      <c r="QC146" s="155"/>
      <c r="QD146" s="155"/>
      <c r="QE146" s="155"/>
      <c r="QF146" s="155"/>
      <c r="QG146" s="155"/>
      <c r="QH146" s="155"/>
      <c r="QI146" s="155"/>
      <c r="QJ146" s="155"/>
      <c r="QK146" s="155"/>
      <c r="QL146" s="155"/>
      <c r="QM146" s="155"/>
      <c r="QN146" s="155"/>
      <c r="QO146" s="155"/>
      <c r="QP146" s="155"/>
      <c r="QQ146" s="155"/>
      <c r="QR146" s="155"/>
      <c r="QS146" s="155"/>
      <c r="QT146" s="155"/>
      <c r="QU146" s="155"/>
      <c r="QV146" s="155"/>
      <c r="QW146" s="155"/>
      <c r="QX146" s="155"/>
      <c r="QY146" s="155"/>
      <c r="QZ146" s="155"/>
      <c r="RA146" s="155"/>
      <c r="RB146" s="155"/>
      <c r="RC146" s="155"/>
      <c r="RD146" s="155"/>
      <c r="RE146" s="155"/>
      <c r="RF146" s="155"/>
      <c r="RG146" s="155"/>
      <c r="RH146" s="155"/>
      <c r="RI146" s="155"/>
      <c r="RJ146" s="155"/>
      <c r="RK146" s="155"/>
      <c r="RL146" s="155"/>
      <c r="RM146" s="155"/>
      <c r="RN146" s="155"/>
      <c r="RO146" s="155"/>
      <c r="RP146" s="155"/>
      <c r="RQ146" s="155"/>
      <c r="RR146" s="155"/>
      <c r="RS146" s="155"/>
      <c r="RT146" s="155"/>
      <c r="RU146" s="155"/>
      <c r="RV146" s="155"/>
      <c r="RW146" s="155"/>
      <c r="RX146" s="155"/>
      <c r="RY146" s="155"/>
      <c r="RZ146" s="155"/>
      <c r="SA146" s="155"/>
      <c r="SB146" s="155"/>
      <c r="SC146" s="155"/>
      <c r="SD146" s="155"/>
      <c r="SE146" s="155"/>
      <c r="SF146" s="155"/>
      <c r="SG146" s="155"/>
      <c r="SH146" s="155"/>
      <c r="SI146" s="155"/>
      <c r="SJ146" s="155"/>
      <c r="SK146" s="155"/>
      <c r="SL146" s="155"/>
      <c r="SM146" s="155"/>
      <c r="SN146" s="155"/>
      <c r="SO146" s="155"/>
      <c r="SP146" s="155"/>
      <c r="SQ146" s="155"/>
      <c r="SR146" s="155"/>
      <c r="SS146" s="155"/>
      <c r="ST146" s="155"/>
      <c r="SU146" s="155"/>
      <c r="SV146" s="155"/>
      <c r="SW146" s="155"/>
      <c r="SX146" s="155"/>
      <c r="SY146" s="155"/>
      <c r="SZ146" s="155"/>
      <c r="TA146" s="155"/>
      <c r="TB146" s="155"/>
      <c r="TC146" s="155"/>
      <c r="TD146" s="155"/>
      <c r="TE146" s="155"/>
      <c r="TF146" s="155"/>
      <c r="TG146" s="155"/>
      <c r="TH146" s="155"/>
      <c r="TI146" s="155"/>
      <c r="TJ146" s="155"/>
      <c r="TK146" s="155"/>
      <c r="TL146" s="155"/>
      <c r="TM146" s="155"/>
      <c r="TN146" s="155"/>
      <c r="TO146" s="155"/>
      <c r="TP146" s="155"/>
      <c r="TQ146" s="155"/>
      <c r="TR146" s="155"/>
      <c r="TS146" s="155"/>
      <c r="TT146" s="155"/>
      <c r="TU146" s="155"/>
      <c r="TV146" s="155"/>
      <c r="TW146" s="155"/>
      <c r="TX146" s="155"/>
      <c r="TY146" s="155"/>
      <c r="TZ146" s="155"/>
      <c r="UA146" s="155"/>
      <c r="UB146" s="155"/>
      <c r="UC146" s="155"/>
      <c r="UD146" s="155"/>
      <c r="UE146" s="155"/>
      <c r="UF146" s="155"/>
      <c r="UG146" s="155"/>
      <c r="UH146" s="155"/>
      <c r="UI146" s="155"/>
      <c r="UJ146" s="155"/>
      <c r="UK146" s="155"/>
      <c r="UL146" s="155"/>
      <c r="UM146" s="155"/>
      <c r="UN146" s="155"/>
      <c r="UO146" s="155"/>
      <c r="UP146" s="155"/>
      <c r="UQ146" s="155"/>
      <c r="UR146" s="155"/>
      <c r="US146" s="155"/>
      <c r="UT146" s="155"/>
      <c r="UU146" s="155"/>
      <c r="UV146" s="155"/>
      <c r="UW146" s="155"/>
      <c r="UX146" s="155"/>
      <c r="UY146" s="155"/>
      <c r="UZ146" s="155"/>
      <c r="VA146" s="155"/>
      <c r="VB146" s="155"/>
      <c r="VC146" s="155"/>
      <c r="VD146" s="155"/>
      <c r="VE146" s="155"/>
      <c r="VF146" s="155"/>
      <c r="VG146" s="155"/>
      <c r="VH146" s="155"/>
      <c r="VI146" s="155"/>
      <c r="VJ146" s="155"/>
      <c r="VK146" s="155"/>
      <c r="VL146" s="155"/>
      <c r="VM146" s="155"/>
      <c r="VN146" s="155"/>
      <c r="VO146" s="155"/>
      <c r="VP146" s="155"/>
      <c r="VQ146" s="155"/>
      <c r="VR146" s="155"/>
      <c r="VS146" s="155"/>
      <c r="VT146" s="155"/>
      <c r="VU146" s="155"/>
      <c r="VV146" s="155"/>
      <c r="VW146" s="155"/>
      <c r="VX146" s="155"/>
      <c r="VY146" s="155"/>
      <c r="VZ146" s="155"/>
      <c r="WA146" s="155"/>
      <c r="WB146" s="155"/>
      <c r="WC146" s="155"/>
      <c r="WD146" s="155"/>
      <c r="WE146" s="155"/>
      <c r="WF146" s="155"/>
      <c r="WG146" s="155"/>
      <c r="WH146" s="155"/>
      <c r="WI146" s="155"/>
      <c r="WJ146" s="155"/>
      <c r="WK146" s="155"/>
      <c r="WL146" s="155"/>
      <c r="WM146" s="155"/>
      <c r="WN146" s="155"/>
      <c r="WO146" s="155"/>
      <c r="WP146" s="155"/>
      <c r="WQ146" s="155"/>
      <c r="WR146" s="155"/>
      <c r="WS146" s="155"/>
      <c r="WT146" s="155"/>
      <c r="WU146" s="155"/>
      <c r="WV146" s="155"/>
      <c r="WW146" s="155"/>
      <c r="WX146" s="155"/>
      <c r="WY146" s="155"/>
      <c r="WZ146" s="155"/>
      <c r="XA146" s="155"/>
      <c r="XB146" s="155"/>
      <c r="XC146" s="155"/>
      <c r="XD146" s="155"/>
      <c r="XE146" s="155"/>
      <c r="XF146" s="155"/>
      <c r="XG146" s="155"/>
      <c r="XH146" s="155"/>
      <c r="XI146" s="155"/>
      <c r="XJ146" s="155"/>
      <c r="XK146" s="155"/>
      <c r="XL146" s="155"/>
      <c r="XM146" s="155"/>
      <c r="XN146" s="155"/>
      <c r="XO146" s="155"/>
      <c r="XP146" s="155"/>
      <c r="XQ146" s="155"/>
      <c r="XR146" s="155"/>
      <c r="XS146" s="155"/>
      <c r="XT146" s="155"/>
      <c r="XU146" s="155"/>
      <c r="XV146" s="155"/>
      <c r="XW146" s="155"/>
      <c r="XX146" s="155"/>
      <c r="XY146" s="155"/>
      <c r="XZ146" s="155"/>
      <c r="YA146" s="155"/>
      <c r="YB146" s="155"/>
      <c r="YC146" s="155"/>
      <c r="YD146" s="155"/>
      <c r="YE146" s="155"/>
      <c r="YF146" s="155"/>
      <c r="YG146" s="155"/>
      <c r="YH146" s="155"/>
      <c r="YI146" s="155"/>
      <c r="YJ146" s="155"/>
      <c r="YK146" s="155"/>
      <c r="YL146" s="155"/>
      <c r="YM146" s="155"/>
      <c r="YN146" s="155"/>
      <c r="YO146" s="155"/>
      <c r="YP146" s="155"/>
      <c r="YQ146" s="155"/>
      <c r="YR146" s="155"/>
      <c r="YS146" s="155"/>
      <c r="YT146" s="155"/>
      <c r="YU146" s="155"/>
      <c r="YV146" s="155"/>
      <c r="YW146" s="155"/>
      <c r="YX146" s="155"/>
      <c r="YY146" s="155"/>
      <c r="YZ146" s="155"/>
      <c r="ZA146" s="155"/>
      <c r="ZB146" s="155"/>
      <c r="ZC146" s="155"/>
      <c r="ZD146" s="155"/>
      <c r="ZE146" s="155"/>
      <c r="ZF146" s="155"/>
      <c r="ZG146" s="155"/>
      <c r="ZH146" s="155"/>
      <c r="ZI146" s="155"/>
      <c r="ZJ146" s="155"/>
      <c r="ZK146" s="155"/>
      <c r="ZL146" s="155"/>
      <c r="ZM146" s="155"/>
      <c r="ZN146" s="155"/>
      <c r="ZO146" s="155"/>
      <c r="ZP146" s="155"/>
      <c r="ZQ146" s="155"/>
      <c r="ZR146" s="155"/>
      <c r="ZS146" s="155"/>
      <c r="ZT146" s="155"/>
      <c r="ZU146" s="155"/>
      <c r="ZV146" s="155"/>
      <c r="ZW146" s="155"/>
      <c r="ZX146" s="155"/>
      <c r="ZY146" s="155"/>
      <c r="ZZ146" s="155"/>
      <c r="AAA146" s="155"/>
      <c r="AAB146" s="155"/>
      <c r="AAC146" s="155"/>
      <c r="AAD146" s="155"/>
      <c r="AAE146" s="155"/>
      <c r="AAF146" s="155"/>
      <c r="AAG146" s="155"/>
      <c r="AAH146" s="155"/>
      <c r="AAI146" s="155"/>
      <c r="AAJ146" s="155"/>
      <c r="AAK146" s="155"/>
      <c r="AAL146" s="155"/>
      <c r="AAM146" s="155"/>
      <c r="AAN146" s="155"/>
      <c r="AAO146" s="155"/>
      <c r="AAP146" s="155"/>
      <c r="AAQ146" s="155"/>
      <c r="AAR146" s="155"/>
      <c r="AAS146" s="155"/>
      <c r="AAT146" s="155"/>
      <c r="AAU146" s="155"/>
      <c r="AAV146" s="155"/>
      <c r="AAW146" s="155"/>
      <c r="AAX146" s="155"/>
      <c r="AAY146" s="155"/>
      <c r="AAZ146" s="155"/>
      <c r="ABA146" s="155"/>
      <c r="ABB146" s="155"/>
      <c r="ABC146" s="155"/>
      <c r="ABD146" s="155"/>
      <c r="ABE146" s="155"/>
      <c r="ABF146" s="155"/>
      <c r="ABG146" s="155"/>
      <c r="ABH146" s="155"/>
      <c r="ABI146" s="155"/>
      <c r="ABJ146" s="155"/>
      <c r="ABK146" s="155"/>
      <c r="ABL146" s="155"/>
      <c r="ABM146" s="155"/>
      <c r="ABN146" s="155"/>
      <c r="ABO146" s="155"/>
      <c r="ABP146" s="155"/>
      <c r="ABQ146" s="155"/>
      <c r="ABR146" s="155"/>
      <c r="ABS146" s="155"/>
      <c r="ABT146" s="155"/>
      <c r="ABU146" s="155"/>
      <c r="ABV146" s="155"/>
      <c r="ABW146" s="155"/>
      <c r="ABX146" s="155"/>
      <c r="ABY146" s="155"/>
      <c r="ABZ146" s="155"/>
      <c r="ACA146" s="155"/>
      <c r="ACB146" s="155"/>
      <c r="ACC146" s="155"/>
      <c r="ACD146" s="155"/>
      <c r="ACE146" s="155"/>
      <c r="ACF146" s="155"/>
      <c r="ACG146" s="155"/>
      <c r="ACH146" s="155"/>
      <c r="ACI146" s="155"/>
      <c r="ACJ146" s="155"/>
      <c r="ACK146" s="155"/>
      <c r="ACL146" s="155"/>
      <c r="ACM146" s="155"/>
      <c r="ACN146" s="155"/>
      <c r="ACO146" s="155"/>
      <c r="ACP146" s="155"/>
      <c r="ACQ146" s="155"/>
      <c r="ACR146" s="155"/>
      <c r="ACS146" s="155"/>
      <c r="ACT146" s="155"/>
      <c r="ACU146" s="155"/>
      <c r="ACV146" s="155"/>
      <c r="ACW146" s="155"/>
      <c r="ACX146" s="155"/>
      <c r="ACY146" s="155"/>
      <c r="ACZ146" s="155"/>
      <c r="ADA146" s="155"/>
      <c r="ADB146" s="155"/>
      <c r="ADC146" s="155"/>
      <c r="ADD146" s="155"/>
      <c r="ADE146" s="155"/>
      <c r="ADF146" s="155"/>
      <c r="ADG146" s="155"/>
      <c r="ADH146" s="155"/>
      <c r="ADI146" s="155"/>
      <c r="ADJ146" s="155"/>
      <c r="ADK146" s="155"/>
      <c r="ADL146" s="155"/>
      <c r="ADM146" s="155"/>
      <c r="ADN146" s="155"/>
      <c r="ADO146" s="155"/>
      <c r="ADP146" s="155"/>
      <c r="ADQ146" s="155"/>
      <c r="ADR146" s="155"/>
      <c r="ADS146" s="155"/>
      <c r="ADT146" s="155"/>
      <c r="ADU146" s="155"/>
      <c r="ADV146" s="155"/>
      <c r="ADW146" s="155"/>
      <c r="ADX146" s="155"/>
      <c r="ADY146" s="155"/>
      <c r="ADZ146" s="155"/>
      <c r="AEA146" s="155"/>
      <c r="AEB146" s="155"/>
      <c r="AEC146" s="155"/>
      <c r="AED146" s="155"/>
      <c r="AEE146" s="155"/>
      <c r="AEF146" s="155"/>
      <c r="AEG146" s="155"/>
      <c r="AEH146" s="155"/>
      <c r="AEI146" s="155"/>
      <c r="AEJ146" s="155"/>
      <c r="AEK146" s="155"/>
      <c r="AEL146" s="155"/>
      <c r="AEM146" s="155"/>
      <c r="AEN146" s="155"/>
      <c r="AEO146" s="155"/>
      <c r="AEP146" s="155"/>
      <c r="AEQ146" s="155"/>
      <c r="AER146" s="155"/>
      <c r="AES146" s="155"/>
      <c r="AET146" s="155"/>
      <c r="AEU146" s="155"/>
      <c r="AEV146" s="155"/>
      <c r="AEW146" s="155"/>
      <c r="AEX146" s="155"/>
      <c r="AEY146" s="155"/>
      <c r="AEZ146" s="155"/>
      <c r="AFA146" s="155"/>
      <c r="AFB146" s="155"/>
      <c r="AFC146" s="155"/>
      <c r="AFD146" s="155"/>
      <c r="AFE146" s="155"/>
      <c r="AFF146" s="155"/>
      <c r="AFG146" s="155"/>
      <c r="AFH146" s="155"/>
      <c r="AFI146" s="155"/>
      <c r="AFJ146" s="155"/>
      <c r="AFK146" s="155"/>
      <c r="AFL146" s="155"/>
      <c r="AFM146" s="155"/>
      <c r="AFN146" s="155"/>
      <c r="AFO146" s="155"/>
      <c r="AFP146" s="155"/>
      <c r="AFQ146" s="155"/>
      <c r="AFR146" s="155"/>
      <c r="AFS146" s="155"/>
      <c r="AFT146" s="155"/>
      <c r="AFU146" s="155"/>
      <c r="AFV146" s="155"/>
      <c r="AFW146" s="155"/>
      <c r="AFX146" s="155"/>
      <c r="AFY146" s="155"/>
      <c r="AFZ146" s="155"/>
      <c r="AGA146" s="155"/>
      <c r="AGB146" s="155"/>
      <c r="AGC146" s="155"/>
      <c r="AGD146" s="155"/>
      <c r="AGE146" s="155"/>
      <c r="AGF146" s="155"/>
      <c r="AGG146" s="155"/>
      <c r="AGH146" s="155"/>
      <c r="AGI146" s="155"/>
      <c r="AGJ146" s="155"/>
      <c r="AGK146" s="155"/>
      <c r="AGL146" s="155"/>
      <c r="AGM146" s="155"/>
      <c r="AGN146" s="155"/>
      <c r="AGO146" s="155"/>
      <c r="AGP146" s="155"/>
      <c r="AGQ146" s="155"/>
      <c r="AGR146" s="155"/>
      <c r="AGS146" s="155"/>
      <c r="AGT146" s="155"/>
      <c r="AGU146" s="155"/>
      <c r="AGV146" s="155"/>
      <c r="AGW146" s="155"/>
      <c r="AGX146" s="155"/>
      <c r="AGY146" s="155"/>
      <c r="AGZ146" s="155"/>
      <c r="AHA146" s="155"/>
      <c r="AHB146" s="155"/>
      <c r="AHC146" s="155"/>
      <c r="AHD146" s="155"/>
      <c r="AHE146" s="155"/>
      <c r="AHF146" s="155"/>
      <c r="AHG146" s="155"/>
      <c r="AHH146" s="155"/>
      <c r="AHI146" s="155"/>
      <c r="AHJ146" s="155"/>
      <c r="AHK146" s="155"/>
      <c r="AHL146" s="155"/>
      <c r="AHM146" s="155"/>
      <c r="AHN146" s="155"/>
      <c r="AHO146" s="155"/>
      <c r="AHP146" s="155"/>
      <c r="AHQ146" s="155"/>
      <c r="AHR146" s="155"/>
      <c r="AHS146" s="155"/>
      <c r="AHT146" s="155"/>
      <c r="AHU146" s="155"/>
      <c r="AHV146" s="155"/>
      <c r="AHW146" s="155"/>
      <c r="AHX146" s="155"/>
      <c r="AHY146" s="155"/>
      <c r="AHZ146" s="155"/>
      <c r="AIA146" s="155"/>
      <c r="AIB146" s="155"/>
      <c r="AIC146" s="155"/>
      <c r="AID146" s="155"/>
      <c r="AIE146" s="155"/>
      <c r="AIF146" s="155"/>
      <c r="AIG146" s="155"/>
      <c r="AIH146" s="155"/>
      <c r="AII146" s="155"/>
      <c r="AIJ146" s="155"/>
      <c r="AIK146" s="155"/>
      <c r="AIL146" s="155"/>
      <c r="AIM146" s="155"/>
      <c r="AIN146" s="155"/>
      <c r="AIO146" s="155"/>
      <c r="AIP146" s="155"/>
      <c r="AIQ146" s="155"/>
      <c r="AIR146" s="155"/>
      <c r="AIS146" s="155"/>
      <c r="AIT146" s="155"/>
      <c r="AIU146" s="155"/>
      <c r="AIV146" s="155"/>
      <c r="AIW146" s="155"/>
      <c r="AIX146" s="155"/>
      <c r="AIY146" s="155"/>
      <c r="AIZ146" s="155"/>
      <c r="AJA146" s="155"/>
      <c r="AJB146" s="155"/>
      <c r="AJC146" s="155"/>
      <c r="AJD146" s="155"/>
      <c r="AJE146" s="155"/>
      <c r="AJF146" s="155"/>
      <c r="AJG146" s="155"/>
      <c r="AJH146" s="155"/>
      <c r="AJI146" s="155"/>
      <c r="AJJ146" s="155"/>
      <c r="AJK146" s="155"/>
      <c r="AJL146" s="155"/>
      <c r="AJM146" s="155"/>
      <c r="AJN146" s="155"/>
      <c r="AJO146" s="155"/>
      <c r="AJP146" s="155"/>
      <c r="AJQ146" s="155"/>
      <c r="AJR146" s="155"/>
      <c r="AJS146" s="155"/>
      <c r="AJT146" s="155"/>
      <c r="AJU146" s="155"/>
      <c r="AJV146" s="155"/>
      <c r="AJW146" s="155"/>
      <c r="AJX146" s="155"/>
      <c r="AJY146" s="155"/>
      <c r="AJZ146" s="155"/>
      <c r="AKA146" s="155"/>
      <c r="AKB146" s="155"/>
      <c r="AKC146" s="155"/>
      <c r="AKD146" s="155"/>
      <c r="AKE146" s="155"/>
      <c r="AKF146" s="155"/>
      <c r="AKG146" s="155"/>
      <c r="AKH146" s="155"/>
      <c r="AKI146" s="155"/>
      <c r="AKJ146" s="155"/>
      <c r="AKK146" s="155"/>
      <c r="AKL146" s="155"/>
      <c r="AKM146" s="155"/>
      <c r="AKN146" s="155"/>
      <c r="AKO146" s="155"/>
      <c r="AKP146" s="155"/>
      <c r="AKQ146" s="155"/>
      <c r="AKR146" s="155"/>
      <c r="AKS146" s="155"/>
      <c r="AKT146" s="155"/>
      <c r="AKU146" s="155"/>
      <c r="AKV146" s="155"/>
      <c r="AKW146" s="155"/>
      <c r="AKX146" s="155"/>
      <c r="AKY146" s="155"/>
      <c r="AKZ146" s="155"/>
      <c r="ALA146" s="155"/>
      <c r="ALB146" s="155"/>
      <c r="ALC146" s="155"/>
      <c r="ALD146" s="155"/>
      <c r="ALE146" s="155"/>
      <c r="ALF146" s="155"/>
      <c r="ALG146" s="155"/>
      <c r="ALH146" s="155"/>
      <c r="ALI146" s="155"/>
      <c r="ALJ146" s="155"/>
      <c r="ALK146" s="155"/>
      <c r="ALL146" s="155"/>
      <c r="ALM146" s="155"/>
      <c r="ALN146" s="155"/>
      <c r="ALO146" s="155"/>
      <c r="ALP146" s="155"/>
      <c r="ALQ146" s="155"/>
      <c r="ALR146" s="155"/>
      <c r="ALS146" s="155"/>
      <c r="ALT146" s="155"/>
      <c r="ALU146" s="155"/>
      <c r="ALV146" s="155"/>
      <c r="ALW146" s="155"/>
      <c r="ALX146" s="155"/>
      <c r="ALY146" s="155"/>
      <c r="ALZ146" s="155"/>
      <c r="AMA146" s="155"/>
      <c r="AMB146" s="155"/>
      <c r="AMC146" s="155"/>
      <c r="AMD146" s="155"/>
      <c r="AME146" s="155"/>
      <c r="AMF146" s="155"/>
      <c r="AMG146" s="155"/>
      <c r="AMH146" s="155"/>
      <c r="AMI146" s="155"/>
      <c r="AMJ146" s="155"/>
      <c r="AMK146" s="155"/>
      <c r="AML146" s="155"/>
      <c r="AMM146" s="155"/>
      <c r="AMN146" s="155"/>
      <c r="AMO146" s="155"/>
      <c r="AMP146" s="155"/>
      <c r="AMQ146" s="155"/>
      <c r="AMR146" s="155"/>
      <c r="AMS146" s="155"/>
      <c r="AMT146" s="155"/>
      <c r="AMU146" s="155"/>
      <c r="AMV146" s="155"/>
      <c r="AMW146" s="155"/>
      <c r="AMX146" s="155"/>
      <c r="AMY146" s="155"/>
      <c r="AMZ146" s="155"/>
      <c r="ANA146" s="155"/>
      <c r="ANB146" s="155"/>
      <c r="ANC146" s="155"/>
      <c r="AND146" s="155"/>
      <c r="ANE146" s="155"/>
      <c r="ANF146" s="155"/>
      <c r="ANG146" s="155"/>
      <c r="ANH146" s="155"/>
      <c r="ANI146" s="155"/>
      <c r="ANJ146" s="155"/>
      <c r="ANK146" s="155"/>
      <c r="ANL146" s="155"/>
      <c r="ANM146" s="155"/>
      <c r="ANN146" s="155"/>
      <c r="ANO146" s="155"/>
      <c r="ANP146" s="155"/>
      <c r="ANQ146" s="155"/>
      <c r="ANR146" s="155"/>
      <c r="ANS146" s="155"/>
      <c r="ANT146" s="155"/>
      <c r="ANU146" s="155"/>
      <c r="ANV146" s="155"/>
      <c r="ANW146" s="155"/>
      <c r="ANX146" s="155"/>
      <c r="ANY146" s="155"/>
      <c r="ANZ146" s="155"/>
      <c r="AOA146" s="155"/>
      <c r="AOB146" s="155"/>
      <c r="AOC146" s="155"/>
      <c r="AOD146" s="155"/>
      <c r="AOE146" s="155"/>
      <c r="AOF146" s="155"/>
      <c r="AOG146" s="155"/>
      <c r="AOH146" s="155"/>
      <c r="AOI146" s="155"/>
      <c r="AOJ146" s="155"/>
      <c r="AOK146" s="155"/>
      <c r="AOL146" s="155"/>
      <c r="AOM146" s="155"/>
      <c r="AON146" s="155"/>
      <c r="AOO146" s="155"/>
      <c r="AOP146" s="155"/>
      <c r="AOQ146" s="155"/>
      <c r="AOR146" s="155"/>
      <c r="AOS146" s="155"/>
      <c r="AOT146" s="155"/>
      <c r="AOU146" s="155"/>
      <c r="AOV146" s="155"/>
      <c r="AOW146" s="155"/>
      <c r="AOX146" s="155"/>
      <c r="AOY146" s="155"/>
      <c r="AOZ146" s="155"/>
      <c r="APA146" s="155"/>
      <c r="APB146" s="155"/>
      <c r="APC146" s="155"/>
      <c r="APD146" s="155"/>
      <c r="APE146" s="155"/>
      <c r="APF146" s="155"/>
      <c r="APG146" s="155"/>
      <c r="APH146" s="155"/>
      <c r="API146" s="155"/>
      <c r="APJ146" s="155"/>
      <c r="APK146" s="155"/>
      <c r="APL146" s="155"/>
      <c r="APM146" s="155"/>
      <c r="APN146" s="155"/>
      <c r="APO146" s="155"/>
      <c r="APP146" s="155"/>
      <c r="APQ146" s="155"/>
      <c r="APR146" s="155"/>
      <c r="APS146" s="155"/>
      <c r="APT146" s="155"/>
      <c r="APU146" s="155"/>
      <c r="APV146" s="155"/>
      <c r="APW146" s="155"/>
      <c r="APX146" s="155"/>
      <c r="APY146" s="155"/>
      <c r="APZ146" s="155"/>
      <c r="AQA146" s="155"/>
      <c r="AQB146" s="155"/>
      <c r="AQC146" s="155"/>
      <c r="AQD146" s="155"/>
      <c r="AQE146" s="155"/>
      <c r="AQF146" s="155"/>
      <c r="AQG146" s="155"/>
      <c r="AQH146" s="155"/>
      <c r="AQI146" s="155"/>
      <c r="AQJ146" s="155"/>
      <c r="AQK146" s="155"/>
      <c r="AQL146" s="155"/>
      <c r="AQM146" s="155"/>
      <c r="AQN146" s="155"/>
      <c r="AQO146" s="155"/>
      <c r="AQP146" s="155"/>
      <c r="AQQ146" s="155"/>
      <c r="AQR146" s="155"/>
      <c r="AQS146" s="155"/>
      <c r="AQT146" s="155"/>
      <c r="AQU146" s="155"/>
      <c r="AQV146" s="155"/>
      <c r="AQW146" s="155"/>
      <c r="AQX146" s="155"/>
      <c r="AQY146" s="155"/>
      <c r="AQZ146" s="155"/>
      <c r="ARA146" s="155"/>
      <c r="ARB146" s="155"/>
      <c r="ARC146" s="155"/>
      <c r="ARD146" s="155"/>
      <c r="ARE146" s="155"/>
      <c r="ARF146" s="155"/>
      <c r="ARG146" s="155"/>
      <c r="ARH146" s="155"/>
      <c r="ARI146" s="155"/>
      <c r="ARJ146" s="155"/>
      <c r="ARK146" s="155"/>
      <c r="ARL146" s="155"/>
      <c r="ARM146" s="155"/>
      <c r="ARN146" s="155"/>
      <c r="ARO146" s="155"/>
      <c r="ARP146" s="155"/>
      <c r="ARQ146" s="155"/>
      <c r="ARR146" s="155"/>
      <c r="ARS146" s="155"/>
      <c r="ART146" s="155"/>
      <c r="ARU146" s="155"/>
      <c r="ARV146" s="155"/>
      <c r="ARW146" s="155"/>
      <c r="ARX146" s="155"/>
      <c r="ARY146" s="155"/>
      <c r="ARZ146" s="155"/>
      <c r="ASA146" s="155"/>
      <c r="ASB146" s="155"/>
      <c r="ASC146" s="155"/>
      <c r="ASD146" s="155"/>
      <c r="ASE146" s="155"/>
      <c r="ASF146" s="155"/>
      <c r="ASG146" s="155"/>
      <c r="ASH146" s="155"/>
      <c r="ASI146" s="155"/>
      <c r="ASJ146" s="155"/>
      <c r="ASK146" s="155"/>
      <c r="ASL146" s="155"/>
      <c r="ASM146" s="155"/>
      <c r="ASN146" s="155"/>
      <c r="ASO146" s="155"/>
      <c r="ASP146" s="155"/>
      <c r="ASQ146" s="155"/>
      <c r="ASR146" s="155"/>
      <c r="ASS146" s="155"/>
      <c r="AST146" s="155"/>
      <c r="ASU146" s="155"/>
      <c r="ASV146" s="155"/>
      <c r="ASW146" s="155"/>
      <c r="ASX146" s="155"/>
      <c r="ASY146" s="155"/>
      <c r="ASZ146" s="155"/>
      <c r="ATA146" s="155"/>
      <c r="ATB146" s="155"/>
      <c r="ATC146" s="155"/>
      <c r="ATD146" s="155"/>
      <c r="ATE146" s="155"/>
      <c r="ATF146" s="155"/>
      <c r="ATG146" s="155"/>
      <c r="ATH146" s="155"/>
      <c r="ATI146" s="155"/>
      <c r="ATJ146" s="155"/>
      <c r="ATK146" s="155"/>
      <c r="ATL146" s="155"/>
      <c r="ATM146" s="155"/>
      <c r="ATN146" s="155"/>
      <c r="ATO146" s="155"/>
      <c r="ATP146" s="155"/>
      <c r="ATQ146" s="155"/>
      <c r="ATR146" s="155"/>
      <c r="ATS146" s="155"/>
      <c r="ATT146" s="155"/>
      <c r="ATU146" s="155"/>
      <c r="ATV146" s="155"/>
      <c r="ATW146" s="155"/>
      <c r="ATX146" s="155"/>
      <c r="ATY146" s="155"/>
      <c r="ATZ146" s="155"/>
      <c r="AUA146" s="155"/>
      <c r="AUB146" s="155"/>
      <c r="AUC146" s="155"/>
      <c r="AUD146" s="155"/>
      <c r="AUE146" s="155"/>
      <c r="AUF146" s="155"/>
      <c r="AUG146" s="155"/>
      <c r="AUH146" s="155"/>
      <c r="AUI146" s="155"/>
      <c r="AUJ146" s="155"/>
      <c r="AUK146" s="155"/>
      <c r="AUL146" s="155"/>
      <c r="AUM146" s="155"/>
      <c r="AUN146" s="155"/>
      <c r="AUO146" s="155"/>
      <c r="AUP146" s="155"/>
      <c r="AUQ146" s="155"/>
      <c r="AUR146" s="155"/>
      <c r="AUS146" s="155"/>
      <c r="AUT146" s="155"/>
      <c r="AUU146" s="155"/>
      <c r="AUV146" s="155"/>
      <c r="AUW146" s="155"/>
      <c r="AUX146" s="155"/>
      <c r="AUY146" s="155"/>
      <c r="AUZ146" s="155"/>
      <c r="AVA146" s="155"/>
      <c r="AVB146" s="155"/>
      <c r="AVC146" s="155"/>
      <c r="AVD146" s="155"/>
      <c r="AVE146" s="155"/>
      <c r="AVF146" s="155"/>
      <c r="AVG146" s="155"/>
      <c r="AVH146" s="155"/>
      <c r="AVI146" s="155"/>
      <c r="AVJ146" s="155"/>
      <c r="AVK146" s="155"/>
      <c r="AVL146" s="155"/>
      <c r="AVM146" s="155"/>
      <c r="AVN146" s="155"/>
      <c r="AVO146" s="155"/>
      <c r="AVP146" s="155"/>
      <c r="AVQ146" s="155"/>
      <c r="AVR146" s="155"/>
      <c r="AVS146" s="155"/>
      <c r="AVT146" s="155"/>
      <c r="AVU146" s="155"/>
      <c r="AVV146" s="155"/>
      <c r="AVW146" s="155"/>
      <c r="AVX146" s="155"/>
      <c r="AVY146" s="155"/>
      <c r="AVZ146" s="155"/>
      <c r="AWA146" s="155"/>
      <c r="AWB146" s="155"/>
      <c r="AWC146" s="155"/>
      <c r="AWD146" s="155"/>
      <c r="AWE146" s="155"/>
      <c r="AWF146" s="155"/>
      <c r="AWG146" s="155"/>
      <c r="AWH146" s="155"/>
      <c r="AWI146" s="155"/>
      <c r="AWJ146" s="155"/>
      <c r="AWK146" s="155"/>
      <c r="AWL146" s="155"/>
      <c r="AWM146" s="155"/>
      <c r="AWN146" s="155"/>
      <c r="AWO146" s="155"/>
      <c r="AWP146" s="155"/>
      <c r="AWQ146" s="155"/>
      <c r="AWR146" s="155"/>
      <c r="AWS146" s="155"/>
      <c r="AWT146" s="155"/>
      <c r="AWU146" s="155"/>
      <c r="AWV146" s="155"/>
      <c r="AWW146" s="155"/>
      <c r="AWX146" s="155"/>
      <c r="AWY146" s="155"/>
      <c r="AWZ146" s="155"/>
      <c r="AXA146" s="155"/>
      <c r="AXB146" s="155"/>
      <c r="AXC146" s="155"/>
      <c r="AXD146" s="155"/>
      <c r="AXE146" s="155"/>
      <c r="AXF146" s="155"/>
      <c r="AXG146" s="155"/>
      <c r="AXH146" s="155"/>
      <c r="AXI146" s="155"/>
      <c r="AXJ146" s="155"/>
      <c r="AXK146" s="155"/>
      <c r="AXL146" s="155"/>
      <c r="AXM146" s="155"/>
      <c r="AXN146" s="155"/>
      <c r="AXO146" s="155"/>
      <c r="AXP146" s="155"/>
      <c r="AXQ146" s="155"/>
      <c r="AXR146" s="155"/>
      <c r="AXS146" s="155"/>
      <c r="AXT146" s="155"/>
      <c r="AXU146" s="155"/>
      <c r="AXV146" s="155"/>
      <c r="AXW146" s="155"/>
      <c r="AXX146" s="155"/>
      <c r="AXY146" s="155"/>
      <c r="AXZ146" s="155"/>
      <c r="AYA146" s="155"/>
      <c r="AYB146" s="155"/>
      <c r="AYC146" s="155"/>
      <c r="AYD146" s="155"/>
      <c r="AYE146" s="155"/>
      <c r="AYF146" s="155"/>
      <c r="AYG146" s="155"/>
      <c r="AYH146" s="155"/>
      <c r="AYI146" s="155"/>
      <c r="AYJ146" s="155"/>
      <c r="AYK146" s="155"/>
      <c r="AYL146" s="155"/>
      <c r="AYM146" s="155"/>
      <c r="AYN146" s="155"/>
      <c r="AYO146" s="155"/>
      <c r="AYP146" s="155"/>
      <c r="AYQ146" s="155"/>
      <c r="AYR146" s="155"/>
      <c r="AYS146" s="155"/>
      <c r="AYT146" s="155"/>
      <c r="AYU146" s="155"/>
      <c r="AYV146" s="155"/>
      <c r="AYW146" s="155"/>
      <c r="AYX146" s="155"/>
      <c r="AYY146" s="155"/>
      <c r="AYZ146" s="155"/>
      <c r="AZA146" s="155"/>
      <c r="AZB146" s="155"/>
      <c r="AZC146" s="155"/>
      <c r="AZD146" s="155"/>
      <c r="AZE146" s="155"/>
      <c r="AZF146" s="155"/>
      <c r="AZG146" s="155"/>
      <c r="AZH146" s="155"/>
      <c r="AZI146" s="155"/>
      <c r="AZJ146" s="155"/>
      <c r="AZK146" s="155"/>
      <c r="AZL146" s="155"/>
      <c r="AZM146" s="155"/>
      <c r="AZN146" s="155"/>
      <c r="AZO146" s="155"/>
      <c r="AZP146" s="155"/>
      <c r="AZQ146" s="155"/>
      <c r="AZR146" s="155"/>
      <c r="AZS146" s="155"/>
      <c r="AZT146" s="155"/>
      <c r="AZU146" s="155"/>
      <c r="AZV146" s="155"/>
      <c r="AZW146" s="155"/>
      <c r="AZX146" s="155"/>
      <c r="AZY146" s="155"/>
      <c r="AZZ146" s="155"/>
      <c r="BAA146" s="155"/>
      <c r="BAB146" s="155"/>
      <c r="BAC146" s="155"/>
      <c r="BAD146" s="155"/>
      <c r="BAE146" s="155"/>
      <c r="BAF146" s="155"/>
      <c r="BAG146" s="155"/>
      <c r="BAH146" s="155"/>
      <c r="BAI146" s="155"/>
      <c r="BAJ146" s="155"/>
      <c r="BAK146" s="155"/>
      <c r="BAL146" s="155"/>
      <c r="BAM146" s="155"/>
      <c r="BAN146" s="155"/>
      <c r="BAO146" s="155"/>
      <c r="BAP146" s="155"/>
      <c r="BAQ146" s="155"/>
      <c r="BAR146" s="155"/>
      <c r="BAS146" s="155"/>
      <c r="BAT146" s="155"/>
      <c r="BAU146" s="155"/>
      <c r="BAV146" s="155"/>
      <c r="BAW146" s="155"/>
      <c r="BAX146" s="155"/>
      <c r="BAY146" s="155"/>
      <c r="BAZ146" s="155"/>
      <c r="BBA146" s="155"/>
      <c r="BBB146" s="155"/>
      <c r="BBC146" s="155"/>
      <c r="BBD146" s="155"/>
      <c r="BBE146" s="155"/>
      <c r="BBF146" s="155"/>
      <c r="BBG146" s="155"/>
      <c r="BBH146" s="155"/>
      <c r="BBI146" s="155"/>
      <c r="BBJ146" s="155"/>
      <c r="BBK146" s="155"/>
      <c r="BBL146" s="155"/>
      <c r="BBM146" s="155"/>
      <c r="BBN146" s="155"/>
      <c r="BBO146" s="155"/>
      <c r="BBP146" s="155"/>
      <c r="BBQ146" s="155"/>
      <c r="BBR146" s="155"/>
      <c r="BBS146" s="155"/>
      <c r="BBT146" s="155"/>
      <c r="BBU146" s="155"/>
      <c r="BBV146" s="155"/>
      <c r="BBW146" s="155"/>
      <c r="BBX146" s="155"/>
      <c r="BBY146" s="155"/>
      <c r="BBZ146" s="155"/>
      <c r="BCA146" s="155"/>
      <c r="BCB146" s="155"/>
      <c r="BCC146" s="155"/>
      <c r="BCD146" s="155"/>
      <c r="BCE146" s="155"/>
      <c r="BCF146" s="155"/>
      <c r="BCG146" s="155"/>
      <c r="BCH146" s="155"/>
      <c r="BCI146" s="155"/>
      <c r="BCJ146" s="155"/>
      <c r="BCK146" s="155"/>
      <c r="BCL146" s="155"/>
      <c r="BCM146" s="155"/>
      <c r="BCN146" s="155"/>
      <c r="BCO146" s="155"/>
      <c r="BCP146" s="155"/>
      <c r="BCQ146" s="155"/>
      <c r="BCR146" s="155"/>
      <c r="BCS146" s="155"/>
      <c r="BCT146" s="155"/>
      <c r="BCU146" s="155"/>
      <c r="BCV146" s="155"/>
      <c r="BCW146" s="155"/>
      <c r="BCX146" s="155"/>
      <c r="BCY146" s="155"/>
      <c r="BCZ146" s="155"/>
      <c r="BDA146" s="155"/>
      <c r="BDB146" s="155"/>
      <c r="BDC146" s="155"/>
      <c r="BDD146" s="155"/>
      <c r="BDE146" s="155"/>
      <c r="BDF146" s="155"/>
      <c r="BDG146" s="155"/>
      <c r="BDH146" s="155"/>
      <c r="BDI146" s="155"/>
      <c r="BDJ146" s="155"/>
      <c r="BDK146" s="155"/>
      <c r="BDL146" s="155"/>
      <c r="BDM146" s="155"/>
      <c r="BDN146" s="155"/>
      <c r="BDO146" s="155"/>
      <c r="BDP146" s="155"/>
      <c r="BDQ146" s="155"/>
      <c r="BDR146" s="155"/>
      <c r="BDS146" s="155"/>
      <c r="BDT146" s="155"/>
      <c r="BDU146" s="155"/>
      <c r="BDV146" s="155"/>
      <c r="BDW146" s="155"/>
      <c r="BDX146" s="155"/>
      <c r="BDY146" s="155"/>
      <c r="BDZ146" s="155"/>
      <c r="BEA146" s="155"/>
      <c r="BEB146" s="155"/>
      <c r="BEC146" s="155"/>
      <c r="BED146" s="155"/>
      <c r="BEE146" s="155"/>
      <c r="BEF146" s="155"/>
      <c r="BEG146" s="155"/>
      <c r="BEH146" s="155"/>
      <c r="BEI146" s="155"/>
      <c r="BEJ146" s="155"/>
      <c r="BEK146" s="155"/>
      <c r="BEL146" s="155"/>
      <c r="BEM146" s="155"/>
      <c r="BEN146" s="155"/>
      <c r="BEO146" s="155"/>
      <c r="BEP146" s="155"/>
      <c r="BEQ146" s="155"/>
      <c r="BER146" s="155"/>
      <c r="BES146" s="155"/>
      <c r="BET146" s="155"/>
      <c r="BEU146" s="155"/>
      <c r="BEV146" s="155"/>
      <c r="BEW146" s="155"/>
      <c r="BEX146" s="155"/>
      <c r="BEY146" s="155"/>
      <c r="BEZ146" s="155"/>
      <c r="BFA146" s="155"/>
      <c r="BFB146" s="155"/>
      <c r="BFC146" s="155"/>
      <c r="BFD146" s="155"/>
      <c r="BFE146" s="155"/>
      <c r="BFF146" s="155"/>
      <c r="BFG146" s="155"/>
      <c r="BFH146" s="155"/>
      <c r="BFI146" s="155"/>
      <c r="BFJ146" s="155"/>
      <c r="BFK146" s="155"/>
      <c r="BFL146" s="155"/>
      <c r="BFM146" s="155"/>
      <c r="BFN146" s="155"/>
      <c r="BFO146" s="155"/>
      <c r="BFP146" s="155"/>
      <c r="BFQ146" s="155"/>
      <c r="BFR146" s="155"/>
      <c r="BFS146" s="155"/>
      <c r="BFT146" s="155"/>
      <c r="BFU146" s="155"/>
      <c r="BFV146" s="155"/>
      <c r="BFW146" s="155"/>
      <c r="BFX146" s="155"/>
      <c r="BFY146" s="155"/>
      <c r="BFZ146" s="155"/>
      <c r="BGA146" s="155"/>
      <c r="BGB146" s="155"/>
      <c r="BGC146" s="155"/>
      <c r="BGD146" s="155"/>
      <c r="BGE146" s="155"/>
      <c r="BGF146" s="155"/>
      <c r="BGG146" s="155"/>
      <c r="BGH146" s="155"/>
      <c r="BGI146" s="155"/>
      <c r="BGJ146" s="155"/>
      <c r="BGK146" s="155"/>
      <c r="BGL146" s="155"/>
      <c r="BGM146" s="155"/>
      <c r="BGN146" s="155"/>
      <c r="BGO146" s="155"/>
      <c r="BGP146" s="155"/>
      <c r="BGQ146" s="155"/>
      <c r="BGR146" s="155"/>
      <c r="BGS146" s="155"/>
      <c r="BGT146" s="155"/>
      <c r="BGU146" s="155"/>
      <c r="BGV146" s="155"/>
      <c r="BGW146" s="155"/>
      <c r="BGX146" s="155"/>
      <c r="BGY146" s="155"/>
      <c r="BGZ146" s="155"/>
      <c r="BHA146" s="155"/>
      <c r="BHB146" s="155"/>
      <c r="BHC146" s="155"/>
      <c r="BHD146" s="155"/>
      <c r="BHE146" s="155"/>
      <c r="BHF146" s="155"/>
      <c r="BHG146" s="155"/>
      <c r="BHH146" s="155"/>
      <c r="BHI146" s="155"/>
      <c r="BHJ146" s="155"/>
      <c r="BHK146" s="155"/>
      <c r="BHL146" s="155"/>
      <c r="BHM146" s="155"/>
      <c r="BHN146" s="155"/>
      <c r="BHO146" s="155"/>
      <c r="BHP146" s="155"/>
      <c r="BHQ146" s="155"/>
      <c r="BHR146" s="155"/>
      <c r="BHS146" s="155"/>
      <c r="BHT146" s="155"/>
      <c r="BHU146" s="155"/>
      <c r="BHV146" s="155"/>
      <c r="BHW146" s="155"/>
      <c r="BHX146" s="155"/>
      <c r="BHY146" s="155"/>
      <c r="BHZ146" s="155"/>
      <c r="BIA146" s="155"/>
      <c r="BIB146" s="155"/>
      <c r="BIC146" s="155"/>
      <c r="BID146" s="155"/>
      <c r="BIE146" s="155"/>
      <c r="BIF146" s="155"/>
      <c r="BIG146" s="155"/>
      <c r="BIH146" s="155"/>
      <c r="BII146" s="155"/>
      <c r="BIJ146" s="155"/>
      <c r="BIK146" s="155"/>
      <c r="BIL146" s="155"/>
      <c r="BIM146" s="155"/>
      <c r="BIN146" s="155"/>
      <c r="BIO146" s="155"/>
      <c r="BIP146" s="155"/>
      <c r="BIQ146" s="155"/>
      <c r="BIR146" s="155"/>
      <c r="BIS146" s="155"/>
      <c r="BIT146" s="155"/>
      <c r="BIU146" s="155"/>
      <c r="BIV146" s="155"/>
      <c r="BIW146" s="155"/>
      <c r="BIX146" s="155"/>
      <c r="BIY146" s="155"/>
      <c r="BIZ146" s="155"/>
      <c r="BJA146" s="155"/>
      <c r="BJB146" s="155"/>
      <c r="BJC146" s="155"/>
      <c r="BJD146" s="155"/>
      <c r="BJE146" s="155"/>
      <c r="BJF146" s="155"/>
      <c r="BJG146" s="155"/>
      <c r="BJH146" s="155"/>
      <c r="BJI146" s="155"/>
      <c r="BJJ146" s="155"/>
      <c r="BJK146" s="155"/>
      <c r="BJL146" s="155"/>
      <c r="BJM146" s="155"/>
      <c r="BJN146" s="155"/>
      <c r="BJO146" s="155"/>
      <c r="BJP146" s="155"/>
      <c r="BJQ146" s="155"/>
      <c r="BJR146" s="155"/>
      <c r="BJS146" s="155"/>
      <c r="BJT146" s="155"/>
      <c r="BJU146" s="155"/>
      <c r="BJV146" s="155"/>
      <c r="BJW146" s="155"/>
      <c r="BJX146" s="155"/>
      <c r="BJY146" s="155"/>
      <c r="BJZ146" s="155"/>
      <c r="BKA146" s="155"/>
      <c r="BKB146" s="155"/>
      <c r="BKC146" s="155"/>
      <c r="BKD146" s="155"/>
      <c r="BKE146" s="155"/>
      <c r="BKF146" s="155"/>
      <c r="BKG146" s="155"/>
      <c r="BKH146" s="155"/>
      <c r="BKI146" s="155"/>
      <c r="BKJ146" s="155"/>
      <c r="BKK146" s="155"/>
      <c r="BKL146" s="155"/>
      <c r="BKM146" s="155"/>
      <c r="BKN146" s="155"/>
      <c r="BKO146" s="155"/>
      <c r="BKP146" s="155"/>
      <c r="BKQ146" s="155"/>
      <c r="BKR146" s="155"/>
      <c r="BKS146" s="155"/>
      <c r="BKT146" s="155"/>
      <c r="BKU146" s="155"/>
      <c r="BKV146" s="155"/>
      <c r="BKW146" s="155"/>
      <c r="BKX146" s="155"/>
      <c r="BKY146" s="155"/>
      <c r="BKZ146" s="155"/>
      <c r="BLA146" s="155"/>
      <c r="BLB146" s="155"/>
      <c r="BLC146" s="155"/>
      <c r="BLD146" s="155"/>
      <c r="BLE146" s="155"/>
      <c r="BLF146" s="155"/>
      <c r="BLG146" s="155"/>
      <c r="BLH146" s="155"/>
      <c r="BLI146" s="155"/>
      <c r="BLJ146" s="155"/>
      <c r="BLK146" s="155"/>
      <c r="BLL146" s="155"/>
      <c r="BLM146" s="155"/>
      <c r="BLN146" s="155"/>
      <c r="BLO146" s="155"/>
      <c r="BLP146" s="155"/>
      <c r="BLQ146" s="155"/>
      <c r="BLR146" s="155"/>
      <c r="BLS146" s="155"/>
      <c r="BLT146" s="155"/>
      <c r="BLU146" s="155"/>
      <c r="BLV146" s="155"/>
      <c r="BLW146" s="155"/>
      <c r="BLX146" s="155"/>
      <c r="BLY146" s="155"/>
      <c r="BLZ146" s="155"/>
      <c r="BMA146" s="155"/>
      <c r="BMB146" s="155"/>
      <c r="BMC146" s="155"/>
      <c r="BMD146" s="155"/>
      <c r="BME146" s="155"/>
      <c r="BMF146" s="155"/>
      <c r="BMG146" s="155"/>
      <c r="BMH146" s="155"/>
      <c r="BMI146" s="155"/>
      <c r="BMJ146" s="155"/>
      <c r="BMK146" s="155"/>
      <c r="BML146" s="155"/>
      <c r="BMM146" s="155"/>
      <c r="BMN146" s="155"/>
      <c r="BMO146" s="155"/>
      <c r="BMP146" s="155"/>
      <c r="BMQ146" s="155"/>
      <c r="BMR146" s="155"/>
      <c r="BMS146" s="155"/>
      <c r="BMT146" s="155"/>
      <c r="BMU146" s="155"/>
      <c r="BMV146" s="155"/>
      <c r="BMW146" s="155"/>
      <c r="BMX146" s="155"/>
      <c r="BMY146" s="155"/>
      <c r="BMZ146" s="155"/>
      <c r="BNA146" s="155"/>
      <c r="BNB146" s="155"/>
      <c r="BNC146" s="155"/>
      <c r="BND146" s="155"/>
      <c r="BNE146" s="155"/>
      <c r="BNF146" s="155"/>
      <c r="BNG146" s="155"/>
      <c r="BNH146" s="155"/>
      <c r="BNI146" s="155"/>
      <c r="BNJ146" s="155"/>
      <c r="BNK146" s="155"/>
      <c r="BNL146" s="155"/>
      <c r="BNM146" s="155"/>
      <c r="BNN146" s="155"/>
      <c r="BNO146" s="155"/>
      <c r="BNP146" s="155"/>
      <c r="BNQ146" s="155"/>
      <c r="BNR146" s="155"/>
      <c r="BNS146" s="155"/>
      <c r="BNT146" s="155"/>
      <c r="BNU146" s="155"/>
      <c r="BNV146" s="155"/>
      <c r="BNW146" s="155"/>
      <c r="BNX146" s="155"/>
      <c r="BNY146" s="155"/>
      <c r="BNZ146" s="155"/>
      <c r="BOA146" s="155"/>
      <c r="BOB146" s="155"/>
      <c r="BOC146" s="155"/>
      <c r="BOD146" s="155"/>
      <c r="BOE146" s="155"/>
      <c r="BOF146" s="155"/>
      <c r="BOG146" s="155"/>
      <c r="BOH146" s="155"/>
      <c r="BOI146" s="155"/>
      <c r="BOJ146" s="155"/>
      <c r="BOK146" s="155"/>
      <c r="BOL146" s="155"/>
      <c r="BOM146" s="155"/>
      <c r="BON146" s="155"/>
      <c r="BOO146" s="155"/>
      <c r="BOP146" s="155"/>
      <c r="BOQ146" s="155"/>
      <c r="BOR146" s="155"/>
      <c r="BOS146" s="155"/>
      <c r="BOT146" s="155"/>
      <c r="BOU146" s="155"/>
      <c r="BOV146" s="155"/>
      <c r="BOW146" s="155"/>
      <c r="BOX146" s="155"/>
      <c r="BOY146" s="155"/>
      <c r="BOZ146" s="155"/>
      <c r="BPA146" s="155"/>
      <c r="BPB146" s="155"/>
      <c r="BPC146" s="155"/>
      <c r="BPD146" s="155"/>
      <c r="BPE146" s="155"/>
      <c r="BPF146" s="155"/>
      <c r="BPG146" s="155"/>
      <c r="BPH146" s="155"/>
      <c r="BPI146" s="155"/>
      <c r="BPJ146" s="155"/>
      <c r="BPK146" s="155"/>
      <c r="BPL146" s="155"/>
      <c r="BPM146" s="155"/>
      <c r="BPN146" s="155"/>
      <c r="BPO146" s="155"/>
      <c r="BPP146" s="155"/>
      <c r="BPQ146" s="155"/>
      <c r="BPR146" s="155"/>
      <c r="BPS146" s="155"/>
      <c r="BPT146" s="155"/>
      <c r="BPU146" s="155"/>
      <c r="BPV146" s="155"/>
      <c r="BPW146" s="155"/>
      <c r="BPX146" s="155"/>
      <c r="BPY146" s="155"/>
      <c r="BPZ146" s="155"/>
      <c r="BQA146" s="155"/>
      <c r="BQB146" s="155"/>
      <c r="BQC146" s="155"/>
      <c r="BQD146" s="155"/>
      <c r="BQE146" s="155"/>
      <c r="BQF146" s="155"/>
      <c r="BQG146" s="155"/>
      <c r="BQH146" s="155"/>
      <c r="BQI146" s="155"/>
      <c r="BQJ146" s="155"/>
      <c r="BQK146" s="155"/>
      <c r="BQL146" s="155"/>
      <c r="BQM146" s="155"/>
      <c r="BQN146" s="155"/>
      <c r="BQO146" s="155"/>
      <c r="BQP146" s="155"/>
      <c r="BQQ146" s="155"/>
      <c r="BQR146" s="155"/>
      <c r="BQS146" s="155"/>
      <c r="BQT146" s="155"/>
      <c r="BQU146" s="155"/>
      <c r="BQV146" s="155"/>
      <c r="BQW146" s="155"/>
      <c r="BQX146" s="155"/>
      <c r="BQY146" s="155"/>
      <c r="BQZ146" s="155"/>
      <c r="BRA146" s="155"/>
      <c r="BRB146" s="155"/>
      <c r="BRC146" s="155"/>
      <c r="BRD146" s="155"/>
      <c r="BRE146" s="155"/>
      <c r="BRF146" s="155"/>
      <c r="BRG146" s="155"/>
      <c r="BRH146" s="155"/>
      <c r="BRI146" s="155"/>
      <c r="BRJ146" s="155"/>
      <c r="BRK146" s="155"/>
      <c r="BRL146" s="155"/>
      <c r="BRM146" s="155"/>
      <c r="BRN146" s="155"/>
      <c r="BRO146" s="155"/>
      <c r="BRP146" s="155"/>
      <c r="BRQ146" s="155"/>
      <c r="BRR146" s="155"/>
      <c r="BRS146" s="155"/>
      <c r="BRT146" s="155"/>
      <c r="BRU146" s="155"/>
      <c r="BRV146" s="155"/>
      <c r="BRW146" s="155"/>
      <c r="BRX146" s="155"/>
      <c r="BRY146" s="155"/>
      <c r="BRZ146" s="155"/>
      <c r="BSA146" s="155"/>
      <c r="BSB146" s="155"/>
      <c r="BSC146" s="155"/>
      <c r="BSD146" s="155"/>
      <c r="BSE146" s="155"/>
      <c r="BSF146" s="155"/>
      <c r="BSG146" s="155"/>
      <c r="BSH146" s="155"/>
      <c r="BSI146" s="155"/>
      <c r="BSJ146" s="155"/>
      <c r="BSK146" s="155"/>
      <c r="BSL146" s="155"/>
      <c r="BSM146" s="155"/>
      <c r="BSN146" s="155"/>
      <c r="BSO146" s="155"/>
      <c r="BSP146" s="155"/>
      <c r="BSQ146" s="155"/>
      <c r="BSR146" s="155"/>
      <c r="BSS146" s="155"/>
      <c r="BST146" s="155"/>
      <c r="BSU146" s="155"/>
      <c r="BSV146" s="155"/>
      <c r="BSW146" s="155"/>
      <c r="BSX146" s="155"/>
      <c r="BSY146" s="155"/>
      <c r="BSZ146" s="155"/>
      <c r="BTA146" s="155"/>
      <c r="BTB146" s="155"/>
      <c r="BTC146" s="155"/>
      <c r="BTD146" s="155"/>
      <c r="BTE146" s="155"/>
      <c r="BTF146" s="155"/>
      <c r="BTG146" s="155"/>
      <c r="BTH146" s="155"/>
      <c r="BTI146" s="155"/>
      <c r="BTJ146" s="155"/>
      <c r="BTK146" s="155"/>
      <c r="BTL146" s="155"/>
      <c r="BTM146" s="155"/>
      <c r="BTN146" s="155"/>
      <c r="BTO146" s="155"/>
      <c r="BTP146" s="155"/>
      <c r="BTQ146" s="155"/>
      <c r="BTR146" s="155"/>
      <c r="BTS146" s="155"/>
      <c r="BTT146" s="155"/>
      <c r="BTU146" s="155"/>
      <c r="BTV146" s="155"/>
      <c r="BTW146" s="155"/>
      <c r="BTX146" s="155"/>
      <c r="BTY146" s="155"/>
      <c r="BTZ146" s="155"/>
      <c r="BUA146" s="155"/>
      <c r="BUB146" s="155"/>
      <c r="BUC146" s="155"/>
      <c r="BUD146" s="155"/>
      <c r="BUE146" s="155"/>
      <c r="BUF146" s="155"/>
      <c r="BUG146" s="155"/>
      <c r="BUH146" s="155"/>
      <c r="BUI146" s="155"/>
      <c r="BUJ146" s="155"/>
      <c r="BUK146" s="155"/>
      <c r="BUL146" s="155"/>
      <c r="BUM146" s="155"/>
      <c r="BUN146" s="155"/>
      <c r="BUO146" s="155"/>
      <c r="BUP146" s="155"/>
      <c r="BUQ146" s="155"/>
      <c r="BUR146" s="155"/>
      <c r="BUS146" s="155"/>
      <c r="BUT146" s="155"/>
      <c r="BUU146" s="155"/>
      <c r="BUV146" s="155"/>
      <c r="BUW146" s="155"/>
      <c r="BUX146" s="155"/>
      <c r="BUY146" s="155"/>
      <c r="BUZ146" s="155"/>
      <c r="BVA146" s="155"/>
      <c r="BVB146" s="155"/>
      <c r="BVC146" s="155"/>
      <c r="BVD146" s="155"/>
      <c r="BVE146" s="155"/>
      <c r="BVF146" s="155"/>
      <c r="BVG146" s="155"/>
      <c r="BVH146" s="155"/>
      <c r="BVI146" s="155"/>
      <c r="BVJ146" s="155"/>
      <c r="BVK146" s="155"/>
      <c r="BVL146" s="155"/>
      <c r="BVM146" s="155"/>
      <c r="BVN146" s="155"/>
      <c r="BVO146" s="155"/>
      <c r="BVP146" s="155"/>
      <c r="BVQ146" s="155"/>
      <c r="BVR146" s="155"/>
      <c r="BVS146" s="155"/>
      <c r="BVT146" s="155"/>
      <c r="BVU146" s="155"/>
      <c r="BVV146" s="155"/>
      <c r="BVW146" s="155"/>
      <c r="BVX146" s="155"/>
      <c r="BVY146" s="155"/>
      <c r="BVZ146" s="155"/>
      <c r="BWA146" s="155"/>
      <c r="BWB146" s="155"/>
      <c r="BWC146" s="155"/>
      <c r="BWD146" s="155"/>
      <c r="BWE146" s="155"/>
      <c r="BWF146" s="155"/>
      <c r="BWG146" s="155"/>
      <c r="BWH146" s="155"/>
      <c r="BWI146" s="155"/>
      <c r="BWJ146" s="155"/>
      <c r="BWK146" s="155"/>
      <c r="BWL146" s="155"/>
      <c r="BWM146" s="155"/>
      <c r="BWN146" s="155"/>
      <c r="BWO146" s="155"/>
      <c r="BWP146" s="155"/>
      <c r="BWQ146" s="155"/>
      <c r="BWR146" s="155"/>
      <c r="BWS146" s="155"/>
      <c r="BWT146" s="155"/>
      <c r="BWU146" s="155"/>
      <c r="BWV146" s="155"/>
      <c r="BWW146" s="155"/>
      <c r="BWX146" s="155"/>
      <c r="BWY146" s="155"/>
      <c r="BWZ146" s="155"/>
      <c r="BXA146" s="155"/>
      <c r="BXB146" s="155"/>
      <c r="BXC146" s="155"/>
      <c r="BXD146" s="155"/>
      <c r="BXE146" s="155"/>
      <c r="BXF146" s="155"/>
      <c r="BXG146" s="155"/>
      <c r="BXH146" s="155"/>
      <c r="BXI146" s="155"/>
      <c r="BXJ146" s="155"/>
      <c r="BXK146" s="155"/>
      <c r="BXL146" s="155"/>
      <c r="BXM146" s="155"/>
      <c r="BXN146" s="155"/>
      <c r="BXO146" s="155"/>
      <c r="BXP146" s="155"/>
      <c r="BXQ146" s="155"/>
      <c r="BXR146" s="155"/>
      <c r="BXS146" s="155"/>
      <c r="BXT146" s="155"/>
      <c r="BXU146" s="155"/>
      <c r="BXV146" s="155"/>
      <c r="BXW146" s="155"/>
      <c r="BXX146" s="155"/>
      <c r="BXY146" s="155"/>
      <c r="BXZ146" s="155"/>
      <c r="BYA146" s="155"/>
      <c r="BYB146" s="155"/>
      <c r="BYC146" s="155"/>
      <c r="BYD146" s="155"/>
      <c r="BYE146" s="155"/>
      <c r="BYF146" s="155"/>
      <c r="BYG146" s="155"/>
      <c r="BYH146" s="155"/>
      <c r="BYI146" s="155"/>
      <c r="BYJ146" s="155"/>
      <c r="BYK146" s="155"/>
      <c r="BYL146" s="155"/>
      <c r="BYM146" s="155"/>
      <c r="BYN146" s="155"/>
      <c r="BYO146" s="155"/>
      <c r="BYP146" s="155"/>
      <c r="BYQ146" s="155"/>
      <c r="BYR146" s="155"/>
      <c r="BYS146" s="155"/>
      <c r="BYT146" s="155"/>
      <c r="BYU146" s="155"/>
      <c r="BYV146" s="155"/>
      <c r="BYW146" s="155"/>
      <c r="BYX146" s="155"/>
      <c r="BYY146" s="155"/>
      <c r="BYZ146" s="155"/>
      <c r="BZA146" s="155"/>
      <c r="BZB146" s="155"/>
      <c r="BZC146" s="155"/>
      <c r="BZD146" s="155"/>
      <c r="BZE146" s="155"/>
      <c r="BZF146" s="155"/>
      <c r="BZG146" s="155"/>
      <c r="BZH146" s="155"/>
      <c r="BZI146" s="155"/>
      <c r="BZJ146" s="155"/>
      <c r="BZK146" s="155"/>
      <c r="BZL146" s="155"/>
      <c r="BZM146" s="155"/>
      <c r="BZN146" s="155"/>
      <c r="BZO146" s="155"/>
      <c r="BZP146" s="155"/>
      <c r="BZQ146" s="155"/>
      <c r="BZR146" s="155"/>
      <c r="BZS146" s="155"/>
      <c r="BZT146" s="155"/>
      <c r="BZU146" s="155"/>
      <c r="BZV146" s="155"/>
      <c r="BZW146" s="155"/>
      <c r="BZX146" s="155"/>
      <c r="BZY146" s="155"/>
      <c r="BZZ146" s="155"/>
      <c r="CAA146" s="155"/>
      <c r="CAB146" s="155"/>
      <c r="CAC146" s="155"/>
      <c r="CAD146" s="155"/>
      <c r="CAE146" s="155"/>
      <c r="CAF146" s="155"/>
      <c r="CAG146" s="155"/>
      <c r="CAH146" s="155"/>
      <c r="CAI146" s="155"/>
      <c r="CAJ146" s="155"/>
      <c r="CAK146" s="155"/>
      <c r="CAL146" s="155"/>
      <c r="CAM146" s="155"/>
      <c r="CAN146" s="155"/>
      <c r="CAO146" s="155"/>
      <c r="CAP146" s="155"/>
      <c r="CAQ146" s="155"/>
      <c r="CAR146" s="155"/>
      <c r="CAS146" s="155"/>
      <c r="CAT146" s="155"/>
      <c r="CAU146" s="155"/>
      <c r="CAV146" s="155"/>
      <c r="CAW146" s="155"/>
      <c r="CAX146" s="155"/>
      <c r="CAY146" s="155"/>
      <c r="CAZ146" s="155"/>
      <c r="CBA146" s="155"/>
      <c r="CBB146" s="155"/>
      <c r="CBC146" s="155"/>
      <c r="CBD146" s="155"/>
      <c r="CBE146" s="155"/>
      <c r="CBF146" s="155"/>
      <c r="CBG146" s="155"/>
      <c r="CBH146" s="155"/>
      <c r="CBI146" s="155"/>
      <c r="CBJ146" s="155"/>
      <c r="CBK146" s="155"/>
      <c r="CBL146" s="155"/>
      <c r="CBM146" s="155"/>
      <c r="CBN146" s="155"/>
      <c r="CBO146" s="155"/>
      <c r="CBP146" s="155"/>
      <c r="CBQ146" s="155"/>
      <c r="CBR146" s="155"/>
      <c r="CBS146" s="155"/>
      <c r="CBT146" s="155"/>
      <c r="CBU146" s="155"/>
      <c r="CBV146" s="155"/>
      <c r="CBW146" s="155"/>
      <c r="CBX146" s="155"/>
      <c r="CBY146" s="155"/>
      <c r="CBZ146" s="155"/>
      <c r="CCA146" s="155"/>
      <c r="CCB146" s="155"/>
      <c r="CCC146" s="155"/>
      <c r="CCD146" s="155"/>
      <c r="CCE146" s="155"/>
      <c r="CCF146" s="155"/>
      <c r="CCG146" s="155"/>
      <c r="CCH146" s="155"/>
      <c r="CCI146" s="155"/>
      <c r="CCJ146" s="155"/>
      <c r="CCK146" s="155"/>
      <c r="CCL146" s="155"/>
      <c r="CCM146" s="155"/>
      <c r="CCN146" s="155"/>
      <c r="CCO146" s="155"/>
      <c r="CCP146" s="155"/>
      <c r="CCQ146" s="155"/>
      <c r="CCR146" s="155"/>
      <c r="CCS146" s="155"/>
      <c r="CCT146" s="155"/>
      <c r="CCU146" s="155"/>
      <c r="CCV146" s="155"/>
      <c r="CCW146" s="155"/>
      <c r="CCX146" s="155"/>
      <c r="CCY146" s="155"/>
      <c r="CCZ146" s="155"/>
      <c r="CDA146" s="155"/>
      <c r="CDB146" s="155"/>
      <c r="CDC146" s="155"/>
      <c r="CDD146" s="155"/>
      <c r="CDE146" s="155"/>
      <c r="CDF146" s="155"/>
      <c r="CDG146" s="155"/>
      <c r="CDH146" s="155"/>
      <c r="CDI146" s="155"/>
      <c r="CDJ146" s="155"/>
      <c r="CDK146" s="155"/>
      <c r="CDL146" s="155"/>
      <c r="CDM146" s="155"/>
      <c r="CDN146" s="155"/>
      <c r="CDO146" s="155"/>
      <c r="CDP146" s="155"/>
      <c r="CDQ146" s="155"/>
      <c r="CDR146" s="155"/>
      <c r="CDS146" s="155"/>
      <c r="CDT146" s="155"/>
      <c r="CDU146" s="155"/>
      <c r="CDV146" s="155"/>
      <c r="CDW146" s="155"/>
      <c r="CDX146" s="155"/>
      <c r="CDY146" s="155"/>
      <c r="CDZ146" s="155"/>
      <c r="CEA146" s="155"/>
      <c r="CEB146" s="155"/>
      <c r="CEC146" s="155"/>
      <c r="CED146" s="155"/>
      <c r="CEE146" s="155"/>
      <c r="CEF146" s="155"/>
      <c r="CEG146" s="155"/>
      <c r="CEH146" s="155"/>
      <c r="CEI146" s="155"/>
      <c r="CEJ146" s="155"/>
      <c r="CEK146" s="155"/>
      <c r="CEL146" s="155"/>
      <c r="CEM146" s="155"/>
      <c r="CEN146" s="155"/>
      <c r="CEO146" s="155"/>
      <c r="CEP146" s="155"/>
      <c r="CEQ146" s="155"/>
      <c r="CER146" s="155"/>
      <c r="CES146" s="155"/>
      <c r="CET146" s="155"/>
      <c r="CEU146" s="155"/>
      <c r="CEV146" s="155"/>
      <c r="CEW146" s="155"/>
      <c r="CEX146" s="155"/>
      <c r="CEY146" s="155"/>
      <c r="CEZ146" s="155"/>
      <c r="CFA146" s="155"/>
      <c r="CFB146" s="155"/>
      <c r="CFC146" s="155"/>
      <c r="CFD146" s="155"/>
      <c r="CFE146" s="155"/>
      <c r="CFF146" s="155"/>
      <c r="CFG146" s="155"/>
      <c r="CFH146" s="155"/>
      <c r="CFI146" s="155"/>
      <c r="CFJ146" s="155"/>
      <c r="CFK146" s="155"/>
      <c r="CFL146" s="155"/>
      <c r="CFM146" s="155"/>
      <c r="CFN146" s="155"/>
      <c r="CFO146" s="155"/>
      <c r="CFP146" s="155"/>
      <c r="CFQ146" s="155"/>
      <c r="CFR146" s="155"/>
      <c r="CFS146" s="155"/>
      <c r="CFT146" s="155"/>
      <c r="CFU146" s="155"/>
      <c r="CFV146" s="155"/>
      <c r="CFW146" s="155"/>
      <c r="CFX146" s="155"/>
      <c r="CFY146" s="155"/>
      <c r="CFZ146" s="155"/>
      <c r="CGA146" s="155"/>
      <c r="CGB146" s="155"/>
      <c r="CGC146" s="155"/>
      <c r="CGD146" s="155"/>
      <c r="CGE146" s="155"/>
      <c r="CGF146" s="155"/>
      <c r="CGG146" s="155"/>
      <c r="CGH146" s="155"/>
      <c r="CGI146" s="155"/>
      <c r="CGJ146" s="155"/>
      <c r="CGK146" s="155"/>
      <c r="CGL146" s="155"/>
      <c r="CGM146" s="155"/>
      <c r="CGN146" s="155"/>
      <c r="CGO146" s="155"/>
      <c r="CGP146" s="155"/>
      <c r="CGQ146" s="155"/>
      <c r="CGR146" s="155"/>
      <c r="CGS146" s="155"/>
      <c r="CGT146" s="155"/>
      <c r="CGU146" s="155"/>
      <c r="CGV146" s="155"/>
      <c r="CGW146" s="155"/>
      <c r="CGX146" s="155"/>
      <c r="CGY146" s="155"/>
      <c r="CGZ146" s="155"/>
      <c r="CHA146" s="155"/>
      <c r="CHB146" s="155"/>
      <c r="CHC146" s="155"/>
      <c r="CHD146" s="155"/>
      <c r="CHE146" s="155"/>
      <c r="CHF146" s="155"/>
      <c r="CHG146" s="155"/>
      <c r="CHH146" s="155"/>
      <c r="CHI146" s="155"/>
      <c r="CHJ146" s="155"/>
      <c r="CHK146" s="155"/>
      <c r="CHL146" s="155"/>
      <c r="CHM146" s="155"/>
      <c r="CHN146" s="155"/>
      <c r="CHO146" s="155"/>
      <c r="CHP146" s="155"/>
      <c r="CHQ146" s="155"/>
      <c r="CHR146" s="155"/>
      <c r="CHS146" s="155"/>
      <c r="CHT146" s="155"/>
      <c r="CHU146" s="155"/>
      <c r="CHV146" s="155"/>
      <c r="CHW146" s="155"/>
      <c r="CHX146" s="155"/>
      <c r="CHY146" s="155"/>
      <c r="CHZ146" s="155"/>
      <c r="CIA146" s="155"/>
      <c r="CIB146" s="155"/>
      <c r="CIC146" s="155"/>
      <c r="CID146" s="155"/>
      <c r="CIE146" s="155"/>
      <c r="CIF146" s="155"/>
      <c r="CIG146" s="155"/>
      <c r="CIH146" s="155"/>
      <c r="CII146" s="155"/>
      <c r="CIJ146" s="155"/>
      <c r="CIK146" s="155"/>
      <c r="CIL146" s="155"/>
      <c r="CIM146" s="155"/>
      <c r="CIN146" s="155"/>
      <c r="CIO146" s="155"/>
      <c r="CIP146" s="155"/>
      <c r="CIQ146" s="155"/>
      <c r="CIR146" s="155"/>
      <c r="CIS146" s="155"/>
      <c r="CIT146" s="155"/>
      <c r="CIU146" s="155"/>
      <c r="CIV146" s="155"/>
      <c r="CIW146" s="155"/>
      <c r="CIX146" s="155"/>
      <c r="CIY146" s="155"/>
      <c r="CIZ146" s="155"/>
      <c r="CJA146" s="155"/>
      <c r="CJB146" s="155"/>
      <c r="CJC146" s="155"/>
      <c r="CJD146" s="155"/>
      <c r="CJE146" s="155"/>
      <c r="CJF146" s="155"/>
      <c r="CJG146" s="155"/>
      <c r="CJH146" s="155"/>
      <c r="CJI146" s="155"/>
      <c r="CJJ146" s="155"/>
      <c r="CJK146" s="155"/>
      <c r="CJL146" s="155"/>
      <c r="CJM146" s="155"/>
      <c r="CJN146" s="155"/>
      <c r="CJO146" s="155"/>
      <c r="CJP146" s="155"/>
      <c r="CJQ146" s="155"/>
      <c r="CJR146" s="155"/>
      <c r="CJS146" s="155"/>
      <c r="CJT146" s="155"/>
      <c r="CJU146" s="155"/>
      <c r="CJV146" s="155"/>
      <c r="CJW146" s="155"/>
      <c r="CJX146" s="155"/>
      <c r="CJY146" s="155"/>
      <c r="CJZ146" s="155"/>
      <c r="CKA146" s="155"/>
      <c r="CKB146" s="155"/>
      <c r="CKC146" s="155"/>
      <c r="CKD146" s="155"/>
      <c r="CKE146" s="155"/>
      <c r="CKF146" s="155"/>
      <c r="CKG146" s="155"/>
      <c r="CKH146" s="155"/>
      <c r="CKI146" s="155"/>
      <c r="CKJ146" s="155"/>
      <c r="CKK146" s="155"/>
      <c r="CKL146" s="155"/>
      <c r="CKM146" s="155"/>
      <c r="CKN146" s="155"/>
      <c r="CKO146" s="155"/>
      <c r="CKP146" s="155"/>
      <c r="CKQ146" s="155"/>
      <c r="CKR146" s="155"/>
      <c r="CKS146" s="155"/>
      <c r="CKT146" s="155"/>
      <c r="CKU146" s="155"/>
      <c r="CKV146" s="155"/>
      <c r="CKW146" s="155"/>
      <c r="CKX146" s="155"/>
      <c r="CKY146" s="155"/>
      <c r="CKZ146" s="155"/>
      <c r="CLA146" s="155"/>
      <c r="CLB146" s="155"/>
      <c r="CLC146" s="155"/>
      <c r="CLD146" s="155"/>
      <c r="CLE146" s="155"/>
      <c r="CLF146" s="155"/>
      <c r="CLG146" s="155"/>
      <c r="CLH146" s="155"/>
      <c r="CLI146" s="155"/>
      <c r="CLJ146" s="155"/>
      <c r="CLK146" s="155"/>
      <c r="CLL146" s="155"/>
      <c r="CLM146" s="155"/>
      <c r="CLN146" s="155"/>
      <c r="CLO146" s="155"/>
      <c r="CLP146" s="155"/>
      <c r="CLQ146" s="155"/>
      <c r="CLR146" s="155"/>
      <c r="CLS146" s="155"/>
      <c r="CLT146" s="155"/>
      <c r="CLU146" s="155"/>
      <c r="CLV146" s="155"/>
      <c r="CLW146" s="155"/>
      <c r="CLX146" s="155"/>
      <c r="CLY146" s="155"/>
      <c r="CLZ146" s="155"/>
      <c r="CMA146" s="155"/>
      <c r="CMB146" s="155"/>
      <c r="CMC146" s="155"/>
      <c r="CMD146" s="155"/>
      <c r="CME146" s="155"/>
      <c r="CMF146" s="155"/>
      <c r="CMG146" s="155"/>
      <c r="CMH146" s="155"/>
      <c r="CMI146" s="155"/>
      <c r="CMJ146" s="155"/>
      <c r="CMK146" s="155"/>
      <c r="CML146" s="155"/>
      <c r="CMM146" s="155"/>
      <c r="CMN146" s="155"/>
      <c r="CMO146" s="155"/>
      <c r="CMP146" s="155"/>
      <c r="CMQ146" s="155"/>
      <c r="CMR146" s="155"/>
      <c r="CMS146" s="155"/>
      <c r="CMT146" s="155"/>
      <c r="CMU146" s="155"/>
      <c r="CMV146" s="155"/>
      <c r="CMW146" s="155"/>
      <c r="CMX146" s="155"/>
      <c r="CMY146" s="155"/>
      <c r="CMZ146" s="155"/>
      <c r="CNA146" s="155"/>
      <c r="CNB146" s="155"/>
      <c r="CNC146" s="155"/>
      <c r="CND146" s="155"/>
      <c r="CNE146" s="155"/>
      <c r="CNF146" s="155"/>
      <c r="CNG146" s="155"/>
      <c r="CNH146" s="155"/>
      <c r="CNI146" s="155"/>
      <c r="CNJ146" s="155"/>
      <c r="CNK146" s="155"/>
      <c r="CNL146" s="155"/>
      <c r="CNM146" s="155"/>
      <c r="CNN146" s="155"/>
      <c r="CNO146" s="155"/>
      <c r="CNP146" s="155"/>
      <c r="CNQ146" s="155"/>
      <c r="CNR146" s="155"/>
      <c r="CNS146" s="155"/>
      <c r="CNT146" s="155"/>
      <c r="CNU146" s="155"/>
      <c r="CNV146" s="155"/>
      <c r="CNW146" s="155"/>
      <c r="CNX146" s="155"/>
      <c r="CNY146" s="155"/>
      <c r="CNZ146" s="155"/>
      <c r="COA146" s="155"/>
      <c r="COB146" s="155"/>
      <c r="COC146" s="155"/>
      <c r="COD146" s="155"/>
      <c r="COE146" s="155"/>
      <c r="COF146" s="155"/>
      <c r="COG146" s="155"/>
      <c r="COH146" s="155"/>
      <c r="COI146" s="155"/>
      <c r="COJ146" s="155"/>
      <c r="COK146" s="155"/>
      <c r="COL146" s="155"/>
      <c r="COM146" s="155"/>
      <c r="CON146" s="155"/>
      <c r="COO146" s="155"/>
      <c r="COP146" s="155"/>
      <c r="COQ146" s="155"/>
      <c r="COR146" s="155"/>
      <c r="COS146" s="155"/>
      <c r="COT146" s="155"/>
      <c r="COU146" s="155"/>
      <c r="COV146" s="155"/>
      <c r="COW146" s="155"/>
      <c r="COX146" s="155"/>
      <c r="COY146" s="155"/>
      <c r="COZ146" s="155"/>
      <c r="CPA146" s="155"/>
      <c r="CPB146" s="155"/>
      <c r="CPC146" s="155"/>
      <c r="CPD146" s="155"/>
      <c r="CPE146" s="155"/>
      <c r="CPF146" s="155"/>
      <c r="CPG146" s="155"/>
      <c r="CPH146" s="155"/>
      <c r="CPI146" s="155"/>
      <c r="CPJ146" s="155"/>
      <c r="CPK146" s="155"/>
      <c r="CPL146" s="155"/>
      <c r="CPM146" s="155"/>
      <c r="CPN146" s="155"/>
      <c r="CPO146" s="155"/>
      <c r="CPP146" s="155"/>
      <c r="CPQ146" s="155"/>
      <c r="CPR146" s="155"/>
      <c r="CPS146" s="155"/>
      <c r="CPT146" s="155"/>
      <c r="CPU146" s="155"/>
      <c r="CPV146" s="155"/>
      <c r="CPW146" s="155"/>
      <c r="CPX146" s="155"/>
      <c r="CPY146" s="155"/>
      <c r="CPZ146" s="155"/>
      <c r="CQA146" s="155"/>
      <c r="CQB146" s="155"/>
      <c r="CQC146" s="155"/>
      <c r="CQD146" s="155"/>
      <c r="CQE146" s="155"/>
      <c r="CQF146" s="155"/>
      <c r="CQG146" s="155"/>
      <c r="CQH146" s="155"/>
      <c r="CQI146" s="155"/>
      <c r="CQJ146" s="155"/>
      <c r="CQK146" s="155"/>
      <c r="CQL146" s="155"/>
      <c r="CQM146" s="155"/>
      <c r="CQN146" s="155"/>
      <c r="CQO146" s="155"/>
      <c r="CQP146" s="155"/>
      <c r="CQQ146" s="155"/>
      <c r="CQR146" s="155"/>
      <c r="CQS146" s="155"/>
      <c r="CQT146" s="155"/>
      <c r="CQU146" s="155"/>
      <c r="CQV146" s="155"/>
      <c r="CQW146" s="155"/>
      <c r="CQX146" s="155"/>
      <c r="CQY146" s="155"/>
      <c r="CQZ146" s="155"/>
      <c r="CRA146" s="155"/>
      <c r="CRB146" s="155"/>
      <c r="CRC146" s="155"/>
      <c r="CRD146" s="155"/>
      <c r="CRE146" s="155"/>
      <c r="CRF146" s="155"/>
      <c r="CRG146" s="155"/>
      <c r="CRH146" s="155"/>
      <c r="CRI146" s="155"/>
      <c r="CRJ146" s="155"/>
      <c r="CRK146" s="155"/>
      <c r="CRL146" s="155"/>
      <c r="CRM146" s="155"/>
      <c r="CRN146" s="155"/>
      <c r="CRO146" s="155"/>
      <c r="CRP146" s="155"/>
      <c r="CRQ146" s="155"/>
      <c r="CRR146" s="155"/>
      <c r="CRS146" s="155"/>
      <c r="CRT146" s="155"/>
      <c r="CRU146" s="155"/>
      <c r="CRV146" s="155"/>
      <c r="CRW146" s="155"/>
      <c r="CRX146" s="155"/>
      <c r="CRY146" s="155"/>
      <c r="CRZ146" s="155"/>
      <c r="CSA146" s="155"/>
      <c r="CSB146" s="155"/>
      <c r="CSC146" s="155"/>
      <c r="CSD146" s="155"/>
      <c r="CSE146" s="155"/>
      <c r="CSF146" s="155"/>
      <c r="CSG146" s="155"/>
      <c r="CSH146" s="155"/>
      <c r="CSI146" s="155"/>
      <c r="CSJ146" s="155"/>
      <c r="CSK146" s="155"/>
      <c r="CSL146" s="155"/>
      <c r="CSM146" s="155"/>
      <c r="CSN146" s="155"/>
      <c r="CSO146" s="155"/>
      <c r="CSP146" s="155"/>
      <c r="CSQ146" s="155"/>
      <c r="CSR146" s="155"/>
      <c r="CSS146" s="155"/>
      <c r="CST146" s="155"/>
      <c r="CSU146" s="155"/>
      <c r="CSV146" s="155"/>
      <c r="CSW146" s="155"/>
      <c r="CSX146" s="155"/>
      <c r="CSY146" s="155"/>
      <c r="CSZ146" s="155"/>
      <c r="CTA146" s="155"/>
      <c r="CTB146" s="155"/>
      <c r="CTC146" s="155"/>
      <c r="CTD146" s="155"/>
      <c r="CTE146" s="155"/>
      <c r="CTF146" s="155"/>
      <c r="CTG146" s="155"/>
      <c r="CTH146" s="155"/>
      <c r="CTI146" s="155"/>
      <c r="CTJ146" s="155"/>
      <c r="CTK146" s="155"/>
      <c r="CTL146" s="155"/>
      <c r="CTM146" s="155"/>
      <c r="CTN146" s="155"/>
      <c r="CTO146" s="155"/>
      <c r="CTP146" s="155"/>
      <c r="CTQ146" s="155"/>
      <c r="CTR146" s="155"/>
      <c r="CTS146" s="155"/>
      <c r="CTT146" s="155"/>
      <c r="CTU146" s="155"/>
      <c r="CTV146" s="155"/>
      <c r="CTW146" s="155"/>
      <c r="CTX146" s="155"/>
      <c r="CTY146" s="155"/>
      <c r="CTZ146" s="155"/>
      <c r="CUA146" s="155"/>
      <c r="CUB146" s="155"/>
      <c r="CUC146" s="155"/>
      <c r="CUD146" s="155"/>
      <c r="CUE146" s="155"/>
      <c r="CUF146" s="155"/>
      <c r="CUG146" s="155"/>
      <c r="CUH146" s="155"/>
      <c r="CUI146" s="155"/>
      <c r="CUJ146" s="155"/>
      <c r="CUK146" s="155"/>
      <c r="CUL146" s="155"/>
      <c r="CUM146" s="155"/>
      <c r="CUN146" s="155"/>
      <c r="CUO146" s="155"/>
      <c r="CUP146" s="155"/>
      <c r="CUQ146" s="155"/>
      <c r="CUR146" s="155"/>
      <c r="CUS146" s="155"/>
      <c r="CUT146" s="155"/>
      <c r="CUU146" s="155"/>
      <c r="CUV146" s="155"/>
      <c r="CUW146" s="155"/>
      <c r="CUX146" s="155"/>
      <c r="CUY146" s="155"/>
      <c r="CUZ146" s="155"/>
      <c r="CVA146" s="155"/>
      <c r="CVB146" s="155"/>
      <c r="CVC146" s="155"/>
      <c r="CVD146" s="155"/>
      <c r="CVE146" s="155"/>
      <c r="CVF146" s="155"/>
      <c r="CVG146" s="155"/>
      <c r="CVH146" s="155"/>
      <c r="CVI146" s="155"/>
      <c r="CVJ146" s="155"/>
      <c r="CVK146" s="155"/>
      <c r="CVL146" s="155"/>
      <c r="CVM146" s="155"/>
      <c r="CVN146" s="155"/>
      <c r="CVO146" s="155"/>
      <c r="CVP146" s="155"/>
      <c r="CVQ146" s="155"/>
      <c r="CVR146" s="155"/>
      <c r="CVS146" s="155"/>
      <c r="CVT146" s="155"/>
      <c r="CVU146" s="155"/>
      <c r="CVV146" s="155"/>
      <c r="CVW146" s="155"/>
      <c r="CVX146" s="155"/>
      <c r="CVY146" s="155"/>
      <c r="CVZ146" s="155"/>
      <c r="CWA146" s="155"/>
      <c r="CWB146" s="155"/>
      <c r="CWC146" s="155"/>
      <c r="CWD146" s="155"/>
      <c r="CWE146" s="155"/>
      <c r="CWF146" s="155"/>
      <c r="CWG146" s="155"/>
      <c r="CWH146" s="155"/>
      <c r="CWI146" s="155"/>
      <c r="CWJ146" s="155"/>
      <c r="CWK146" s="155"/>
      <c r="CWL146" s="155"/>
      <c r="CWM146" s="155"/>
      <c r="CWN146" s="155"/>
      <c r="CWO146" s="155"/>
      <c r="CWP146" s="155"/>
      <c r="CWQ146" s="155"/>
      <c r="CWR146" s="155"/>
      <c r="CWS146" s="155"/>
      <c r="CWT146" s="155"/>
      <c r="CWU146" s="155"/>
      <c r="CWV146" s="155"/>
      <c r="CWW146" s="155"/>
      <c r="CWX146" s="155"/>
      <c r="CWY146" s="155"/>
      <c r="CWZ146" s="155"/>
      <c r="CXA146" s="155"/>
      <c r="CXB146" s="155"/>
      <c r="CXC146" s="155"/>
      <c r="CXD146" s="155"/>
      <c r="CXE146" s="155"/>
      <c r="CXF146" s="155"/>
      <c r="CXG146" s="155"/>
      <c r="CXH146" s="155"/>
      <c r="CXI146" s="155"/>
      <c r="CXJ146" s="155"/>
      <c r="CXK146" s="155"/>
      <c r="CXL146" s="155"/>
      <c r="CXM146" s="155"/>
      <c r="CXN146" s="155"/>
      <c r="CXO146" s="155"/>
      <c r="CXP146" s="155"/>
      <c r="CXQ146" s="155"/>
      <c r="CXR146" s="155"/>
      <c r="CXS146" s="155"/>
      <c r="CXT146" s="155"/>
      <c r="CXU146" s="155"/>
      <c r="CXV146" s="155"/>
      <c r="CXW146" s="155"/>
      <c r="CXX146" s="155"/>
      <c r="CXY146" s="155"/>
      <c r="CXZ146" s="155"/>
      <c r="CYA146" s="155"/>
      <c r="CYB146" s="155"/>
      <c r="CYC146" s="155"/>
      <c r="CYD146" s="155"/>
      <c r="CYE146" s="155"/>
      <c r="CYF146" s="155"/>
      <c r="CYG146" s="155"/>
      <c r="CYH146" s="155"/>
      <c r="CYI146" s="155"/>
      <c r="CYJ146" s="155"/>
      <c r="CYK146" s="155"/>
      <c r="CYL146" s="155"/>
      <c r="CYM146" s="155"/>
      <c r="CYN146" s="155"/>
      <c r="CYO146" s="155"/>
      <c r="CYP146" s="155"/>
      <c r="CYQ146" s="155"/>
      <c r="CYR146" s="155"/>
      <c r="CYS146" s="155"/>
      <c r="CYT146" s="155"/>
      <c r="CYU146" s="155"/>
      <c r="CYV146" s="155"/>
      <c r="CYW146" s="155"/>
      <c r="CYX146" s="155"/>
      <c r="CYY146" s="155"/>
      <c r="CYZ146" s="155"/>
      <c r="CZA146" s="155"/>
      <c r="CZB146" s="155"/>
      <c r="CZC146" s="155"/>
      <c r="CZD146" s="155"/>
      <c r="CZE146" s="155"/>
      <c r="CZF146" s="155"/>
      <c r="CZG146" s="155"/>
      <c r="CZH146" s="155"/>
      <c r="CZI146" s="155"/>
      <c r="CZJ146" s="155"/>
      <c r="CZK146" s="155"/>
      <c r="CZL146" s="155"/>
      <c r="CZM146" s="155"/>
      <c r="CZN146" s="155"/>
      <c r="CZO146" s="155"/>
      <c r="CZP146" s="155"/>
      <c r="CZQ146" s="155"/>
      <c r="CZR146" s="155"/>
      <c r="CZS146" s="155"/>
      <c r="CZT146" s="155"/>
      <c r="CZU146" s="155"/>
      <c r="CZV146" s="155"/>
      <c r="CZW146" s="155"/>
      <c r="CZX146" s="155"/>
      <c r="CZY146" s="155"/>
      <c r="CZZ146" s="155"/>
      <c r="DAA146" s="155"/>
      <c r="DAB146" s="155"/>
      <c r="DAC146" s="155"/>
      <c r="DAD146" s="155"/>
      <c r="DAE146" s="155"/>
      <c r="DAF146" s="155"/>
      <c r="DAG146" s="155"/>
      <c r="DAH146" s="155"/>
      <c r="DAI146" s="155"/>
      <c r="DAJ146" s="155"/>
      <c r="DAK146" s="155"/>
      <c r="DAL146" s="155"/>
      <c r="DAM146" s="155"/>
      <c r="DAN146" s="155"/>
      <c r="DAO146" s="155"/>
      <c r="DAP146" s="155"/>
      <c r="DAQ146" s="155"/>
      <c r="DAR146" s="155"/>
      <c r="DAS146" s="155"/>
      <c r="DAT146" s="155"/>
      <c r="DAU146" s="155"/>
      <c r="DAV146" s="155"/>
      <c r="DAW146" s="155"/>
      <c r="DAX146" s="155"/>
      <c r="DAY146" s="155"/>
      <c r="DAZ146" s="155"/>
      <c r="DBA146" s="155"/>
      <c r="DBB146" s="155"/>
      <c r="DBC146" s="155"/>
      <c r="DBD146" s="155"/>
      <c r="DBE146" s="155"/>
      <c r="DBF146" s="155"/>
      <c r="DBG146" s="155"/>
      <c r="DBH146" s="155"/>
      <c r="DBI146" s="155"/>
      <c r="DBJ146" s="155"/>
      <c r="DBK146" s="155"/>
      <c r="DBL146" s="155"/>
      <c r="DBM146" s="155"/>
      <c r="DBN146" s="155"/>
      <c r="DBO146" s="155"/>
      <c r="DBP146" s="155"/>
      <c r="DBQ146" s="155"/>
      <c r="DBR146" s="155"/>
      <c r="DBS146" s="155"/>
      <c r="DBT146" s="155"/>
      <c r="DBU146" s="155"/>
      <c r="DBV146" s="155"/>
      <c r="DBW146" s="155"/>
      <c r="DBX146" s="155"/>
      <c r="DBY146" s="155"/>
      <c r="DBZ146" s="155"/>
      <c r="DCA146" s="155"/>
      <c r="DCB146" s="155"/>
      <c r="DCC146" s="155"/>
      <c r="DCD146" s="155"/>
      <c r="DCE146" s="155"/>
      <c r="DCF146" s="155"/>
      <c r="DCG146" s="155"/>
      <c r="DCH146" s="155"/>
      <c r="DCI146" s="155"/>
      <c r="DCJ146" s="155"/>
      <c r="DCK146" s="155"/>
      <c r="DCL146" s="155"/>
      <c r="DCM146" s="155"/>
      <c r="DCN146" s="155"/>
      <c r="DCO146" s="155"/>
      <c r="DCP146" s="155"/>
      <c r="DCQ146" s="155"/>
      <c r="DCR146" s="155"/>
      <c r="DCS146" s="155"/>
      <c r="DCT146" s="155"/>
      <c r="DCU146" s="155"/>
      <c r="DCV146" s="155"/>
      <c r="DCW146" s="155"/>
      <c r="DCX146" s="155"/>
      <c r="DCY146" s="155"/>
      <c r="DCZ146" s="155"/>
      <c r="DDA146" s="155"/>
      <c r="DDB146" s="155"/>
      <c r="DDC146" s="155"/>
      <c r="DDD146" s="155"/>
      <c r="DDE146" s="155"/>
      <c r="DDF146" s="155"/>
      <c r="DDG146" s="155"/>
      <c r="DDH146" s="155"/>
      <c r="DDI146" s="155"/>
      <c r="DDJ146" s="155"/>
      <c r="DDK146" s="155"/>
      <c r="DDL146" s="155"/>
      <c r="DDM146" s="155"/>
      <c r="DDN146" s="155"/>
      <c r="DDO146" s="155"/>
      <c r="DDP146" s="155"/>
      <c r="DDQ146" s="155"/>
      <c r="DDR146" s="155"/>
      <c r="DDS146" s="155"/>
      <c r="DDT146" s="155"/>
      <c r="DDU146" s="155"/>
      <c r="DDV146" s="155"/>
      <c r="DDW146" s="155"/>
      <c r="DDX146" s="155"/>
      <c r="DDY146" s="155"/>
      <c r="DDZ146" s="155"/>
      <c r="DEA146" s="155"/>
      <c r="DEB146" s="155"/>
      <c r="DEC146" s="155"/>
      <c r="DED146" s="155"/>
      <c r="DEE146" s="155"/>
      <c r="DEF146" s="155"/>
      <c r="DEG146" s="155"/>
      <c r="DEH146" s="155"/>
      <c r="DEI146" s="155"/>
      <c r="DEJ146" s="155"/>
      <c r="DEK146" s="155"/>
      <c r="DEL146" s="155"/>
      <c r="DEM146" s="155"/>
      <c r="DEN146" s="155"/>
      <c r="DEO146" s="155"/>
      <c r="DEP146" s="155"/>
      <c r="DEQ146" s="155"/>
      <c r="DER146" s="155"/>
      <c r="DES146" s="155"/>
      <c r="DET146" s="155"/>
      <c r="DEU146" s="155"/>
      <c r="DEV146" s="155"/>
      <c r="DEW146" s="155"/>
      <c r="DEX146" s="155"/>
      <c r="DEY146" s="155"/>
      <c r="DEZ146" s="155"/>
      <c r="DFA146" s="155"/>
      <c r="DFB146" s="155"/>
      <c r="DFC146" s="155"/>
      <c r="DFD146" s="155"/>
      <c r="DFE146" s="155"/>
      <c r="DFF146" s="155"/>
      <c r="DFG146" s="155"/>
      <c r="DFH146" s="155"/>
      <c r="DFI146" s="155"/>
      <c r="DFJ146" s="155"/>
      <c r="DFK146" s="155"/>
      <c r="DFL146" s="155"/>
      <c r="DFM146" s="155"/>
      <c r="DFN146" s="155"/>
      <c r="DFO146" s="155"/>
      <c r="DFP146" s="155"/>
      <c r="DFQ146" s="155"/>
      <c r="DFR146" s="155"/>
      <c r="DFS146" s="155"/>
      <c r="DFT146" s="155"/>
      <c r="DFU146" s="155"/>
      <c r="DFV146" s="155"/>
      <c r="DFW146" s="155"/>
      <c r="DFX146" s="155"/>
      <c r="DFY146" s="155"/>
      <c r="DFZ146" s="155"/>
      <c r="DGA146" s="155"/>
      <c r="DGB146" s="155"/>
      <c r="DGC146" s="155"/>
      <c r="DGD146" s="155"/>
      <c r="DGE146" s="155"/>
      <c r="DGF146" s="155"/>
      <c r="DGG146" s="155"/>
      <c r="DGH146" s="155"/>
      <c r="DGI146" s="155"/>
      <c r="DGJ146" s="155"/>
      <c r="DGK146" s="155"/>
      <c r="DGL146" s="155"/>
      <c r="DGM146" s="155"/>
      <c r="DGN146" s="155"/>
      <c r="DGO146" s="155"/>
      <c r="DGP146" s="155"/>
      <c r="DGQ146" s="155"/>
      <c r="DGR146" s="155"/>
      <c r="DGS146" s="155"/>
      <c r="DGT146" s="155"/>
      <c r="DGU146" s="155"/>
      <c r="DGV146" s="155"/>
      <c r="DGW146" s="155"/>
      <c r="DGX146" s="155"/>
      <c r="DGY146" s="155"/>
      <c r="DGZ146" s="155"/>
      <c r="DHA146" s="155"/>
      <c r="DHB146" s="155"/>
      <c r="DHC146" s="155"/>
      <c r="DHD146" s="155"/>
      <c r="DHE146" s="155"/>
      <c r="DHF146" s="155"/>
      <c r="DHG146" s="155"/>
      <c r="DHH146" s="155"/>
      <c r="DHI146" s="155"/>
      <c r="DHJ146" s="155"/>
      <c r="DHK146" s="155"/>
      <c r="DHL146" s="155"/>
      <c r="DHM146" s="155"/>
      <c r="DHN146" s="155"/>
      <c r="DHO146" s="155"/>
      <c r="DHP146" s="155"/>
      <c r="DHQ146" s="155"/>
      <c r="DHR146" s="155"/>
      <c r="DHS146" s="155"/>
      <c r="DHT146" s="155"/>
      <c r="DHU146" s="155"/>
      <c r="DHV146" s="155"/>
      <c r="DHW146" s="155"/>
      <c r="DHX146" s="155"/>
      <c r="DHY146" s="155"/>
      <c r="DHZ146" s="155"/>
      <c r="DIA146" s="155"/>
      <c r="DIB146" s="155"/>
      <c r="DIC146" s="155"/>
      <c r="DID146" s="155"/>
      <c r="DIE146" s="155"/>
      <c r="DIF146" s="155"/>
      <c r="DIG146" s="155"/>
      <c r="DIH146" s="155"/>
      <c r="DII146" s="155"/>
      <c r="DIJ146" s="155"/>
      <c r="DIK146" s="155"/>
      <c r="DIL146" s="155"/>
      <c r="DIM146" s="155"/>
      <c r="DIN146" s="155"/>
      <c r="DIO146" s="155"/>
      <c r="DIP146" s="155"/>
      <c r="DIQ146" s="155"/>
      <c r="DIR146" s="155"/>
      <c r="DIS146" s="155"/>
      <c r="DIT146" s="155"/>
      <c r="DIU146" s="155"/>
      <c r="DIV146" s="155"/>
      <c r="DIW146" s="155"/>
      <c r="DIX146" s="155"/>
      <c r="DIY146" s="155"/>
      <c r="DIZ146" s="155"/>
      <c r="DJA146" s="155"/>
      <c r="DJB146" s="155"/>
      <c r="DJC146" s="155"/>
      <c r="DJD146" s="155"/>
      <c r="DJE146" s="155"/>
      <c r="DJF146" s="155"/>
      <c r="DJG146" s="155"/>
      <c r="DJH146" s="155"/>
      <c r="DJI146" s="155"/>
      <c r="DJJ146" s="155"/>
      <c r="DJK146" s="155"/>
      <c r="DJL146" s="155"/>
      <c r="DJM146" s="155"/>
      <c r="DJN146" s="155"/>
      <c r="DJO146" s="155"/>
      <c r="DJP146" s="155"/>
      <c r="DJQ146" s="155"/>
      <c r="DJR146" s="155"/>
      <c r="DJS146" s="155"/>
      <c r="DJT146" s="155"/>
      <c r="DJU146" s="155"/>
      <c r="DJV146" s="155"/>
      <c r="DJW146" s="155"/>
      <c r="DJX146" s="155"/>
      <c r="DJY146" s="155"/>
      <c r="DJZ146" s="155"/>
      <c r="DKA146" s="155"/>
      <c r="DKB146" s="155"/>
      <c r="DKC146" s="155"/>
      <c r="DKD146" s="155"/>
      <c r="DKE146" s="155"/>
      <c r="DKF146" s="155"/>
      <c r="DKG146" s="155"/>
      <c r="DKH146" s="155"/>
      <c r="DKI146" s="155"/>
      <c r="DKJ146" s="155"/>
      <c r="DKK146" s="155"/>
      <c r="DKL146" s="155"/>
      <c r="DKM146" s="155"/>
      <c r="DKN146" s="155"/>
      <c r="DKO146" s="155"/>
      <c r="DKP146" s="155"/>
      <c r="DKQ146" s="155"/>
      <c r="DKR146" s="155"/>
      <c r="DKS146" s="155"/>
      <c r="DKT146" s="155"/>
      <c r="DKU146" s="155"/>
      <c r="DKV146" s="155"/>
      <c r="DKW146" s="155"/>
      <c r="DKX146" s="155"/>
      <c r="DKY146" s="155"/>
      <c r="DKZ146" s="155"/>
      <c r="DLA146" s="155"/>
      <c r="DLB146" s="155"/>
      <c r="DLC146" s="155"/>
      <c r="DLD146" s="155"/>
      <c r="DLE146" s="155"/>
      <c r="DLF146" s="155"/>
      <c r="DLG146" s="155"/>
      <c r="DLH146" s="155"/>
      <c r="DLI146" s="155"/>
      <c r="DLJ146" s="155"/>
      <c r="DLK146" s="155"/>
      <c r="DLL146" s="155"/>
      <c r="DLM146" s="155"/>
      <c r="DLN146" s="155"/>
      <c r="DLO146" s="155"/>
      <c r="DLP146" s="155"/>
      <c r="DLQ146" s="155"/>
      <c r="DLR146" s="155"/>
      <c r="DLS146" s="155"/>
      <c r="DLT146" s="155"/>
      <c r="DLU146" s="155"/>
      <c r="DLV146" s="155"/>
      <c r="DLW146" s="155"/>
      <c r="DLX146" s="155"/>
      <c r="DLY146" s="155"/>
      <c r="DLZ146" s="155"/>
      <c r="DMA146" s="155"/>
      <c r="DMB146" s="155"/>
      <c r="DMC146" s="155"/>
      <c r="DMD146" s="155"/>
      <c r="DME146" s="155"/>
      <c r="DMF146" s="155"/>
      <c r="DMG146" s="155"/>
      <c r="DMH146" s="155"/>
      <c r="DMI146" s="155"/>
      <c r="DMJ146" s="155"/>
      <c r="DMK146" s="155"/>
      <c r="DML146" s="155"/>
      <c r="DMM146" s="155"/>
      <c r="DMN146" s="155"/>
      <c r="DMO146" s="155"/>
      <c r="DMP146" s="155"/>
      <c r="DMQ146" s="155"/>
      <c r="DMR146" s="155"/>
      <c r="DMS146" s="155"/>
      <c r="DMT146" s="155"/>
      <c r="DMU146" s="155"/>
      <c r="DMV146" s="155"/>
      <c r="DMW146" s="155"/>
      <c r="DMX146" s="155"/>
      <c r="DMY146" s="155"/>
      <c r="DMZ146" s="155"/>
      <c r="DNA146" s="155"/>
      <c r="DNB146" s="155"/>
      <c r="DNC146" s="155"/>
      <c r="DND146" s="155"/>
      <c r="DNE146" s="155"/>
      <c r="DNF146" s="155"/>
      <c r="DNG146" s="155"/>
      <c r="DNH146" s="155"/>
      <c r="DNI146" s="155"/>
      <c r="DNJ146" s="155"/>
      <c r="DNK146" s="155"/>
      <c r="DNL146" s="155"/>
      <c r="DNM146" s="155"/>
      <c r="DNN146" s="155"/>
      <c r="DNO146" s="155"/>
      <c r="DNP146" s="155"/>
      <c r="DNQ146" s="155"/>
      <c r="DNR146" s="155"/>
      <c r="DNS146" s="155"/>
      <c r="DNT146" s="155"/>
      <c r="DNU146" s="155"/>
      <c r="DNV146" s="155"/>
      <c r="DNW146" s="155"/>
      <c r="DNX146" s="155"/>
      <c r="DNY146" s="155"/>
      <c r="DNZ146" s="155"/>
      <c r="DOA146" s="155"/>
      <c r="DOB146" s="155"/>
      <c r="DOC146" s="155"/>
      <c r="DOD146" s="155"/>
      <c r="DOE146" s="155"/>
      <c r="DOF146" s="155"/>
      <c r="DOG146" s="155"/>
      <c r="DOH146" s="155"/>
      <c r="DOI146" s="155"/>
      <c r="DOJ146" s="155"/>
      <c r="DOK146" s="155"/>
      <c r="DOL146" s="155"/>
      <c r="DOM146" s="155"/>
      <c r="DON146" s="155"/>
      <c r="DOO146" s="155"/>
      <c r="DOP146" s="155"/>
      <c r="DOQ146" s="155"/>
      <c r="DOR146" s="155"/>
      <c r="DOS146" s="155"/>
      <c r="DOT146" s="155"/>
      <c r="DOU146" s="155"/>
      <c r="DOV146" s="155"/>
      <c r="DOW146" s="155"/>
      <c r="DOX146" s="155"/>
      <c r="DOY146" s="155"/>
      <c r="DOZ146" s="155"/>
      <c r="DPA146" s="155"/>
      <c r="DPB146" s="155"/>
      <c r="DPC146" s="155"/>
      <c r="DPD146" s="155"/>
      <c r="DPE146" s="155"/>
      <c r="DPF146" s="155"/>
      <c r="DPG146" s="155"/>
      <c r="DPH146" s="155"/>
      <c r="DPI146" s="155"/>
      <c r="DPJ146" s="155"/>
      <c r="DPK146" s="155"/>
      <c r="DPL146" s="155"/>
      <c r="DPM146" s="155"/>
      <c r="DPN146" s="155"/>
      <c r="DPO146" s="155"/>
      <c r="DPP146" s="155"/>
      <c r="DPQ146" s="155"/>
      <c r="DPR146" s="155"/>
      <c r="DPS146" s="155"/>
      <c r="DPT146" s="155"/>
      <c r="DPU146" s="155"/>
      <c r="DPV146" s="155"/>
      <c r="DPW146" s="155"/>
      <c r="DPX146" s="155"/>
      <c r="DPY146" s="155"/>
      <c r="DPZ146" s="155"/>
      <c r="DQA146" s="155"/>
      <c r="DQB146" s="155"/>
      <c r="DQC146" s="155"/>
      <c r="DQD146" s="155"/>
      <c r="DQE146" s="155"/>
      <c r="DQF146" s="155"/>
      <c r="DQG146" s="155"/>
      <c r="DQH146" s="155"/>
      <c r="DQI146" s="155"/>
      <c r="DQJ146" s="155"/>
      <c r="DQK146" s="155"/>
      <c r="DQL146" s="155"/>
      <c r="DQM146" s="155"/>
      <c r="DQN146" s="155"/>
      <c r="DQO146" s="155"/>
      <c r="DQP146" s="155"/>
      <c r="DQQ146" s="155"/>
      <c r="DQR146" s="155"/>
      <c r="DQS146" s="155"/>
      <c r="DQT146" s="155"/>
      <c r="DQU146" s="155"/>
      <c r="DQV146" s="155"/>
      <c r="DQW146" s="155"/>
      <c r="DQX146" s="155"/>
      <c r="DQY146" s="155"/>
      <c r="DQZ146" s="155"/>
      <c r="DRA146" s="155"/>
      <c r="DRB146" s="155"/>
      <c r="DRC146" s="155"/>
      <c r="DRD146" s="155"/>
      <c r="DRE146" s="155"/>
      <c r="DRF146" s="155"/>
      <c r="DRG146" s="155"/>
      <c r="DRH146" s="155"/>
      <c r="DRI146" s="155"/>
      <c r="DRJ146" s="155"/>
      <c r="DRK146" s="155"/>
      <c r="DRL146" s="155"/>
      <c r="DRM146" s="155"/>
      <c r="DRN146" s="155"/>
      <c r="DRO146" s="155"/>
      <c r="DRP146" s="155"/>
      <c r="DRQ146" s="155"/>
      <c r="DRR146" s="155"/>
      <c r="DRS146" s="155"/>
      <c r="DRT146" s="155"/>
      <c r="DRU146" s="155"/>
      <c r="DRV146" s="155"/>
      <c r="DRW146" s="155"/>
      <c r="DRX146" s="155"/>
      <c r="DRY146" s="155"/>
      <c r="DRZ146" s="155"/>
      <c r="DSA146" s="155"/>
      <c r="DSB146" s="155"/>
      <c r="DSC146" s="155"/>
      <c r="DSD146" s="155"/>
      <c r="DSE146" s="155"/>
      <c r="DSF146" s="155"/>
      <c r="DSG146" s="155"/>
      <c r="DSH146" s="155"/>
      <c r="DSI146" s="155"/>
      <c r="DSJ146" s="155"/>
      <c r="DSK146" s="155"/>
      <c r="DSL146" s="155"/>
      <c r="DSM146" s="155"/>
      <c r="DSN146" s="155"/>
      <c r="DSO146" s="155"/>
      <c r="DSP146" s="155"/>
      <c r="DSQ146" s="155"/>
      <c r="DSR146" s="155"/>
      <c r="DSS146" s="155"/>
      <c r="DST146" s="155"/>
      <c r="DSU146" s="155"/>
      <c r="DSV146" s="155"/>
      <c r="DSW146" s="155"/>
      <c r="DSX146" s="155"/>
      <c r="DSY146" s="155"/>
      <c r="DSZ146" s="155"/>
      <c r="DTA146" s="155"/>
      <c r="DTB146" s="155"/>
      <c r="DTC146" s="155"/>
      <c r="DTD146" s="155"/>
      <c r="DTE146" s="155"/>
      <c r="DTF146" s="155"/>
      <c r="DTG146" s="155"/>
      <c r="DTH146" s="155"/>
      <c r="DTI146" s="155"/>
      <c r="DTJ146" s="155"/>
      <c r="DTK146" s="155"/>
      <c r="DTL146" s="155"/>
      <c r="DTM146" s="155"/>
      <c r="DTN146" s="155"/>
      <c r="DTO146" s="155"/>
      <c r="DTP146" s="155"/>
      <c r="DTQ146" s="155"/>
      <c r="DTR146" s="155"/>
      <c r="DTS146" s="155"/>
      <c r="DTT146" s="155"/>
      <c r="DTU146" s="155"/>
      <c r="DTV146" s="155"/>
      <c r="DTW146" s="155"/>
      <c r="DTX146" s="155"/>
      <c r="DTY146" s="155"/>
      <c r="DTZ146" s="155"/>
      <c r="DUA146" s="155"/>
      <c r="DUB146" s="155"/>
      <c r="DUC146" s="155"/>
      <c r="DUD146" s="155"/>
      <c r="DUE146" s="155"/>
      <c r="DUF146" s="155"/>
      <c r="DUG146" s="155"/>
      <c r="DUH146" s="155"/>
      <c r="DUI146" s="155"/>
      <c r="DUJ146" s="155"/>
      <c r="DUK146" s="155"/>
      <c r="DUL146" s="155"/>
      <c r="DUM146" s="155"/>
      <c r="DUN146" s="155"/>
      <c r="DUO146" s="155"/>
      <c r="DUP146" s="155"/>
      <c r="DUQ146" s="155"/>
      <c r="DUR146" s="155"/>
      <c r="DUS146" s="155"/>
      <c r="DUT146" s="155"/>
      <c r="DUU146" s="155"/>
      <c r="DUV146" s="155"/>
      <c r="DUW146" s="155"/>
      <c r="DUX146" s="155"/>
      <c r="DUY146" s="155"/>
      <c r="DUZ146" s="155"/>
      <c r="DVA146" s="155"/>
      <c r="DVB146" s="155"/>
      <c r="DVC146" s="155"/>
      <c r="DVD146" s="155"/>
      <c r="DVE146" s="155"/>
      <c r="DVF146" s="155"/>
      <c r="DVG146" s="155"/>
      <c r="DVH146" s="155"/>
      <c r="DVI146" s="155"/>
      <c r="DVJ146" s="155"/>
      <c r="DVK146" s="155"/>
      <c r="DVL146" s="155"/>
      <c r="DVM146" s="155"/>
      <c r="DVN146" s="155"/>
      <c r="DVO146" s="155"/>
      <c r="DVP146" s="155"/>
      <c r="DVQ146" s="155"/>
      <c r="DVR146" s="155"/>
      <c r="DVS146" s="155"/>
      <c r="DVT146" s="155"/>
      <c r="DVU146" s="155"/>
      <c r="DVV146" s="155"/>
      <c r="DVW146" s="155"/>
      <c r="DVX146" s="155"/>
      <c r="DVY146" s="155"/>
      <c r="DVZ146" s="155"/>
      <c r="DWA146" s="155"/>
      <c r="DWB146" s="155"/>
      <c r="DWC146" s="155"/>
      <c r="DWD146" s="155"/>
      <c r="DWE146" s="155"/>
      <c r="DWF146" s="155"/>
      <c r="DWG146" s="155"/>
      <c r="DWH146" s="155"/>
      <c r="DWI146" s="155"/>
      <c r="DWJ146" s="155"/>
      <c r="DWK146" s="155"/>
      <c r="DWL146" s="155"/>
      <c r="DWM146" s="155"/>
      <c r="DWN146" s="155"/>
      <c r="DWO146" s="155"/>
      <c r="DWP146" s="155"/>
      <c r="DWQ146" s="155"/>
      <c r="DWR146" s="155"/>
      <c r="DWS146" s="155"/>
      <c r="DWT146" s="155"/>
      <c r="DWU146" s="155"/>
      <c r="DWV146" s="155"/>
      <c r="DWW146" s="155"/>
      <c r="DWX146" s="155"/>
      <c r="DWY146" s="155"/>
      <c r="DWZ146" s="155"/>
      <c r="DXA146" s="155"/>
      <c r="DXB146" s="155"/>
      <c r="DXC146" s="155"/>
      <c r="DXD146" s="155"/>
      <c r="DXE146" s="155"/>
      <c r="DXF146" s="155"/>
      <c r="DXG146" s="155"/>
      <c r="DXH146" s="155"/>
      <c r="DXI146" s="155"/>
      <c r="DXJ146" s="155"/>
      <c r="DXK146" s="155"/>
      <c r="DXL146" s="155"/>
      <c r="DXM146" s="155"/>
      <c r="DXN146" s="155"/>
      <c r="DXO146" s="155"/>
      <c r="DXP146" s="155"/>
      <c r="DXQ146" s="155"/>
      <c r="DXR146" s="155"/>
      <c r="DXS146" s="155"/>
      <c r="DXT146" s="155"/>
      <c r="DXU146" s="155"/>
      <c r="DXV146" s="155"/>
      <c r="DXW146" s="155"/>
      <c r="DXX146" s="155"/>
      <c r="DXY146" s="155"/>
      <c r="DXZ146" s="155"/>
      <c r="DYA146" s="155"/>
      <c r="DYB146" s="155"/>
      <c r="DYC146" s="155"/>
      <c r="DYD146" s="155"/>
      <c r="DYE146" s="155"/>
      <c r="DYF146" s="155"/>
      <c r="DYG146" s="155"/>
      <c r="DYH146" s="155"/>
      <c r="DYI146" s="155"/>
      <c r="DYJ146" s="155"/>
      <c r="DYK146" s="155"/>
      <c r="DYL146" s="155"/>
      <c r="DYM146" s="155"/>
      <c r="DYN146" s="155"/>
      <c r="DYO146" s="155"/>
      <c r="DYP146" s="155"/>
      <c r="DYQ146" s="155"/>
      <c r="DYR146" s="155"/>
      <c r="DYS146" s="155"/>
      <c r="DYT146" s="155"/>
      <c r="DYU146" s="155"/>
      <c r="DYV146" s="155"/>
      <c r="DYW146" s="155"/>
      <c r="DYX146" s="155"/>
      <c r="DYY146" s="155"/>
      <c r="DYZ146" s="155"/>
      <c r="DZA146" s="155"/>
      <c r="DZB146" s="155"/>
      <c r="DZC146" s="155"/>
      <c r="DZD146" s="155"/>
      <c r="DZE146" s="155"/>
      <c r="DZF146" s="155"/>
      <c r="DZG146" s="155"/>
      <c r="DZH146" s="155"/>
      <c r="DZI146" s="155"/>
      <c r="DZJ146" s="155"/>
      <c r="DZK146" s="155"/>
      <c r="DZL146" s="155"/>
      <c r="DZM146" s="155"/>
      <c r="DZN146" s="155"/>
      <c r="DZO146" s="155"/>
      <c r="DZP146" s="155"/>
      <c r="DZQ146" s="155"/>
      <c r="DZR146" s="155"/>
      <c r="DZS146" s="155"/>
      <c r="DZT146" s="155"/>
      <c r="DZU146" s="155"/>
      <c r="DZV146" s="155"/>
      <c r="DZW146" s="155"/>
      <c r="DZX146" s="155"/>
      <c r="DZY146" s="155"/>
      <c r="DZZ146" s="155"/>
      <c r="EAA146" s="155"/>
      <c r="EAB146" s="155"/>
      <c r="EAC146" s="155"/>
      <c r="EAD146" s="155"/>
      <c r="EAE146" s="155"/>
      <c r="EAF146" s="155"/>
      <c r="EAG146" s="155"/>
      <c r="EAH146" s="155"/>
      <c r="EAI146" s="155"/>
      <c r="EAJ146" s="155"/>
      <c r="EAK146" s="155"/>
      <c r="EAL146" s="155"/>
      <c r="EAM146" s="155"/>
      <c r="EAN146" s="155"/>
      <c r="EAO146" s="155"/>
      <c r="EAP146" s="155"/>
      <c r="EAQ146" s="155"/>
      <c r="EAR146" s="155"/>
      <c r="EAS146" s="155"/>
      <c r="EAT146" s="155"/>
      <c r="EAU146" s="155"/>
      <c r="EAV146" s="155"/>
      <c r="EAW146" s="155"/>
      <c r="EAX146" s="155"/>
      <c r="EAY146" s="155"/>
      <c r="EAZ146" s="155"/>
      <c r="EBA146" s="155"/>
      <c r="EBB146" s="155"/>
      <c r="EBC146" s="155"/>
      <c r="EBD146" s="155"/>
      <c r="EBE146" s="155"/>
      <c r="EBF146" s="155"/>
      <c r="EBG146" s="155"/>
      <c r="EBH146" s="155"/>
      <c r="EBI146" s="155"/>
      <c r="EBJ146" s="155"/>
      <c r="EBK146" s="155"/>
      <c r="EBL146" s="155"/>
      <c r="EBM146" s="155"/>
      <c r="EBN146" s="155"/>
      <c r="EBO146" s="155"/>
      <c r="EBP146" s="155"/>
      <c r="EBQ146" s="155"/>
      <c r="EBR146" s="155"/>
      <c r="EBS146" s="155"/>
      <c r="EBT146" s="155"/>
      <c r="EBU146" s="155"/>
      <c r="EBV146" s="155"/>
      <c r="EBW146" s="155"/>
      <c r="EBX146" s="155"/>
      <c r="EBY146" s="155"/>
      <c r="EBZ146" s="155"/>
      <c r="ECA146" s="155"/>
      <c r="ECB146" s="155"/>
      <c r="ECC146" s="155"/>
      <c r="ECD146" s="155"/>
      <c r="ECE146" s="155"/>
      <c r="ECF146" s="155"/>
      <c r="ECG146" s="155"/>
      <c r="ECH146" s="155"/>
      <c r="ECI146" s="155"/>
      <c r="ECJ146" s="155"/>
      <c r="ECK146" s="155"/>
      <c r="ECL146" s="155"/>
      <c r="ECM146" s="155"/>
      <c r="ECN146" s="155"/>
      <c r="ECO146" s="155"/>
      <c r="ECP146" s="155"/>
      <c r="ECQ146" s="155"/>
      <c r="ECR146" s="155"/>
      <c r="ECS146" s="155"/>
      <c r="ECT146" s="155"/>
      <c r="ECU146" s="155"/>
      <c r="ECV146" s="155"/>
      <c r="ECW146" s="155"/>
      <c r="ECX146" s="155"/>
      <c r="ECY146" s="155"/>
      <c r="ECZ146" s="155"/>
      <c r="EDA146" s="155"/>
      <c r="EDB146" s="155"/>
      <c r="EDC146" s="155"/>
      <c r="EDD146" s="155"/>
      <c r="EDE146" s="155"/>
      <c r="EDF146" s="155"/>
      <c r="EDG146" s="155"/>
      <c r="EDH146" s="155"/>
      <c r="EDI146" s="155"/>
      <c r="EDJ146" s="155"/>
      <c r="EDK146" s="155"/>
      <c r="EDL146" s="155"/>
      <c r="EDM146" s="155"/>
      <c r="EDN146" s="155"/>
      <c r="EDO146" s="155"/>
      <c r="EDP146" s="155"/>
      <c r="EDQ146" s="155"/>
      <c r="EDR146" s="155"/>
      <c r="EDS146" s="155"/>
      <c r="EDT146" s="155"/>
      <c r="EDU146" s="155"/>
      <c r="EDV146" s="155"/>
      <c r="EDW146" s="155"/>
      <c r="EDX146" s="155"/>
      <c r="EDY146" s="155"/>
      <c r="EDZ146" s="155"/>
      <c r="EEA146" s="155"/>
      <c r="EEB146" s="155"/>
      <c r="EEC146" s="155"/>
      <c r="EED146" s="155"/>
      <c r="EEE146" s="155"/>
      <c r="EEF146" s="155"/>
      <c r="EEG146" s="155"/>
      <c r="EEH146" s="155"/>
      <c r="EEI146" s="155"/>
      <c r="EEJ146" s="155"/>
      <c r="EEK146" s="155"/>
      <c r="EEL146" s="155"/>
      <c r="EEM146" s="155"/>
      <c r="EEN146" s="155"/>
      <c r="EEO146" s="155"/>
      <c r="EEP146" s="155"/>
      <c r="EEQ146" s="155"/>
      <c r="EER146" s="155"/>
      <c r="EES146" s="155"/>
      <c r="EET146" s="155"/>
      <c r="EEU146" s="155"/>
      <c r="EEV146" s="155"/>
      <c r="EEW146" s="155"/>
      <c r="EEX146" s="155"/>
      <c r="EEY146" s="155"/>
      <c r="EEZ146" s="155"/>
      <c r="EFA146" s="155"/>
      <c r="EFB146" s="155"/>
      <c r="EFC146" s="155"/>
      <c r="EFD146" s="155"/>
      <c r="EFE146" s="155"/>
      <c r="EFF146" s="155"/>
      <c r="EFG146" s="155"/>
      <c r="EFH146" s="155"/>
      <c r="EFI146" s="155"/>
      <c r="EFJ146" s="155"/>
      <c r="EFK146" s="155"/>
      <c r="EFL146" s="155"/>
      <c r="EFM146" s="155"/>
      <c r="EFN146" s="155"/>
      <c r="EFO146" s="155"/>
      <c r="EFP146" s="155"/>
      <c r="EFQ146" s="155"/>
      <c r="EFR146" s="155"/>
      <c r="EFS146" s="155"/>
      <c r="EFT146" s="155"/>
      <c r="EFU146" s="155"/>
      <c r="EFV146" s="155"/>
      <c r="EFW146" s="155"/>
      <c r="EFX146" s="155"/>
      <c r="EFY146" s="155"/>
      <c r="EFZ146" s="155"/>
      <c r="EGA146" s="155"/>
      <c r="EGB146" s="155"/>
      <c r="EGC146" s="155"/>
      <c r="EGD146" s="155"/>
      <c r="EGE146" s="155"/>
      <c r="EGF146" s="155"/>
      <c r="EGG146" s="155"/>
      <c r="EGH146" s="155"/>
      <c r="EGI146" s="155"/>
      <c r="EGJ146" s="155"/>
      <c r="EGK146" s="155"/>
      <c r="EGL146" s="155"/>
      <c r="EGM146" s="155"/>
      <c r="EGN146" s="155"/>
      <c r="EGO146" s="155"/>
      <c r="EGP146" s="155"/>
      <c r="EGQ146" s="155"/>
      <c r="EGR146" s="155"/>
      <c r="EGS146" s="155"/>
      <c r="EGT146" s="155"/>
      <c r="EGU146" s="155"/>
      <c r="EGV146" s="155"/>
      <c r="EGW146" s="155"/>
      <c r="EGX146" s="155"/>
      <c r="EGY146" s="155"/>
      <c r="EGZ146" s="155"/>
      <c r="EHA146" s="155"/>
      <c r="EHB146" s="155"/>
      <c r="EHC146" s="155"/>
      <c r="EHD146" s="155"/>
      <c r="EHE146" s="155"/>
      <c r="EHF146" s="155"/>
      <c r="EHG146" s="155"/>
      <c r="EHH146" s="155"/>
      <c r="EHI146" s="155"/>
      <c r="EHJ146" s="155"/>
      <c r="EHK146" s="155"/>
      <c r="EHL146" s="155"/>
      <c r="EHM146" s="155"/>
      <c r="EHN146" s="155"/>
      <c r="EHO146" s="155"/>
      <c r="EHP146" s="155"/>
      <c r="EHQ146" s="155"/>
      <c r="EHR146" s="155"/>
      <c r="EHS146" s="155"/>
      <c r="EHT146" s="155"/>
      <c r="EHU146" s="155"/>
      <c r="EHV146" s="155"/>
      <c r="EHW146" s="155"/>
      <c r="EHX146" s="155"/>
      <c r="EHY146" s="155"/>
      <c r="EHZ146" s="155"/>
      <c r="EIA146" s="155"/>
      <c r="EIB146" s="155"/>
      <c r="EIC146" s="155"/>
      <c r="EID146" s="155"/>
      <c r="EIE146" s="155"/>
      <c r="EIF146" s="155"/>
      <c r="EIG146" s="155"/>
      <c r="EIH146" s="155"/>
      <c r="EII146" s="155"/>
      <c r="EIJ146" s="155"/>
      <c r="EIK146" s="155"/>
      <c r="EIL146" s="155"/>
      <c r="EIM146" s="155"/>
      <c r="EIN146" s="155"/>
      <c r="EIO146" s="155"/>
      <c r="EIP146" s="155"/>
      <c r="EIQ146" s="155"/>
      <c r="EIR146" s="155"/>
      <c r="EIS146" s="155"/>
      <c r="EIT146" s="155"/>
      <c r="EIU146" s="155"/>
      <c r="EIV146" s="155"/>
      <c r="EIW146" s="155"/>
      <c r="EIX146" s="155"/>
      <c r="EIY146" s="155"/>
      <c r="EIZ146" s="155"/>
      <c r="EJA146" s="155"/>
      <c r="EJB146" s="155"/>
      <c r="EJC146" s="155"/>
      <c r="EJD146" s="155"/>
      <c r="EJE146" s="155"/>
      <c r="EJF146" s="155"/>
      <c r="EJG146" s="155"/>
      <c r="EJH146" s="155"/>
      <c r="EJI146" s="155"/>
      <c r="EJJ146" s="155"/>
      <c r="EJK146" s="155"/>
      <c r="EJL146" s="155"/>
      <c r="EJM146" s="155"/>
      <c r="EJN146" s="155"/>
      <c r="EJO146" s="155"/>
      <c r="EJP146" s="155"/>
      <c r="EJQ146" s="155"/>
      <c r="EJR146" s="155"/>
      <c r="EJS146" s="155"/>
      <c r="EJT146" s="155"/>
      <c r="EJU146" s="155"/>
      <c r="EJV146" s="155"/>
      <c r="EJW146" s="155"/>
      <c r="EJX146" s="155"/>
      <c r="EJY146" s="155"/>
      <c r="EJZ146" s="155"/>
      <c r="EKA146" s="155"/>
      <c r="EKB146" s="155"/>
      <c r="EKC146" s="155"/>
      <c r="EKD146" s="155"/>
      <c r="EKE146" s="155"/>
      <c r="EKF146" s="155"/>
      <c r="EKG146" s="155"/>
      <c r="EKH146" s="155"/>
      <c r="EKI146" s="155"/>
      <c r="EKJ146" s="155"/>
      <c r="EKK146" s="155"/>
      <c r="EKL146" s="155"/>
      <c r="EKM146" s="155"/>
      <c r="EKN146" s="155"/>
      <c r="EKO146" s="155"/>
      <c r="EKP146" s="155"/>
      <c r="EKQ146" s="155"/>
      <c r="EKR146" s="155"/>
      <c r="EKS146" s="155"/>
      <c r="EKT146" s="155"/>
      <c r="EKU146" s="155"/>
      <c r="EKV146" s="155"/>
      <c r="EKW146" s="155"/>
      <c r="EKX146" s="155"/>
      <c r="EKY146" s="155"/>
      <c r="EKZ146" s="155"/>
      <c r="ELA146" s="155"/>
      <c r="ELB146" s="155"/>
      <c r="ELC146" s="155"/>
      <c r="ELD146" s="155"/>
      <c r="ELE146" s="155"/>
      <c r="ELF146" s="155"/>
      <c r="ELG146" s="155"/>
      <c r="ELH146" s="155"/>
      <c r="ELI146" s="155"/>
      <c r="ELJ146" s="155"/>
      <c r="ELK146" s="155"/>
      <c r="ELL146" s="155"/>
      <c r="ELM146" s="155"/>
      <c r="ELN146" s="155"/>
      <c r="ELO146" s="155"/>
      <c r="ELP146" s="155"/>
      <c r="ELQ146" s="155"/>
      <c r="ELR146" s="155"/>
      <c r="ELS146" s="155"/>
      <c r="ELT146" s="155"/>
      <c r="ELU146" s="155"/>
      <c r="ELV146" s="155"/>
      <c r="ELW146" s="155"/>
      <c r="ELX146" s="155"/>
      <c r="ELY146" s="155"/>
      <c r="ELZ146" s="155"/>
      <c r="EMA146" s="155"/>
      <c r="EMB146" s="155"/>
      <c r="EMC146" s="155"/>
      <c r="EMD146" s="155"/>
      <c r="EME146" s="155"/>
      <c r="EMF146" s="155"/>
      <c r="EMG146" s="155"/>
      <c r="EMH146" s="155"/>
      <c r="EMI146" s="155"/>
      <c r="EMJ146" s="155"/>
      <c r="EMK146" s="155"/>
      <c r="EML146" s="155"/>
      <c r="EMM146" s="155"/>
      <c r="EMN146" s="155"/>
      <c r="EMO146" s="155"/>
      <c r="EMP146" s="155"/>
      <c r="EMQ146" s="155"/>
      <c r="EMR146" s="155"/>
      <c r="EMS146" s="155"/>
      <c r="EMT146" s="155"/>
      <c r="EMU146" s="155"/>
      <c r="EMV146" s="155"/>
      <c r="EMW146" s="155"/>
      <c r="EMX146" s="155"/>
      <c r="EMY146" s="155"/>
      <c r="EMZ146" s="155"/>
      <c r="ENA146" s="155"/>
      <c r="ENB146" s="155"/>
      <c r="ENC146" s="155"/>
      <c r="END146" s="155"/>
      <c r="ENE146" s="155"/>
      <c r="ENF146" s="155"/>
      <c r="ENG146" s="155"/>
      <c r="ENH146" s="155"/>
      <c r="ENI146" s="155"/>
      <c r="ENJ146" s="155"/>
      <c r="ENK146" s="155"/>
      <c r="ENL146" s="155"/>
      <c r="ENM146" s="155"/>
      <c r="ENN146" s="155"/>
      <c r="ENO146" s="155"/>
      <c r="ENP146" s="155"/>
      <c r="ENQ146" s="155"/>
      <c r="ENR146" s="155"/>
      <c r="ENS146" s="155"/>
      <c r="ENT146" s="155"/>
      <c r="ENU146" s="155"/>
      <c r="ENV146" s="155"/>
      <c r="ENW146" s="155"/>
      <c r="ENX146" s="155"/>
      <c r="ENY146" s="155"/>
      <c r="ENZ146" s="155"/>
      <c r="EOA146" s="155"/>
      <c r="EOB146" s="155"/>
      <c r="EOC146" s="155"/>
      <c r="EOD146" s="155"/>
      <c r="EOE146" s="155"/>
      <c r="EOF146" s="155"/>
      <c r="EOG146" s="155"/>
      <c r="EOH146" s="155"/>
      <c r="EOI146" s="155"/>
      <c r="EOJ146" s="155"/>
      <c r="EOK146" s="155"/>
      <c r="EOL146" s="155"/>
      <c r="EOM146" s="155"/>
      <c r="EON146" s="155"/>
      <c r="EOO146" s="155"/>
      <c r="EOP146" s="155"/>
      <c r="EOQ146" s="155"/>
      <c r="EOR146" s="155"/>
      <c r="EOS146" s="155"/>
      <c r="EOT146" s="155"/>
      <c r="EOU146" s="155"/>
      <c r="EOV146" s="155"/>
      <c r="EOW146" s="155"/>
      <c r="EOX146" s="155"/>
      <c r="EOY146" s="155"/>
      <c r="EOZ146" s="155"/>
      <c r="EPA146" s="155"/>
      <c r="EPB146" s="155"/>
      <c r="EPC146" s="155"/>
      <c r="EPD146" s="155"/>
      <c r="EPE146" s="155"/>
      <c r="EPF146" s="155"/>
      <c r="EPG146" s="155"/>
      <c r="EPH146" s="155"/>
      <c r="EPI146" s="155"/>
      <c r="EPJ146" s="155"/>
      <c r="EPK146" s="155"/>
      <c r="EPL146" s="155"/>
      <c r="EPM146" s="155"/>
      <c r="EPN146" s="155"/>
      <c r="EPO146" s="155"/>
      <c r="EPP146" s="155"/>
      <c r="EPQ146" s="155"/>
      <c r="EPR146" s="155"/>
      <c r="EPS146" s="155"/>
      <c r="EPT146" s="155"/>
      <c r="EPU146" s="155"/>
      <c r="EPV146" s="155"/>
      <c r="EPW146" s="155"/>
      <c r="EPX146" s="155"/>
      <c r="EPY146" s="155"/>
      <c r="EPZ146" s="155"/>
      <c r="EQA146" s="155"/>
      <c r="EQB146" s="155"/>
      <c r="EQC146" s="155"/>
      <c r="EQD146" s="155"/>
      <c r="EQE146" s="155"/>
      <c r="EQF146" s="155"/>
      <c r="EQG146" s="155"/>
      <c r="EQH146" s="155"/>
      <c r="EQI146" s="155"/>
      <c r="EQJ146" s="155"/>
      <c r="EQK146" s="155"/>
      <c r="EQL146" s="155"/>
      <c r="EQM146" s="155"/>
      <c r="EQN146" s="155"/>
      <c r="EQO146" s="155"/>
      <c r="EQP146" s="155"/>
      <c r="EQQ146" s="155"/>
      <c r="EQR146" s="155"/>
      <c r="EQS146" s="155"/>
      <c r="EQT146" s="155"/>
      <c r="EQU146" s="155"/>
      <c r="EQV146" s="155"/>
      <c r="EQW146" s="155"/>
      <c r="EQX146" s="155"/>
      <c r="EQY146" s="155"/>
      <c r="EQZ146" s="155"/>
      <c r="ERA146" s="155"/>
      <c r="ERB146" s="155"/>
      <c r="ERC146" s="155"/>
      <c r="ERD146" s="155"/>
      <c r="ERE146" s="155"/>
      <c r="ERF146" s="155"/>
      <c r="ERG146" s="155"/>
      <c r="ERH146" s="155"/>
      <c r="ERI146" s="155"/>
      <c r="ERJ146" s="155"/>
      <c r="ERK146" s="155"/>
      <c r="ERL146" s="155"/>
      <c r="ERM146" s="155"/>
      <c r="ERN146" s="155"/>
      <c r="ERO146" s="155"/>
      <c r="ERP146" s="155"/>
      <c r="ERQ146" s="155"/>
      <c r="ERR146" s="155"/>
      <c r="ERS146" s="155"/>
      <c r="ERT146" s="155"/>
      <c r="ERU146" s="155"/>
      <c r="ERV146" s="155"/>
      <c r="ERW146" s="155"/>
      <c r="ERX146" s="155"/>
      <c r="ERY146" s="155"/>
      <c r="ERZ146" s="155"/>
      <c r="ESA146" s="155"/>
      <c r="ESB146" s="155"/>
      <c r="ESC146" s="155"/>
      <c r="ESD146" s="155"/>
      <c r="ESE146" s="155"/>
      <c r="ESF146" s="155"/>
      <c r="ESG146" s="155"/>
      <c r="ESH146" s="155"/>
      <c r="ESI146" s="155"/>
      <c r="ESJ146" s="155"/>
      <c r="ESK146" s="155"/>
      <c r="ESL146" s="155"/>
      <c r="ESM146" s="155"/>
      <c r="ESN146" s="155"/>
      <c r="ESO146" s="155"/>
      <c r="ESP146" s="155"/>
      <c r="ESQ146" s="155"/>
      <c r="ESR146" s="155"/>
      <c r="ESS146" s="155"/>
      <c r="EST146" s="155"/>
      <c r="ESU146" s="155"/>
      <c r="ESV146" s="155"/>
      <c r="ESW146" s="155"/>
      <c r="ESX146" s="155"/>
      <c r="ESY146" s="155"/>
      <c r="ESZ146" s="155"/>
      <c r="ETA146" s="155"/>
      <c r="ETB146" s="155"/>
      <c r="ETC146" s="155"/>
      <c r="ETD146" s="155"/>
      <c r="ETE146" s="155"/>
      <c r="ETF146" s="155"/>
      <c r="ETG146" s="155"/>
      <c r="ETH146" s="155"/>
      <c r="ETI146" s="155"/>
      <c r="ETJ146" s="155"/>
      <c r="ETK146" s="155"/>
      <c r="ETL146" s="155"/>
      <c r="ETM146" s="155"/>
      <c r="ETN146" s="155"/>
      <c r="ETO146" s="155"/>
      <c r="ETP146" s="155"/>
      <c r="ETQ146" s="155"/>
      <c r="ETR146" s="155"/>
      <c r="ETS146" s="155"/>
      <c r="ETT146" s="155"/>
      <c r="ETU146" s="155"/>
      <c r="ETV146" s="155"/>
      <c r="ETW146" s="155"/>
      <c r="ETX146" s="155"/>
      <c r="ETY146" s="155"/>
      <c r="ETZ146" s="155"/>
      <c r="EUA146" s="155"/>
      <c r="EUB146" s="155"/>
      <c r="EUC146" s="155"/>
      <c r="EUD146" s="155"/>
      <c r="EUE146" s="155"/>
      <c r="EUF146" s="155"/>
      <c r="EUG146" s="155"/>
      <c r="EUH146" s="155"/>
      <c r="EUI146" s="155"/>
      <c r="EUJ146" s="155"/>
      <c r="EUK146" s="155"/>
      <c r="EUL146" s="155"/>
      <c r="EUM146" s="155"/>
      <c r="EUN146" s="155"/>
      <c r="EUO146" s="155"/>
      <c r="EUP146" s="155"/>
      <c r="EUQ146" s="155"/>
      <c r="EUR146" s="155"/>
      <c r="EUS146" s="155"/>
      <c r="EUT146" s="155"/>
      <c r="EUU146" s="155"/>
      <c r="EUV146" s="155"/>
      <c r="EUW146" s="155"/>
      <c r="EUX146" s="155"/>
      <c r="EUY146" s="155"/>
      <c r="EUZ146" s="155"/>
      <c r="EVA146" s="155"/>
      <c r="EVB146" s="155"/>
      <c r="EVC146" s="155"/>
      <c r="EVD146" s="155"/>
      <c r="EVE146" s="155"/>
      <c r="EVF146" s="155"/>
      <c r="EVG146" s="155"/>
      <c r="EVH146" s="155"/>
      <c r="EVI146" s="155"/>
      <c r="EVJ146" s="155"/>
      <c r="EVK146" s="155"/>
      <c r="EVL146" s="155"/>
      <c r="EVM146" s="155"/>
      <c r="EVN146" s="155"/>
      <c r="EVO146" s="155"/>
      <c r="EVP146" s="155"/>
      <c r="EVQ146" s="155"/>
      <c r="EVR146" s="155"/>
      <c r="EVS146" s="155"/>
      <c r="EVT146" s="155"/>
      <c r="EVU146" s="155"/>
      <c r="EVV146" s="155"/>
      <c r="EVW146" s="155"/>
      <c r="EVX146" s="155"/>
      <c r="EVY146" s="155"/>
      <c r="EVZ146" s="155"/>
      <c r="EWA146" s="155"/>
      <c r="EWB146" s="155"/>
      <c r="EWC146" s="155"/>
      <c r="EWD146" s="155"/>
      <c r="EWE146" s="155"/>
      <c r="EWF146" s="155"/>
      <c r="EWG146" s="155"/>
      <c r="EWH146" s="155"/>
      <c r="EWI146" s="155"/>
      <c r="EWJ146" s="155"/>
      <c r="EWK146" s="155"/>
      <c r="EWL146" s="155"/>
      <c r="EWM146" s="155"/>
      <c r="EWN146" s="155"/>
      <c r="EWO146" s="155"/>
      <c r="EWP146" s="155"/>
      <c r="EWQ146" s="155"/>
      <c r="EWR146" s="155"/>
      <c r="EWS146" s="155"/>
      <c r="EWT146" s="155"/>
      <c r="EWU146" s="155"/>
      <c r="EWV146" s="155"/>
      <c r="EWW146" s="155"/>
      <c r="EWX146" s="155"/>
      <c r="EWY146" s="155"/>
      <c r="EWZ146" s="155"/>
      <c r="EXA146" s="155"/>
      <c r="EXB146" s="155"/>
      <c r="EXC146" s="155"/>
      <c r="EXD146" s="155"/>
      <c r="EXE146" s="155"/>
      <c r="EXF146" s="155"/>
      <c r="EXG146" s="155"/>
      <c r="EXH146" s="155"/>
      <c r="EXI146" s="155"/>
      <c r="EXJ146" s="155"/>
      <c r="EXK146" s="155"/>
      <c r="EXL146" s="155"/>
      <c r="EXM146" s="155"/>
      <c r="EXN146" s="155"/>
      <c r="EXO146" s="155"/>
      <c r="EXP146" s="155"/>
      <c r="EXQ146" s="155"/>
      <c r="EXR146" s="155"/>
      <c r="EXS146" s="155"/>
      <c r="EXT146" s="155"/>
      <c r="EXU146" s="155"/>
      <c r="EXV146" s="155"/>
      <c r="EXW146" s="155"/>
      <c r="EXX146" s="155"/>
      <c r="EXY146" s="155"/>
      <c r="EXZ146" s="155"/>
      <c r="EYA146" s="155"/>
      <c r="EYB146" s="155"/>
      <c r="EYC146" s="155"/>
      <c r="EYD146" s="155"/>
      <c r="EYE146" s="155"/>
      <c r="EYF146" s="155"/>
      <c r="EYG146" s="155"/>
      <c r="EYH146" s="155"/>
      <c r="EYI146" s="155"/>
      <c r="EYJ146" s="155"/>
      <c r="EYK146" s="155"/>
      <c r="EYL146" s="155"/>
      <c r="EYM146" s="155"/>
      <c r="EYN146" s="155"/>
      <c r="EYO146" s="155"/>
      <c r="EYP146" s="155"/>
      <c r="EYQ146" s="155"/>
      <c r="EYR146" s="155"/>
      <c r="EYS146" s="155"/>
      <c r="EYT146" s="155"/>
      <c r="EYU146" s="155"/>
      <c r="EYV146" s="155"/>
      <c r="EYW146" s="155"/>
      <c r="EYX146" s="155"/>
      <c r="EYY146" s="155"/>
      <c r="EYZ146" s="155"/>
      <c r="EZA146" s="155"/>
      <c r="EZB146" s="155"/>
      <c r="EZC146" s="155"/>
      <c r="EZD146" s="155"/>
      <c r="EZE146" s="155"/>
      <c r="EZF146" s="155"/>
      <c r="EZG146" s="155"/>
      <c r="EZH146" s="155"/>
      <c r="EZI146" s="155"/>
      <c r="EZJ146" s="155"/>
      <c r="EZK146" s="155"/>
      <c r="EZL146" s="155"/>
      <c r="EZM146" s="155"/>
      <c r="EZN146" s="155"/>
      <c r="EZO146" s="155"/>
      <c r="EZP146" s="155"/>
      <c r="EZQ146" s="155"/>
      <c r="EZR146" s="155"/>
      <c r="EZS146" s="155"/>
      <c r="EZT146" s="155"/>
      <c r="EZU146" s="155"/>
      <c r="EZV146" s="155"/>
      <c r="EZW146" s="155"/>
      <c r="EZX146" s="155"/>
      <c r="EZY146" s="155"/>
      <c r="EZZ146" s="155"/>
      <c r="FAA146" s="155"/>
      <c r="FAB146" s="155"/>
      <c r="FAC146" s="155"/>
      <c r="FAD146" s="155"/>
      <c r="FAE146" s="155"/>
      <c r="FAF146" s="155"/>
      <c r="FAG146" s="155"/>
      <c r="FAH146" s="155"/>
      <c r="FAI146" s="155"/>
      <c r="FAJ146" s="155"/>
      <c r="FAK146" s="155"/>
      <c r="FAL146" s="155"/>
      <c r="FAM146" s="155"/>
      <c r="FAN146" s="155"/>
      <c r="FAO146" s="155"/>
      <c r="FAP146" s="155"/>
      <c r="FAQ146" s="155"/>
      <c r="FAR146" s="155"/>
      <c r="FAS146" s="155"/>
      <c r="FAT146" s="155"/>
      <c r="FAU146" s="155"/>
      <c r="FAV146" s="155"/>
      <c r="FAW146" s="155"/>
      <c r="FAX146" s="155"/>
      <c r="FAY146" s="155"/>
      <c r="FAZ146" s="155"/>
      <c r="FBA146" s="155"/>
      <c r="FBB146" s="155"/>
      <c r="FBC146" s="155"/>
      <c r="FBD146" s="155"/>
      <c r="FBE146" s="155"/>
      <c r="FBF146" s="155"/>
      <c r="FBG146" s="155"/>
      <c r="FBH146" s="155"/>
      <c r="FBI146" s="155"/>
      <c r="FBJ146" s="155"/>
      <c r="FBK146" s="155"/>
      <c r="FBL146" s="155"/>
      <c r="FBM146" s="155"/>
      <c r="FBN146" s="155"/>
      <c r="FBO146" s="155"/>
      <c r="FBP146" s="155"/>
      <c r="FBQ146" s="155"/>
      <c r="FBR146" s="155"/>
      <c r="FBS146" s="155"/>
      <c r="FBT146" s="155"/>
      <c r="FBU146" s="155"/>
      <c r="FBV146" s="155"/>
      <c r="FBW146" s="155"/>
      <c r="FBX146" s="155"/>
      <c r="FBY146" s="155"/>
      <c r="FBZ146" s="155"/>
      <c r="FCA146" s="155"/>
      <c r="FCB146" s="155"/>
      <c r="FCC146" s="155"/>
      <c r="FCD146" s="155"/>
      <c r="FCE146" s="155"/>
      <c r="FCF146" s="155"/>
      <c r="FCG146" s="155"/>
      <c r="FCH146" s="155"/>
      <c r="FCI146" s="155"/>
      <c r="FCJ146" s="155"/>
      <c r="FCK146" s="155"/>
      <c r="FCL146" s="155"/>
      <c r="FCM146" s="155"/>
      <c r="FCN146" s="155"/>
      <c r="FCO146" s="155"/>
      <c r="FCP146" s="155"/>
      <c r="FCQ146" s="155"/>
      <c r="FCR146" s="155"/>
      <c r="FCS146" s="155"/>
      <c r="FCT146" s="155"/>
      <c r="FCU146" s="155"/>
      <c r="FCV146" s="155"/>
      <c r="FCW146" s="155"/>
      <c r="FCX146" s="155"/>
      <c r="FCY146" s="155"/>
      <c r="FCZ146" s="155"/>
      <c r="FDA146" s="155"/>
      <c r="FDB146" s="155"/>
      <c r="FDC146" s="155"/>
      <c r="FDD146" s="155"/>
      <c r="FDE146" s="155"/>
      <c r="FDF146" s="155"/>
      <c r="FDG146" s="155"/>
      <c r="FDH146" s="155"/>
      <c r="FDI146" s="155"/>
      <c r="FDJ146" s="155"/>
      <c r="FDK146" s="155"/>
      <c r="FDL146" s="155"/>
      <c r="FDM146" s="155"/>
      <c r="FDN146" s="155"/>
      <c r="FDO146" s="155"/>
      <c r="FDP146" s="155"/>
      <c r="FDQ146" s="155"/>
      <c r="FDR146" s="155"/>
      <c r="FDS146" s="155"/>
      <c r="FDT146" s="155"/>
      <c r="FDU146" s="155"/>
      <c r="FDV146" s="155"/>
      <c r="FDW146" s="155"/>
      <c r="FDX146" s="155"/>
      <c r="FDY146" s="155"/>
      <c r="FDZ146" s="155"/>
      <c r="FEA146" s="155"/>
      <c r="FEB146" s="155"/>
      <c r="FEC146" s="155"/>
      <c r="FED146" s="155"/>
      <c r="FEE146" s="155"/>
      <c r="FEF146" s="155"/>
      <c r="FEG146" s="155"/>
      <c r="FEH146" s="155"/>
      <c r="FEI146" s="155"/>
      <c r="FEJ146" s="155"/>
      <c r="FEK146" s="155"/>
      <c r="FEL146" s="155"/>
      <c r="FEM146" s="155"/>
      <c r="FEN146" s="155"/>
      <c r="FEO146" s="155"/>
      <c r="FEP146" s="155"/>
      <c r="FEQ146" s="155"/>
      <c r="FER146" s="155"/>
      <c r="FES146" s="155"/>
      <c r="FET146" s="155"/>
      <c r="FEU146" s="155"/>
      <c r="FEV146" s="155"/>
      <c r="FEW146" s="155"/>
      <c r="FEX146" s="155"/>
      <c r="FEY146" s="155"/>
      <c r="FEZ146" s="155"/>
      <c r="FFA146" s="155"/>
      <c r="FFB146" s="155"/>
      <c r="FFC146" s="155"/>
      <c r="FFD146" s="155"/>
      <c r="FFE146" s="155"/>
      <c r="FFF146" s="155"/>
      <c r="FFG146" s="155"/>
      <c r="FFH146" s="155"/>
      <c r="FFI146" s="155"/>
      <c r="FFJ146" s="155"/>
      <c r="FFK146" s="155"/>
      <c r="FFL146" s="155"/>
      <c r="FFM146" s="155"/>
      <c r="FFN146" s="155"/>
      <c r="FFO146" s="155"/>
      <c r="FFP146" s="155"/>
      <c r="FFQ146" s="155"/>
      <c r="FFR146" s="155"/>
      <c r="FFS146" s="155"/>
      <c r="FFT146" s="155"/>
      <c r="FFU146" s="155"/>
      <c r="FFV146" s="155"/>
      <c r="FFW146" s="155"/>
      <c r="FFX146" s="155"/>
      <c r="FFY146" s="155"/>
      <c r="FFZ146" s="155"/>
      <c r="FGA146" s="155"/>
      <c r="FGB146" s="155"/>
      <c r="FGC146" s="155"/>
      <c r="FGD146" s="155"/>
      <c r="FGE146" s="155"/>
      <c r="FGF146" s="155"/>
      <c r="FGG146" s="155"/>
      <c r="FGH146" s="155"/>
      <c r="FGI146" s="155"/>
      <c r="FGJ146" s="155"/>
      <c r="FGK146" s="155"/>
      <c r="FGL146" s="155"/>
      <c r="FGM146" s="155"/>
      <c r="FGN146" s="155"/>
      <c r="FGO146" s="155"/>
      <c r="FGP146" s="155"/>
      <c r="FGQ146" s="155"/>
      <c r="FGR146" s="155"/>
      <c r="FGS146" s="155"/>
      <c r="FGT146" s="155"/>
      <c r="FGU146" s="155"/>
      <c r="FGV146" s="155"/>
      <c r="FGW146" s="155"/>
      <c r="FGX146" s="155"/>
      <c r="FGY146" s="155"/>
      <c r="FGZ146" s="155"/>
      <c r="FHA146" s="155"/>
      <c r="FHB146" s="155"/>
      <c r="FHC146" s="155"/>
      <c r="FHD146" s="155"/>
      <c r="FHE146" s="155"/>
      <c r="FHF146" s="155"/>
      <c r="FHG146" s="155"/>
      <c r="FHH146" s="155"/>
      <c r="FHI146" s="155"/>
      <c r="FHJ146" s="155"/>
      <c r="FHK146" s="155"/>
      <c r="FHL146" s="155"/>
      <c r="FHM146" s="155"/>
      <c r="FHN146" s="155"/>
      <c r="FHO146" s="155"/>
      <c r="FHP146" s="155"/>
      <c r="FHQ146" s="155"/>
      <c r="FHR146" s="155"/>
      <c r="FHS146" s="155"/>
      <c r="FHT146" s="155"/>
      <c r="FHU146" s="155"/>
      <c r="FHV146" s="155"/>
      <c r="FHW146" s="155"/>
      <c r="FHX146" s="155"/>
      <c r="FHY146" s="155"/>
      <c r="FHZ146" s="155"/>
      <c r="FIA146" s="155"/>
      <c r="FIB146" s="155"/>
      <c r="FIC146" s="155"/>
      <c r="FID146" s="155"/>
      <c r="FIE146" s="155"/>
      <c r="FIF146" s="155"/>
      <c r="FIG146" s="155"/>
      <c r="FIH146" s="155"/>
      <c r="FII146" s="155"/>
      <c r="FIJ146" s="155"/>
      <c r="FIK146" s="155"/>
      <c r="FIL146" s="155"/>
      <c r="FIM146" s="155"/>
      <c r="FIN146" s="155"/>
      <c r="FIO146" s="155"/>
      <c r="FIP146" s="155"/>
      <c r="FIQ146" s="155"/>
      <c r="FIR146" s="155"/>
      <c r="FIS146" s="155"/>
      <c r="FIT146" s="155"/>
      <c r="FIU146" s="155"/>
      <c r="FIV146" s="155"/>
      <c r="FIW146" s="155"/>
      <c r="FIX146" s="155"/>
      <c r="FIY146" s="155"/>
      <c r="FIZ146" s="155"/>
      <c r="FJA146" s="155"/>
      <c r="FJB146" s="155"/>
      <c r="FJC146" s="155"/>
      <c r="FJD146" s="155"/>
      <c r="FJE146" s="155"/>
      <c r="FJF146" s="155"/>
      <c r="FJG146" s="155"/>
      <c r="FJH146" s="155"/>
      <c r="FJI146" s="155"/>
      <c r="FJJ146" s="155"/>
      <c r="FJK146" s="155"/>
      <c r="FJL146" s="155"/>
      <c r="FJM146" s="155"/>
      <c r="FJN146" s="155"/>
      <c r="FJO146" s="155"/>
      <c r="FJP146" s="155"/>
      <c r="FJQ146" s="155"/>
      <c r="FJR146" s="155"/>
      <c r="FJS146" s="155"/>
      <c r="FJT146" s="155"/>
      <c r="FJU146" s="155"/>
      <c r="FJV146" s="155"/>
      <c r="FJW146" s="155"/>
      <c r="FJX146" s="155"/>
      <c r="FJY146" s="155"/>
      <c r="FJZ146" s="155"/>
      <c r="FKA146" s="155"/>
      <c r="FKB146" s="155"/>
      <c r="FKC146" s="155"/>
      <c r="FKD146" s="155"/>
      <c r="FKE146" s="155"/>
      <c r="FKF146" s="155"/>
      <c r="FKG146" s="155"/>
      <c r="FKH146" s="155"/>
      <c r="FKI146" s="155"/>
      <c r="FKJ146" s="155"/>
      <c r="FKK146" s="155"/>
      <c r="FKL146" s="155"/>
      <c r="FKM146" s="155"/>
      <c r="FKN146" s="155"/>
      <c r="FKO146" s="155"/>
      <c r="FKP146" s="155"/>
      <c r="FKQ146" s="155"/>
      <c r="FKR146" s="155"/>
      <c r="FKS146" s="155"/>
      <c r="FKT146" s="155"/>
      <c r="FKU146" s="155"/>
      <c r="FKV146" s="155"/>
      <c r="FKW146" s="155"/>
      <c r="FKX146" s="155"/>
      <c r="FKY146" s="155"/>
      <c r="FKZ146" s="155"/>
      <c r="FLA146" s="155"/>
      <c r="FLB146" s="155"/>
      <c r="FLC146" s="155"/>
      <c r="FLD146" s="155"/>
      <c r="FLE146" s="155"/>
      <c r="FLF146" s="155"/>
      <c r="FLG146" s="155"/>
      <c r="FLH146" s="155"/>
      <c r="FLI146" s="155"/>
      <c r="FLJ146" s="155"/>
      <c r="FLK146" s="155"/>
      <c r="FLL146" s="155"/>
      <c r="FLM146" s="155"/>
      <c r="FLN146" s="155"/>
      <c r="FLO146" s="155"/>
      <c r="FLP146" s="155"/>
      <c r="FLQ146" s="155"/>
      <c r="FLR146" s="155"/>
      <c r="FLS146" s="155"/>
      <c r="FLT146" s="155"/>
      <c r="FLU146" s="155"/>
      <c r="FLV146" s="155"/>
      <c r="FLW146" s="155"/>
      <c r="FLX146" s="155"/>
      <c r="FLY146" s="155"/>
      <c r="FLZ146" s="155"/>
      <c r="FMA146" s="155"/>
      <c r="FMB146" s="155"/>
      <c r="FMC146" s="155"/>
      <c r="FMD146" s="155"/>
      <c r="FME146" s="155"/>
      <c r="FMF146" s="155"/>
      <c r="FMG146" s="155"/>
      <c r="FMH146" s="155"/>
      <c r="FMI146" s="155"/>
      <c r="FMJ146" s="155"/>
      <c r="FMK146" s="155"/>
      <c r="FML146" s="155"/>
      <c r="FMM146" s="155"/>
      <c r="FMN146" s="155"/>
      <c r="FMO146" s="155"/>
      <c r="FMP146" s="155"/>
      <c r="FMQ146" s="155"/>
      <c r="FMR146" s="155"/>
      <c r="FMS146" s="155"/>
      <c r="FMT146" s="155"/>
      <c r="FMU146" s="155"/>
      <c r="FMV146" s="155"/>
      <c r="FMW146" s="155"/>
      <c r="FMX146" s="155"/>
      <c r="FMY146" s="155"/>
      <c r="FMZ146" s="155"/>
      <c r="FNA146" s="155"/>
      <c r="FNB146" s="155"/>
      <c r="FNC146" s="155"/>
      <c r="FND146" s="155"/>
      <c r="FNE146" s="155"/>
      <c r="FNF146" s="155"/>
      <c r="FNG146" s="155"/>
      <c r="FNH146" s="155"/>
      <c r="FNI146" s="155"/>
      <c r="FNJ146" s="155"/>
      <c r="FNK146" s="155"/>
      <c r="FNL146" s="155"/>
      <c r="FNM146" s="155"/>
      <c r="FNN146" s="155"/>
      <c r="FNO146" s="155"/>
      <c r="FNP146" s="155"/>
      <c r="FNQ146" s="155"/>
      <c r="FNR146" s="155"/>
      <c r="FNS146" s="155"/>
      <c r="FNT146" s="155"/>
      <c r="FNU146" s="155"/>
      <c r="FNV146" s="155"/>
      <c r="FNW146" s="155"/>
      <c r="FNX146" s="155"/>
      <c r="FNY146" s="155"/>
      <c r="FNZ146" s="155"/>
      <c r="FOA146" s="155"/>
      <c r="FOB146" s="155"/>
      <c r="FOC146" s="155"/>
      <c r="FOD146" s="155"/>
      <c r="FOE146" s="155"/>
      <c r="FOF146" s="155"/>
      <c r="FOG146" s="155"/>
      <c r="FOH146" s="155"/>
      <c r="FOI146" s="155"/>
      <c r="FOJ146" s="155"/>
      <c r="FOK146" s="155"/>
      <c r="FOL146" s="155"/>
      <c r="FOM146" s="155"/>
      <c r="FON146" s="155"/>
      <c r="FOO146" s="155"/>
      <c r="FOP146" s="155"/>
      <c r="FOQ146" s="155"/>
      <c r="FOR146" s="155"/>
      <c r="FOS146" s="155"/>
      <c r="FOT146" s="155"/>
      <c r="FOU146" s="155"/>
      <c r="FOV146" s="155"/>
      <c r="FOW146" s="155"/>
      <c r="FOX146" s="155"/>
      <c r="FOY146" s="155"/>
      <c r="FOZ146" s="155"/>
      <c r="FPA146" s="155"/>
      <c r="FPB146" s="155"/>
      <c r="FPC146" s="155"/>
      <c r="FPD146" s="155"/>
      <c r="FPE146" s="155"/>
      <c r="FPF146" s="155"/>
      <c r="FPG146" s="155"/>
      <c r="FPH146" s="155"/>
      <c r="FPI146" s="155"/>
      <c r="FPJ146" s="155"/>
      <c r="FPK146" s="155"/>
      <c r="FPL146" s="155"/>
      <c r="FPM146" s="155"/>
      <c r="FPN146" s="155"/>
      <c r="FPO146" s="155"/>
      <c r="FPP146" s="155"/>
      <c r="FPQ146" s="155"/>
      <c r="FPR146" s="155"/>
      <c r="FPS146" s="155"/>
      <c r="FPT146" s="155"/>
      <c r="FPU146" s="155"/>
      <c r="FPV146" s="155"/>
      <c r="FPW146" s="155"/>
      <c r="FPX146" s="155"/>
      <c r="FPY146" s="155"/>
      <c r="FPZ146" s="155"/>
      <c r="FQA146" s="155"/>
      <c r="FQB146" s="155"/>
      <c r="FQC146" s="155"/>
      <c r="FQD146" s="155"/>
      <c r="FQE146" s="155"/>
      <c r="FQF146" s="155"/>
      <c r="FQG146" s="155"/>
      <c r="FQH146" s="155"/>
      <c r="FQI146" s="155"/>
      <c r="FQJ146" s="155"/>
      <c r="FQK146" s="155"/>
      <c r="FQL146" s="155"/>
      <c r="FQM146" s="155"/>
      <c r="FQN146" s="155"/>
      <c r="FQO146" s="155"/>
      <c r="FQP146" s="155"/>
      <c r="FQQ146" s="155"/>
      <c r="FQR146" s="155"/>
      <c r="FQS146" s="155"/>
      <c r="FQT146" s="155"/>
      <c r="FQU146" s="155"/>
      <c r="FQV146" s="155"/>
      <c r="FQW146" s="155"/>
      <c r="FQX146" s="155"/>
      <c r="FQY146" s="155"/>
      <c r="FQZ146" s="155"/>
      <c r="FRA146" s="155"/>
      <c r="FRB146" s="155"/>
      <c r="FRC146" s="155"/>
      <c r="FRD146" s="155"/>
      <c r="FRE146" s="155"/>
      <c r="FRF146" s="155"/>
      <c r="FRG146" s="155"/>
      <c r="FRH146" s="155"/>
      <c r="FRI146" s="155"/>
      <c r="FRJ146" s="155"/>
      <c r="FRK146" s="155"/>
      <c r="FRL146" s="155"/>
      <c r="FRM146" s="155"/>
      <c r="FRN146" s="155"/>
      <c r="FRO146" s="155"/>
      <c r="FRP146" s="155"/>
      <c r="FRQ146" s="155"/>
      <c r="FRR146" s="155"/>
      <c r="FRS146" s="155"/>
      <c r="FRT146" s="155"/>
      <c r="FRU146" s="155"/>
      <c r="FRV146" s="155"/>
      <c r="FRW146" s="155"/>
      <c r="FRX146" s="155"/>
      <c r="FRY146" s="155"/>
      <c r="FRZ146" s="155"/>
      <c r="FSA146" s="155"/>
      <c r="FSB146" s="155"/>
      <c r="FSC146" s="155"/>
      <c r="FSD146" s="155"/>
      <c r="FSE146" s="155"/>
      <c r="FSF146" s="155"/>
      <c r="FSG146" s="155"/>
      <c r="FSH146" s="155"/>
      <c r="FSI146" s="155"/>
      <c r="FSJ146" s="155"/>
      <c r="FSK146" s="155"/>
      <c r="FSL146" s="155"/>
      <c r="FSM146" s="155"/>
      <c r="FSN146" s="155"/>
      <c r="FSO146" s="155"/>
      <c r="FSP146" s="155"/>
      <c r="FSQ146" s="155"/>
      <c r="FSR146" s="155"/>
      <c r="FSS146" s="155"/>
      <c r="FST146" s="155"/>
      <c r="FSU146" s="155"/>
      <c r="FSV146" s="155"/>
      <c r="FSW146" s="155"/>
      <c r="FSX146" s="155"/>
      <c r="FSY146" s="155"/>
      <c r="FSZ146" s="155"/>
      <c r="FTA146" s="155"/>
      <c r="FTB146" s="155"/>
      <c r="FTC146" s="155"/>
      <c r="FTD146" s="155"/>
      <c r="FTE146" s="155"/>
      <c r="FTF146" s="155"/>
      <c r="FTG146" s="155"/>
      <c r="FTH146" s="155"/>
      <c r="FTI146" s="155"/>
      <c r="FTJ146" s="155"/>
      <c r="FTK146" s="155"/>
      <c r="FTL146" s="155"/>
      <c r="FTM146" s="155"/>
      <c r="FTN146" s="155"/>
      <c r="FTO146" s="155"/>
      <c r="FTP146" s="155"/>
      <c r="FTQ146" s="155"/>
      <c r="FTR146" s="155"/>
      <c r="FTS146" s="155"/>
      <c r="FTT146" s="155"/>
      <c r="FTU146" s="155"/>
      <c r="FTV146" s="155"/>
      <c r="FTW146" s="155"/>
      <c r="FTX146" s="155"/>
      <c r="FTY146" s="155"/>
      <c r="FTZ146" s="155"/>
      <c r="FUA146" s="155"/>
      <c r="FUB146" s="155"/>
      <c r="FUC146" s="155"/>
      <c r="FUD146" s="155"/>
      <c r="FUE146" s="155"/>
      <c r="FUF146" s="155"/>
      <c r="FUG146" s="155"/>
      <c r="FUH146" s="155"/>
      <c r="FUI146" s="155"/>
      <c r="FUJ146" s="155"/>
      <c r="FUK146" s="155"/>
      <c r="FUL146" s="155"/>
      <c r="FUM146" s="155"/>
      <c r="FUN146" s="155"/>
      <c r="FUO146" s="155"/>
      <c r="FUP146" s="155"/>
      <c r="FUQ146" s="155"/>
      <c r="FUR146" s="155"/>
      <c r="FUS146" s="155"/>
      <c r="FUT146" s="155"/>
      <c r="FUU146" s="155"/>
      <c r="FUV146" s="155"/>
      <c r="FUW146" s="155"/>
      <c r="FUX146" s="155"/>
      <c r="FUY146" s="155"/>
      <c r="FUZ146" s="155"/>
      <c r="FVA146" s="155"/>
      <c r="FVB146" s="155"/>
      <c r="FVC146" s="155"/>
      <c r="FVD146" s="155"/>
      <c r="FVE146" s="155"/>
      <c r="FVF146" s="155"/>
      <c r="FVG146" s="155"/>
      <c r="FVH146" s="155"/>
      <c r="FVI146" s="155"/>
      <c r="FVJ146" s="155"/>
      <c r="FVK146" s="155"/>
      <c r="FVL146" s="155"/>
      <c r="FVM146" s="155"/>
      <c r="FVN146" s="155"/>
      <c r="FVO146" s="155"/>
      <c r="FVP146" s="155"/>
      <c r="FVQ146" s="155"/>
      <c r="FVR146" s="155"/>
      <c r="FVS146" s="155"/>
      <c r="FVT146" s="155"/>
      <c r="FVU146" s="155"/>
      <c r="FVV146" s="155"/>
      <c r="FVW146" s="155"/>
      <c r="FVX146" s="155"/>
      <c r="FVY146" s="155"/>
      <c r="FVZ146" s="155"/>
      <c r="FWA146" s="155"/>
      <c r="FWB146" s="155"/>
      <c r="FWC146" s="155"/>
      <c r="FWD146" s="155"/>
      <c r="FWE146" s="155"/>
      <c r="FWF146" s="155"/>
      <c r="FWG146" s="155"/>
      <c r="FWH146" s="155"/>
      <c r="FWI146" s="155"/>
      <c r="FWJ146" s="155"/>
      <c r="FWK146" s="155"/>
      <c r="FWL146" s="155"/>
      <c r="FWM146" s="155"/>
      <c r="FWN146" s="155"/>
      <c r="FWO146" s="155"/>
      <c r="FWP146" s="155"/>
      <c r="FWQ146" s="155"/>
      <c r="FWR146" s="155"/>
      <c r="FWS146" s="155"/>
      <c r="FWT146" s="155"/>
      <c r="FWU146" s="155"/>
      <c r="FWV146" s="155"/>
      <c r="FWW146" s="155"/>
      <c r="FWX146" s="155"/>
      <c r="FWY146" s="155"/>
      <c r="FWZ146" s="155"/>
      <c r="FXA146" s="155"/>
      <c r="FXB146" s="155"/>
      <c r="FXC146" s="155"/>
      <c r="FXD146" s="155"/>
      <c r="FXE146" s="155"/>
      <c r="FXF146" s="155"/>
      <c r="FXG146" s="155"/>
      <c r="FXH146" s="155"/>
      <c r="FXI146" s="155"/>
      <c r="FXJ146" s="155"/>
      <c r="FXK146" s="155"/>
      <c r="FXL146" s="155"/>
      <c r="FXM146" s="155"/>
      <c r="FXN146" s="155"/>
      <c r="FXO146" s="155"/>
      <c r="FXP146" s="155"/>
      <c r="FXQ146" s="155"/>
      <c r="FXR146" s="155"/>
      <c r="FXS146" s="155"/>
      <c r="FXT146" s="155"/>
      <c r="FXU146" s="155"/>
      <c r="FXV146" s="155"/>
      <c r="FXW146" s="155"/>
      <c r="FXX146" s="155"/>
      <c r="FXY146" s="155"/>
      <c r="FXZ146" s="155"/>
      <c r="FYA146" s="155"/>
      <c r="FYB146" s="155"/>
      <c r="FYC146" s="155"/>
      <c r="FYD146" s="155"/>
      <c r="FYE146" s="155"/>
      <c r="FYF146" s="155"/>
      <c r="FYG146" s="155"/>
      <c r="FYH146" s="155"/>
      <c r="FYI146" s="155"/>
      <c r="FYJ146" s="155"/>
      <c r="FYK146" s="155"/>
      <c r="FYL146" s="155"/>
      <c r="FYM146" s="155"/>
      <c r="FYN146" s="155"/>
      <c r="FYO146" s="155"/>
      <c r="FYP146" s="155"/>
      <c r="FYQ146" s="155"/>
      <c r="FYR146" s="155"/>
      <c r="FYS146" s="155"/>
      <c r="FYT146" s="155"/>
      <c r="FYU146" s="155"/>
      <c r="FYV146" s="155"/>
      <c r="FYW146" s="155"/>
      <c r="FYX146" s="155"/>
      <c r="FYY146" s="155"/>
      <c r="FYZ146" s="155"/>
      <c r="FZA146" s="155"/>
      <c r="FZB146" s="155"/>
      <c r="FZC146" s="155"/>
      <c r="FZD146" s="155"/>
      <c r="FZE146" s="155"/>
      <c r="FZF146" s="155"/>
      <c r="FZG146" s="155"/>
      <c r="FZH146" s="155"/>
      <c r="FZI146" s="155"/>
      <c r="FZJ146" s="155"/>
      <c r="FZK146" s="155"/>
      <c r="FZL146" s="155"/>
      <c r="FZM146" s="155"/>
      <c r="FZN146" s="155"/>
      <c r="FZO146" s="155"/>
      <c r="FZP146" s="155"/>
      <c r="FZQ146" s="155"/>
      <c r="FZR146" s="155"/>
      <c r="FZS146" s="155"/>
      <c r="FZT146" s="155"/>
      <c r="FZU146" s="155"/>
      <c r="FZV146" s="155"/>
      <c r="FZW146" s="155"/>
      <c r="FZX146" s="155"/>
      <c r="FZY146" s="155"/>
      <c r="FZZ146" s="155"/>
      <c r="GAA146" s="155"/>
      <c r="GAB146" s="155"/>
      <c r="GAC146" s="155"/>
      <c r="GAD146" s="155"/>
      <c r="GAE146" s="155"/>
      <c r="GAF146" s="155"/>
      <c r="GAG146" s="155"/>
      <c r="GAH146" s="155"/>
      <c r="GAI146" s="155"/>
      <c r="GAJ146" s="155"/>
      <c r="GAK146" s="155"/>
      <c r="GAL146" s="155"/>
      <c r="GAM146" s="155"/>
      <c r="GAN146" s="155"/>
      <c r="GAO146" s="155"/>
      <c r="GAP146" s="155"/>
      <c r="GAQ146" s="155"/>
      <c r="GAR146" s="155"/>
      <c r="GAS146" s="155"/>
      <c r="GAT146" s="155"/>
      <c r="GAU146" s="155"/>
      <c r="GAV146" s="155"/>
      <c r="GAW146" s="155"/>
      <c r="GAX146" s="155"/>
      <c r="GAY146" s="155"/>
      <c r="GAZ146" s="155"/>
      <c r="GBA146" s="155"/>
      <c r="GBB146" s="155"/>
      <c r="GBC146" s="155"/>
      <c r="GBD146" s="155"/>
      <c r="GBE146" s="155"/>
      <c r="GBF146" s="155"/>
      <c r="GBG146" s="155"/>
      <c r="GBH146" s="155"/>
      <c r="GBI146" s="155"/>
      <c r="GBJ146" s="155"/>
      <c r="GBK146" s="155"/>
      <c r="GBL146" s="155"/>
      <c r="GBM146" s="155"/>
      <c r="GBN146" s="155"/>
      <c r="GBO146" s="155"/>
      <c r="GBP146" s="155"/>
      <c r="GBQ146" s="155"/>
      <c r="GBR146" s="155"/>
      <c r="GBS146" s="155"/>
      <c r="GBT146" s="155"/>
      <c r="GBU146" s="155"/>
      <c r="GBV146" s="155"/>
      <c r="GBW146" s="155"/>
      <c r="GBX146" s="155"/>
      <c r="GBY146" s="155"/>
      <c r="GBZ146" s="155"/>
      <c r="GCA146" s="155"/>
      <c r="GCB146" s="155"/>
      <c r="GCC146" s="155"/>
      <c r="GCD146" s="155"/>
      <c r="GCE146" s="155"/>
      <c r="GCF146" s="155"/>
      <c r="GCG146" s="155"/>
      <c r="GCH146" s="155"/>
      <c r="GCI146" s="155"/>
      <c r="GCJ146" s="155"/>
      <c r="GCK146" s="155"/>
      <c r="GCL146" s="155"/>
      <c r="GCM146" s="155"/>
      <c r="GCN146" s="155"/>
      <c r="GCO146" s="155"/>
      <c r="GCP146" s="155"/>
      <c r="GCQ146" s="155"/>
      <c r="GCR146" s="155"/>
      <c r="GCS146" s="155"/>
      <c r="GCT146" s="155"/>
      <c r="GCU146" s="155"/>
      <c r="GCV146" s="155"/>
      <c r="GCW146" s="155"/>
      <c r="GCX146" s="155"/>
      <c r="GCY146" s="155"/>
      <c r="GCZ146" s="155"/>
      <c r="GDA146" s="155"/>
      <c r="GDB146" s="155"/>
      <c r="GDC146" s="155"/>
      <c r="GDD146" s="155"/>
      <c r="GDE146" s="155"/>
      <c r="GDF146" s="155"/>
      <c r="GDG146" s="155"/>
      <c r="GDH146" s="155"/>
      <c r="GDI146" s="155"/>
      <c r="GDJ146" s="155"/>
      <c r="GDK146" s="155"/>
      <c r="GDL146" s="155"/>
      <c r="GDM146" s="155"/>
      <c r="GDN146" s="155"/>
      <c r="GDO146" s="155"/>
      <c r="GDP146" s="155"/>
      <c r="GDQ146" s="155"/>
      <c r="GDR146" s="155"/>
      <c r="GDS146" s="155"/>
      <c r="GDT146" s="155"/>
      <c r="GDU146" s="155"/>
      <c r="GDV146" s="155"/>
      <c r="GDW146" s="155"/>
      <c r="GDX146" s="155"/>
      <c r="GDY146" s="155"/>
      <c r="GDZ146" s="155"/>
      <c r="GEA146" s="155"/>
      <c r="GEB146" s="155"/>
      <c r="GEC146" s="155"/>
      <c r="GED146" s="155"/>
      <c r="GEE146" s="155"/>
      <c r="GEF146" s="155"/>
      <c r="GEG146" s="155"/>
      <c r="GEH146" s="155"/>
      <c r="GEI146" s="155"/>
      <c r="GEJ146" s="155"/>
      <c r="GEK146" s="155"/>
      <c r="GEL146" s="155"/>
      <c r="GEM146" s="155"/>
      <c r="GEN146" s="155"/>
      <c r="GEO146" s="155"/>
      <c r="GEP146" s="155"/>
      <c r="GEQ146" s="155"/>
      <c r="GER146" s="155"/>
      <c r="GES146" s="155"/>
      <c r="GET146" s="155"/>
      <c r="GEU146" s="155"/>
      <c r="GEV146" s="155"/>
      <c r="GEW146" s="155"/>
      <c r="GEX146" s="155"/>
      <c r="GEY146" s="155"/>
      <c r="GEZ146" s="155"/>
      <c r="GFA146" s="155"/>
      <c r="GFB146" s="155"/>
      <c r="GFC146" s="155"/>
      <c r="GFD146" s="155"/>
      <c r="GFE146" s="155"/>
      <c r="GFF146" s="155"/>
      <c r="GFG146" s="155"/>
      <c r="GFH146" s="155"/>
      <c r="GFI146" s="155"/>
      <c r="GFJ146" s="155"/>
      <c r="GFK146" s="155"/>
      <c r="GFL146" s="155"/>
      <c r="GFM146" s="155"/>
      <c r="GFN146" s="155"/>
      <c r="GFO146" s="155"/>
      <c r="GFP146" s="155"/>
      <c r="GFQ146" s="155"/>
      <c r="GFR146" s="155"/>
      <c r="GFS146" s="155"/>
      <c r="GFT146" s="155"/>
      <c r="GFU146" s="155"/>
      <c r="GFV146" s="155"/>
      <c r="GFW146" s="155"/>
      <c r="GFX146" s="155"/>
      <c r="GFY146" s="155"/>
      <c r="GFZ146" s="155"/>
      <c r="GGA146" s="155"/>
      <c r="GGB146" s="155"/>
      <c r="GGC146" s="155"/>
      <c r="GGD146" s="155"/>
      <c r="GGE146" s="155"/>
      <c r="GGF146" s="155"/>
      <c r="GGG146" s="155"/>
      <c r="GGH146" s="155"/>
      <c r="GGI146" s="155"/>
      <c r="GGJ146" s="155"/>
      <c r="GGK146" s="155"/>
      <c r="GGL146" s="155"/>
      <c r="GGM146" s="155"/>
      <c r="GGN146" s="155"/>
      <c r="GGO146" s="155"/>
      <c r="GGP146" s="155"/>
      <c r="GGQ146" s="155"/>
      <c r="GGR146" s="155"/>
      <c r="GGS146" s="155"/>
      <c r="GGT146" s="155"/>
      <c r="GGU146" s="155"/>
      <c r="GGV146" s="155"/>
      <c r="GGW146" s="155"/>
      <c r="GGX146" s="155"/>
      <c r="GGY146" s="155"/>
      <c r="GGZ146" s="155"/>
      <c r="GHA146" s="155"/>
      <c r="GHB146" s="155"/>
      <c r="GHC146" s="155"/>
      <c r="GHD146" s="155"/>
      <c r="GHE146" s="155"/>
      <c r="GHF146" s="155"/>
      <c r="GHG146" s="155"/>
      <c r="GHH146" s="155"/>
      <c r="GHI146" s="155"/>
      <c r="GHJ146" s="155"/>
      <c r="GHK146" s="155"/>
      <c r="GHL146" s="155"/>
      <c r="GHM146" s="155"/>
      <c r="GHN146" s="155"/>
      <c r="GHO146" s="155"/>
      <c r="GHP146" s="155"/>
      <c r="GHQ146" s="155"/>
      <c r="GHR146" s="155"/>
      <c r="GHS146" s="155"/>
      <c r="GHT146" s="155"/>
      <c r="GHU146" s="155"/>
      <c r="GHV146" s="155"/>
      <c r="GHW146" s="155"/>
      <c r="GHX146" s="155"/>
      <c r="GHY146" s="155"/>
      <c r="GHZ146" s="155"/>
      <c r="GIA146" s="155"/>
      <c r="GIB146" s="155"/>
      <c r="GIC146" s="155"/>
      <c r="GID146" s="155"/>
      <c r="GIE146" s="155"/>
      <c r="GIF146" s="155"/>
      <c r="GIG146" s="155"/>
      <c r="GIH146" s="155"/>
      <c r="GII146" s="155"/>
      <c r="GIJ146" s="155"/>
      <c r="GIK146" s="155"/>
      <c r="GIL146" s="155"/>
      <c r="GIM146" s="155"/>
      <c r="GIN146" s="155"/>
      <c r="GIO146" s="155"/>
      <c r="GIP146" s="155"/>
      <c r="GIQ146" s="155"/>
      <c r="GIR146" s="155"/>
      <c r="GIS146" s="155"/>
      <c r="GIT146" s="155"/>
      <c r="GIU146" s="155"/>
      <c r="GIV146" s="155"/>
      <c r="GIW146" s="155"/>
      <c r="GIX146" s="155"/>
      <c r="GIY146" s="155"/>
      <c r="GIZ146" s="155"/>
      <c r="GJA146" s="155"/>
      <c r="GJB146" s="155"/>
      <c r="GJC146" s="155"/>
      <c r="GJD146" s="155"/>
      <c r="GJE146" s="155"/>
      <c r="GJF146" s="155"/>
      <c r="GJG146" s="155"/>
      <c r="GJH146" s="155"/>
      <c r="GJI146" s="155"/>
      <c r="GJJ146" s="155"/>
      <c r="GJK146" s="155"/>
      <c r="GJL146" s="155"/>
      <c r="GJM146" s="155"/>
      <c r="GJN146" s="155"/>
      <c r="GJO146" s="155"/>
      <c r="GJP146" s="155"/>
      <c r="GJQ146" s="155"/>
      <c r="GJR146" s="155"/>
      <c r="GJS146" s="155"/>
      <c r="GJT146" s="155"/>
      <c r="GJU146" s="155"/>
      <c r="GJV146" s="155"/>
      <c r="GJW146" s="155"/>
      <c r="GJX146" s="155"/>
      <c r="GJY146" s="155"/>
      <c r="GJZ146" s="155"/>
      <c r="GKA146" s="155"/>
      <c r="GKB146" s="155"/>
      <c r="GKC146" s="155"/>
      <c r="GKD146" s="155"/>
      <c r="GKE146" s="155"/>
      <c r="GKF146" s="155"/>
      <c r="GKG146" s="155"/>
      <c r="GKH146" s="155"/>
      <c r="GKI146" s="155"/>
      <c r="GKJ146" s="155"/>
      <c r="GKK146" s="155"/>
      <c r="GKL146" s="155"/>
      <c r="GKM146" s="155"/>
      <c r="GKN146" s="155"/>
      <c r="GKO146" s="155"/>
      <c r="GKP146" s="155"/>
      <c r="GKQ146" s="155"/>
      <c r="GKR146" s="155"/>
      <c r="GKS146" s="155"/>
      <c r="GKT146" s="155"/>
      <c r="GKU146" s="155"/>
      <c r="GKV146" s="155"/>
      <c r="GKW146" s="155"/>
      <c r="GKX146" s="155"/>
      <c r="GKY146" s="155"/>
      <c r="GKZ146" s="155"/>
      <c r="GLA146" s="155"/>
      <c r="GLB146" s="155"/>
      <c r="GLC146" s="155"/>
      <c r="GLD146" s="155"/>
      <c r="GLE146" s="155"/>
      <c r="GLF146" s="155"/>
      <c r="GLG146" s="155"/>
      <c r="GLH146" s="155"/>
      <c r="GLI146" s="155"/>
      <c r="GLJ146" s="155"/>
      <c r="GLK146" s="155"/>
      <c r="GLL146" s="155"/>
      <c r="GLM146" s="155"/>
      <c r="GLN146" s="155"/>
      <c r="GLO146" s="155"/>
      <c r="GLP146" s="155"/>
      <c r="GLQ146" s="155"/>
      <c r="GLR146" s="155"/>
      <c r="GLS146" s="155"/>
      <c r="GLT146" s="155"/>
      <c r="GLU146" s="155"/>
      <c r="GLV146" s="155"/>
      <c r="GLW146" s="155"/>
      <c r="GLX146" s="155"/>
      <c r="GLY146" s="155"/>
      <c r="GLZ146" s="155"/>
      <c r="GMA146" s="155"/>
      <c r="GMB146" s="155"/>
      <c r="GMC146" s="155"/>
      <c r="GMD146" s="155"/>
      <c r="GME146" s="155"/>
      <c r="GMF146" s="155"/>
      <c r="GMG146" s="155"/>
      <c r="GMH146" s="155"/>
      <c r="GMI146" s="155"/>
      <c r="GMJ146" s="155"/>
      <c r="GMK146" s="155"/>
      <c r="GML146" s="155"/>
      <c r="GMM146" s="155"/>
      <c r="GMN146" s="155"/>
      <c r="GMO146" s="155"/>
      <c r="GMP146" s="155"/>
      <c r="GMQ146" s="155"/>
      <c r="GMR146" s="155"/>
      <c r="GMS146" s="155"/>
      <c r="GMT146" s="155"/>
      <c r="GMU146" s="155"/>
      <c r="GMV146" s="155"/>
      <c r="GMW146" s="155"/>
      <c r="GMX146" s="155"/>
      <c r="GMY146" s="155"/>
      <c r="GMZ146" s="155"/>
      <c r="GNA146" s="155"/>
      <c r="GNB146" s="155"/>
      <c r="GNC146" s="155"/>
      <c r="GND146" s="155"/>
      <c r="GNE146" s="155"/>
      <c r="GNF146" s="155"/>
      <c r="GNG146" s="155"/>
      <c r="GNH146" s="155"/>
      <c r="GNI146" s="155"/>
      <c r="GNJ146" s="155"/>
      <c r="GNK146" s="155"/>
      <c r="GNL146" s="155"/>
      <c r="GNM146" s="155"/>
      <c r="GNN146" s="155"/>
      <c r="GNO146" s="155"/>
      <c r="GNP146" s="155"/>
      <c r="GNQ146" s="155"/>
      <c r="GNR146" s="155"/>
      <c r="GNS146" s="155"/>
      <c r="GNT146" s="155"/>
      <c r="GNU146" s="155"/>
      <c r="GNV146" s="155"/>
      <c r="GNW146" s="155"/>
      <c r="GNX146" s="155"/>
      <c r="GNY146" s="155"/>
      <c r="GNZ146" s="155"/>
      <c r="GOA146" s="155"/>
      <c r="GOB146" s="155"/>
      <c r="GOC146" s="155"/>
      <c r="GOD146" s="155"/>
      <c r="GOE146" s="155"/>
      <c r="GOF146" s="155"/>
      <c r="GOG146" s="155"/>
      <c r="GOH146" s="155"/>
      <c r="GOI146" s="155"/>
      <c r="GOJ146" s="155"/>
      <c r="GOK146" s="155"/>
      <c r="GOL146" s="155"/>
      <c r="GOM146" s="155"/>
      <c r="GON146" s="155"/>
      <c r="GOO146" s="155"/>
      <c r="GOP146" s="155"/>
      <c r="GOQ146" s="155"/>
      <c r="GOR146" s="155"/>
      <c r="GOS146" s="155"/>
      <c r="GOT146" s="155"/>
      <c r="GOU146" s="155"/>
      <c r="GOV146" s="155"/>
      <c r="GOW146" s="155"/>
      <c r="GOX146" s="155"/>
      <c r="GOY146" s="155"/>
      <c r="GOZ146" s="155"/>
      <c r="GPA146" s="155"/>
      <c r="GPB146" s="155"/>
      <c r="GPC146" s="155"/>
      <c r="GPD146" s="155"/>
      <c r="GPE146" s="155"/>
      <c r="GPF146" s="155"/>
      <c r="GPG146" s="155"/>
      <c r="GPH146" s="155"/>
      <c r="GPI146" s="155"/>
      <c r="GPJ146" s="155"/>
      <c r="GPK146" s="155"/>
      <c r="GPL146" s="155"/>
      <c r="GPM146" s="155"/>
      <c r="GPN146" s="155"/>
      <c r="GPO146" s="155"/>
      <c r="GPP146" s="155"/>
      <c r="GPQ146" s="155"/>
      <c r="GPR146" s="155"/>
      <c r="GPS146" s="155"/>
      <c r="GPT146" s="155"/>
      <c r="GPU146" s="155"/>
      <c r="GPV146" s="155"/>
      <c r="GPW146" s="155"/>
      <c r="GPX146" s="155"/>
      <c r="GPY146" s="155"/>
      <c r="GPZ146" s="155"/>
      <c r="GQA146" s="155"/>
      <c r="GQB146" s="155"/>
      <c r="GQC146" s="155"/>
      <c r="GQD146" s="155"/>
      <c r="GQE146" s="155"/>
      <c r="GQF146" s="155"/>
      <c r="GQG146" s="155"/>
      <c r="GQH146" s="155"/>
      <c r="GQI146" s="155"/>
      <c r="GQJ146" s="155"/>
      <c r="GQK146" s="155"/>
      <c r="GQL146" s="155"/>
      <c r="GQM146" s="155"/>
      <c r="GQN146" s="155"/>
      <c r="GQO146" s="155"/>
      <c r="GQP146" s="155"/>
      <c r="GQQ146" s="155"/>
      <c r="GQR146" s="155"/>
      <c r="GQS146" s="155"/>
      <c r="GQT146" s="155"/>
      <c r="GQU146" s="155"/>
      <c r="GQV146" s="155"/>
      <c r="GQW146" s="155"/>
      <c r="GQX146" s="155"/>
      <c r="GQY146" s="155"/>
      <c r="GQZ146" s="155"/>
      <c r="GRA146" s="155"/>
      <c r="GRB146" s="155"/>
      <c r="GRC146" s="155"/>
      <c r="GRD146" s="155"/>
      <c r="GRE146" s="155"/>
      <c r="GRF146" s="155"/>
      <c r="GRG146" s="155"/>
      <c r="GRH146" s="155"/>
      <c r="GRI146" s="155"/>
      <c r="GRJ146" s="155"/>
      <c r="GRK146" s="155"/>
      <c r="GRL146" s="155"/>
      <c r="GRM146" s="155"/>
      <c r="GRN146" s="155"/>
      <c r="GRO146" s="155"/>
      <c r="GRP146" s="155"/>
      <c r="GRQ146" s="155"/>
      <c r="GRR146" s="155"/>
      <c r="GRS146" s="155"/>
      <c r="GRT146" s="155"/>
      <c r="GRU146" s="155"/>
      <c r="GRV146" s="155"/>
      <c r="GRW146" s="155"/>
      <c r="GRX146" s="155"/>
      <c r="GRY146" s="155"/>
      <c r="GRZ146" s="155"/>
      <c r="GSA146" s="155"/>
      <c r="GSB146" s="155"/>
      <c r="GSC146" s="155"/>
      <c r="GSD146" s="155"/>
      <c r="GSE146" s="155"/>
      <c r="GSF146" s="155"/>
      <c r="GSG146" s="155"/>
      <c r="GSH146" s="155"/>
      <c r="GSI146" s="155"/>
      <c r="GSJ146" s="155"/>
      <c r="GSK146" s="155"/>
      <c r="GSL146" s="155"/>
      <c r="GSM146" s="155"/>
      <c r="GSN146" s="155"/>
      <c r="GSO146" s="155"/>
      <c r="GSP146" s="155"/>
      <c r="GSQ146" s="155"/>
      <c r="GSR146" s="155"/>
      <c r="GSS146" s="155"/>
      <c r="GST146" s="155"/>
      <c r="GSU146" s="155"/>
      <c r="GSV146" s="155"/>
      <c r="GSW146" s="155"/>
      <c r="GSX146" s="155"/>
      <c r="GSY146" s="155"/>
      <c r="GSZ146" s="155"/>
      <c r="GTA146" s="155"/>
      <c r="GTB146" s="155"/>
      <c r="GTC146" s="155"/>
      <c r="GTD146" s="155"/>
      <c r="GTE146" s="155"/>
      <c r="GTF146" s="155"/>
      <c r="GTG146" s="155"/>
      <c r="GTH146" s="155"/>
      <c r="GTI146" s="155"/>
      <c r="GTJ146" s="155"/>
      <c r="GTK146" s="155"/>
      <c r="GTL146" s="155"/>
      <c r="GTM146" s="155"/>
      <c r="GTN146" s="155"/>
      <c r="GTO146" s="155"/>
      <c r="GTP146" s="155"/>
      <c r="GTQ146" s="155"/>
      <c r="GTR146" s="155"/>
      <c r="GTS146" s="155"/>
      <c r="GTT146" s="155"/>
      <c r="GTU146" s="155"/>
      <c r="GTV146" s="155"/>
      <c r="GTW146" s="155"/>
      <c r="GTX146" s="155"/>
      <c r="GTY146" s="155"/>
      <c r="GTZ146" s="155"/>
      <c r="GUA146" s="155"/>
      <c r="GUB146" s="155"/>
      <c r="GUC146" s="155"/>
      <c r="GUD146" s="155"/>
      <c r="GUE146" s="155"/>
      <c r="GUF146" s="155"/>
      <c r="GUG146" s="155"/>
      <c r="GUH146" s="155"/>
      <c r="GUI146" s="155"/>
      <c r="GUJ146" s="155"/>
      <c r="GUK146" s="155"/>
      <c r="GUL146" s="155"/>
      <c r="GUM146" s="155"/>
      <c r="GUN146" s="155"/>
      <c r="GUO146" s="155"/>
      <c r="GUP146" s="155"/>
      <c r="GUQ146" s="155"/>
      <c r="GUR146" s="155"/>
      <c r="GUS146" s="155"/>
      <c r="GUT146" s="155"/>
      <c r="GUU146" s="155"/>
      <c r="GUV146" s="155"/>
      <c r="GUW146" s="155"/>
      <c r="GUX146" s="155"/>
      <c r="GUY146" s="155"/>
      <c r="GUZ146" s="155"/>
      <c r="GVA146" s="155"/>
      <c r="GVB146" s="155"/>
      <c r="GVC146" s="155"/>
      <c r="GVD146" s="155"/>
      <c r="GVE146" s="155"/>
      <c r="GVF146" s="155"/>
      <c r="GVG146" s="155"/>
      <c r="GVH146" s="155"/>
      <c r="GVI146" s="155"/>
      <c r="GVJ146" s="155"/>
      <c r="GVK146" s="155"/>
      <c r="GVL146" s="155"/>
      <c r="GVM146" s="155"/>
      <c r="GVN146" s="155"/>
      <c r="GVO146" s="155"/>
      <c r="GVP146" s="155"/>
      <c r="GVQ146" s="155"/>
      <c r="GVR146" s="155"/>
      <c r="GVS146" s="155"/>
      <c r="GVT146" s="155"/>
      <c r="GVU146" s="155"/>
      <c r="GVV146" s="155"/>
      <c r="GVW146" s="155"/>
      <c r="GVX146" s="155"/>
      <c r="GVY146" s="155"/>
      <c r="GVZ146" s="155"/>
      <c r="GWA146" s="155"/>
      <c r="GWB146" s="155"/>
      <c r="GWC146" s="155"/>
      <c r="GWD146" s="155"/>
      <c r="GWE146" s="155"/>
      <c r="GWF146" s="155"/>
      <c r="GWG146" s="155"/>
      <c r="GWH146" s="155"/>
      <c r="GWI146" s="155"/>
      <c r="GWJ146" s="155"/>
      <c r="GWK146" s="155"/>
      <c r="GWL146" s="155"/>
      <c r="GWM146" s="155"/>
      <c r="GWN146" s="155"/>
      <c r="GWO146" s="155"/>
      <c r="GWP146" s="155"/>
      <c r="GWQ146" s="155"/>
      <c r="GWR146" s="155"/>
      <c r="GWS146" s="155"/>
      <c r="GWT146" s="155"/>
      <c r="GWU146" s="155"/>
      <c r="GWV146" s="155"/>
      <c r="GWW146" s="155"/>
      <c r="GWX146" s="155"/>
      <c r="GWY146" s="155"/>
      <c r="GWZ146" s="155"/>
      <c r="GXA146" s="155"/>
      <c r="GXB146" s="155"/>
      <c r="GXC146" s="155"/>
      <c r="GXD146" s="155"/>
      <c r="GXE146" s="155"/>
      <c r="GXF146" s="155"/>
      <c r="GXG146" s="155"/>
      <c r="GXH146" s="155"/>
      <c r="GXI146" s="155"/>
      <c r="GXJ146" s="155"/>
      <c r="GXK146" s="155"/>
      <c r="GXL146" s="155"/>
      <c r="GXM146" s="155"/>
      <c r="GXN146" s="155"/>
      <c r="GXO146" s="155"/>
      <c r="GXP146" s="155"/>
      <c r="GXQ146" s="155"/>
      <c r="GXR146" s="155"/>
      <c r="GXS146" s="155"/>
      <c r="GXT146" s="155"/>
      <c r="GXU146" s="155"/>
      <c r="GXV146" s="155"/>
      <c r="GXW146" s="155"/>
      <c r="GXX146" s="155"/>
      <c r="GXY146" s="155"/>
      <c r="GXZ146" s="155"/>
      <c r="GYA146" s="155"/>
      <c r="GYB146" s="155"/>
      <c r="GYC146" s="155"/>
      <c r="GYD146" s="155"/>
      <c r="GYE146" s="155"/>
      <c r="GYF146" s="155"/>
      <c r="GYG146" s="155"/>
      <c r="GYH146" s="155"/>
      <c r="GYI146" s="155"/>
      <c r="GYJ146" s="155"/>
      <c r="GYK146" s="155"/>
      <c r="GYL146" s="155"/>
      <c r="GYM146" s="155"/>
      <c r="GYN146" s="155"/>
      <c r="GYO146" s="155"/>
      <c r="GYP146" s="155"/>
      <c r="GYQ146" s="155"/>
      <c r="GYR146" s="155"/>
      <c r="GYS146" s="155"/>
      <c r="GYT146" s="155"/>
      <c r="GYU146" s="155"/>
      <c r="GYV146" s="155"/>
      <c r="GYW146" s="155"/>
      <c r="GYX146" s="155"/>
      <c r="GYY146" s="155"/>
      <c r="GYZ146" s="155"/>
      <c r="GZA146" s="155"/>
      <c r="GZB146" s="155"/>
      <c r="GZC146" s="155"/>
      <c r="GZD146" s="155"/>
      <c r="GZE146" s="155"/>
      <c r="GZF146" s="155"/>
      <c r="GZG146" s="155"/>
      <c r="GZH146" s="155"/>
      <c r="GZI146" s="155"/>
      <c r="GZJ146" s="155"/>
      <c r="GZK146" s="155"/>
      <c r="GZL146" s="155"/>
      <c r="GZM146" s="155"/>
      <c r="GZN146" s="155"/>
      <c r="GZO146" s="155"/>
      <c r="GZP146" s="155"/>
      <c r="GZQ146" s="155"/>
      <c r="GZR146" s="155"/>
      <c r="GZS146" s="155"/>
      <c r="GZT146" s="155"/>
      <c r="GZU146" s="155"/>
      <c r="GZV146" s="155"/>
      <c r="GZW146" s="155"/>
      <c r="GZX146" s="155"/>
      <c r="GZY146" s="155"/>
      <c r="GZZ146" s="155"/>
      <c r="HAA146" s="155"/>
      <c r="HAB146" s="155"/>
      <c r="HAC146" s="155"/>
      <c r="HAD146" s="155"/>
      <c r="HAE146" s="155"/>
      <c r="HAF146" s="155"/>
      <c r="HAG146" s="155"/>
      <c r="HAH146" s="155"/>
      <c r="HAI146" s="155"/>
      <c r="HAJ146" s="155"/>
      <c r="HAK146" s="155"/>
      <c r="HAL146" s="155"/>
      <c r="HAM146" s="155"/>
      <c r="HAN146" s="155"/>
      <c r="HAO146" s="155"/>
      <c r="HAP146" s="155"/>
      <c r="HAQ146" s="155"/>
      <c r="HAR146" s="155"/>
      <c r="HAS146" s="155"/>
      <c r="HAT146" s="155"/>
      <c r="HAU146" s="155"/>
      <c r="HAV146" s="155"/>
      <c r="HAW146" s="155"/>
      <c r="HAX146" s="155"/>
      <c r="HAY146" s="155"/>
      <c r="HAZ146" s="155"/>
      <c r="HBA146" s="155"/>
      <c r="HBB146" s="155"/>
      <c r="HBC146" s="155"/>
      <c r="HBD146" s="155"/>
      <c r="HBE146" s="155"/>
      <c r="HBF146" s="155"/>
      <c r="HBG146" s="155"/>
      <c r="HBH146" s="155"/>
      <c r="HBI146" s="155"/>
      <c r="HBJ146" s="155"/>
      <c r="HBK146" s="155"/>
      <c r="HBL146" s="155"/>
      <c r="HBM146" s="155"/>
      <c r="HBN146" s="155"/>
      <c r="HBO146" s="155"/>
      <c r="HBP146" s="155"/>
      <c r="HBQ146" s="155"/>
      <c r="HBR146" s="155"/>
      <c r="HBS146" s="155"/>
      <c r="HBT146" s="155"/>
      <c r="HBU146" s="155"/>
      <c r="HBV146" s="155"/>
      <c r="HBW146" s="155"/>
      <c r="HBX146" s="155"/>
      <c r="HBY146" s="155"/>
      <c r="HBZ146" s="155"/>
      <c r="HCA146" s="155"/>
      <c r="HCB146" s="155"/>
      <c r="HCC146" s="155"/>
      <c r="HCD146" s="155"/>
      <c r="HCE146" s="155"/>
      <c r="HCF146" s="155"/>
      <c r="HCG146" s="155"/>
      <c r="HCH146" s="155"/>
      <c r="HCI146" s="155"/>
      <c r="HCJ146" s="155"/>
      <c r="HCK146" s="155"/>
      <c r="HCL146" s="155"/>
      <c r="HCM146" s="155"/>
      <c r="HCN146" s="155"/>
      <c r="HCO146" s="155"/>
      <c r="HCP146" s="155"/>
      <c r="HCQ146" s="155"/>
      <c r="HCR146" s="155"/>
      <c r="HCS146" s="155"/>
      <c r="HCT146" s="155"/>
      <c r="HCU146" s="155"/>
      <c r="HCV146" s="155"/>
      <c r="HCW146" s="155"/>
      <c r="HCX146" s="155"/>
      <c r="HCY146" s="155"/>
      <c r="HCZ146" s="155"/>
      <c r="HDA146" s="155"/>
      <c r="HDB146" s="155"/>
      <c r="HDC146" s="155"/>
      <c r="HDD146" s="155"/>
      <c r="HDE146" s="155"/>
      <c r="HDF146" s="155"/>
      <c r="HDG146" s="155"/>
      <c r="HDH146" s="155"/>
      <c r="HDI146" s="155"/>
      <c r="HDJ146" s="155"/>
      <c r="HDK146" s="155"/>
      <c r="HDL146" s="155"/>
      <c r="HDM146" s="155"/>
      <c r="HDN146" s="155"/>
      <c r="HDO146" s="155"/>
      <c r="HDP146" s="155"/>
      <c r="HDQ146" s="155"/>
      <c r="HDR146" s="155"/>
      <c r="HDS146" s="155"/>
      <c r="HDT146" s="155"/>
      <c r="HDU146" s="155"/>
      <c r="HDV146" s="155"/>
      <c r="HDW146" s="155"/>
      <c r="HDX146" s="155"/>
      <c r="HDY146" s="155"/>
      <c r="HDZ146" s="155"/>
      <c r="HEA146" s="155"/>
      <c r="HEB146" s="155"/>
      <c r="HEC146" s="155"/>
      <c r="HED146" s="155"/>
      <c r="HEE146" s="155"/>
      <c r="HEF146" s="155"/>
      <c r="HEG146" s="155"/>
      <c r="HEH146" s="155"/>
      <c r="HEI146" s="155"/>
      <c r="HEJ146" s="155"/>
      <c r="HEK146" s="155"/>
      <c r="HEL146" s="155"/>
      <c r="HEM146" s="155"/>
      <c r="HEN146" s="155"/>
      <c r="HEO146" s="155"/>
      <c r="HEP146" s="155"/>
      <c r="HEQ146" s="155"/>
      <c r="HER146" s="155"/>
      <c r="HES146" s="155"/>
      <c r="HET146" s="155"/>
      <c r="HEU146" s="155"/>
      <c r="HEV146" s="155"/>
      <c r="HEW146" s="155"/>
      <c r="HEX146" s="155"/>
      <c r="HEY146" s="155"/>
      <c r="HEZ146" s="155"/>
      <c r="HFA146" s="155"/>
      <c r="HFB146" s="155"/>
      <c r="HFC146" s="155"/>
      <c r="HFD146" s="155"/>
      <c r="HFE146" s="155"/>
      <c r="HFF146" s="155"/>
      <c r="HFG146" s="155"/>
      <c r="HFH146" s="155"/>
      <c r="HFI146" s="155"/>
      <c r="HFJ146" s="155"/>
      <c r="HFK146" s="155"/>
      <c r="HFL146" s="155"/>
      <c r="HFM146" s="155"/>
      <c r="HFN146" s="155"/>
      <c r="HFO146" s="155"/>
      <c r="HFP146" s="155"/>
      <c r="HFQ146" s="155"/>
      <c r="HFR146" s="155"/>
      <c r="HFS146" s="155"/>
      <c r="HFT146" s="155"/>
      <c r="HFU146" s="155"/>
      <c r="HFV146" s="155"/>
      <c r="HFW146" s="155"/>
      <c r="HFX146" s="155"/>
      <c r="HFY146" s="155"/>
      <c r="HFZ146" s="155"/>
      <c r="HGA146" s="155"/>
      <c r="HGB146" s="155"/>
      <c r="HGC146" s="155"/>
      <c r="HGD146" s="155"/>
      <c r="HGE146" s="155"/>
      <c r="HGF146" s="155"/>
      <c r="HGG146" s="155"/>
      <c r="HGH146" s="155"/>
      <c r="HGI146" s="155"/>
      <c r="HGJ146" s="155"/>
      <c r="HGK146" s="155"/>
      <c r="HGL146" s="155"/>
      <c r="HGM146" s="155"/>
      <c r="HGN146" s="155"/>
      <c r="HGO146" s="155"/>
      <c r="HGP146" s="155"/>
      <c r="HGQ146" s="155"/>
      <c r="HGR146" s="155"/>
      <c r="HGS146" s="155"/>
      <c r="HGT146" s="155"/>
      <c r="HGU146" s="155"/>
      <c r="HGV146" s="155"/>
      <c r="HGW146" s="155"/>
      <c r="HGX146" s="155"/>
      <c r="HGY146" s="155"/>
      <c r="HGZ146" s="155"/>
      <c r="HHA146" s="155"/>
      <c r="HHB146" s="155"/>
      <c r="HHC146" s="155"/>
      <c r="HHD146" s="155"/>
      <c r="HHE146" s="155"/>
      <c r="HHF146" s="155"/>
      <c r="HHG146" s="155"/>
      <c r="HHH146" s="155"/>
      <c r="HHI146" s="155"/>
      <c r="HHJ146" s="155"/>
      <c r="HHK146" s="155"/>
      <c r="HHL146" s="155"/>
      <c r="HHM146" s="155"/>
      <c r="HHN146" s="155"/>
      <c r="HHO146" s="155"/>
      <c r="HHP146" s="155"/>
      <c r="HHQ146" s="155"/>
      <c r="HHR146" s="155"/>
      <c r="HHS146" s="155"/>
      <c r="HHT146" s="155"/>
      <c r="HHU146" s="155"/>
      <c r="HHV146" s="155"/>
      <c r="HHW146" s="155"/>
      <c r="HHX146" s="155"/>
      <c r="HHY146" s="155"/>
      <c r="HHZ146" s="155"/>
      <c r="HIA146" s="155"/>
      <c r="HIB146" s="155"/>
      <c r="HIC146" s="155"/>
      <c r="HID146" s="155"/>
      <c r="HIE146" s="155"/>
      <c r="HIF146" s="155"/>
      <c r="HIG146" s="155"/>
      <c r="HIH146" s="155"/>
      <c r="HII146" s="155"/>
      <c r="HIJ146" s="155"/>
      <c r="HIK146" s="155"/>
      <c r="HIL146" s="155"/>
      <c r="HIM146" s="155"/>
      <c r="HIN146" s="155"/>
      <c r="HIO146" s="155"/>
      <c r="HIP146" s="155"/>
      <c r="HIQ146" s="155"/>
      <c r="HIR146" s="155"/>
      <c r="HIS146" s="155"/>
      <c r="HIT146" s="155"/>
      <c r="HIU146" s="155"/>
      <c r="HIV146" s="155"/>
      <c r="HIW146" s="155"/>
      <c r="HIX146" s="155"/>
      <c r="HIY146" s="155"/>
      <c r="HIZ146" s="155"/>
      <c r="HJA146" s="155"/>
      <c r="HJB146" s="155"/>
      <c r="HJC146" s="155"/>
      <c r="HJD146" s="155"/>
      <c r="HJE146" s="155"/>
      <c r="HJF146" s="155"/>
      <c r="HJG146" s="155"/>
      <c r="HJH146" s="155"/>
      <c r="HJI146" s="155"/>
      <c r="HJJ146" s="155"/>
      <c r="HJK146" s="155"/>
      <c r="HJL146" s="155"/>
      <c r="HJM146" s="155"/>
      <c r="HJN146" s="155"/>
      <c r="HJO146" s="155"/>
      <c r="HJP146" s="155"/>
      <c r="HJQ146" s="155"/>
      <c r="HJR146" s="155"/>
      <c r="HJS146" s="155"/>
      <c r="HJT146" s="155"/>
      <c r="HJU146" s="155"/>
      <c r="HJV146" s="155"/>
      <c r="HJW146" s="155"/>
      <c r="HJX146" s="155"/>
      <c r="HJY146" s="155"/>
      <c r="HJZ146" s="155"/>
      <c r="HKA146" s="155"/>
      <c r="HKB146" s="155"/>
      <c r="HKC146" s="155"/>
      <c r="HKD146" s="155"/>
      <c r="HKE146" s="155"/>
      <c r="HKF146" s="155"/>
      <c r="HKG146" s="155"/>
      <c r="HKH146" s="155"/>
      <c r="HKI146" s="155"/>
      <c r="HKJ146" s="155"/>
      <c r="HKK146" s="155"/>
      <c r="HKL146" s="155"/>
      <c r="HKM146" s="155"/>
      <c r="HKN146" s="155"/>
      <c r="HKO146" s="155"/>
      <c r="HKP146" s="155"/>
      <c r="HKQ146" s="155"/>
      <c r="HKR146" s="155"/>
      <c r="HKS146" s="155"/>
      <c r="HKT146" s="155"/>
      <c r="HKU146" s="155"/>
      <c r="HKV146" s="155"/>
      <c r="HKW146" s="155"/>
      <c r="HKX146" s="155"/>
      <c r="HKY146" s="155"/>
      <c r="HKZ146" s="155"/>
      <c r="HLA146" s="155"/>
      <c r="HLB146" s="155"/>
      <c r="HLC146" s="155"/>
      <c r="HLD146" s="155"/>
      <c r="HLE146" s="155"/>
      <c r="HLF146" s="155"/>
      <c r="HLG146" s="155"/>
      <c r="HLH146" s="155"/>
      <c r="HLI146" s="155"/>
      <c r="HLJ146" s="155"/>
      <c r="HLK146" s="155"/>
      <c r="HLL146" s="155"/>
      <c r="HLM146" s="155"/>
      <c r="HLN146" s="155"/>
      <c r="HLO146" s="155"/>
      <c r="HLP146" s="155"/>
      <c r="HLQ146" s="155"/>
      <c r="HLR146" s="155"/>
      <c r="HLS146" s="155"/>
      <c r="HLT146" s="155"/>
      <c r="HLU146" s="155"/>
      <c r="HLV146" s="155"/>
      <c r="HLW146" s="155"/>
      <c r="HLX146" s="155"/>
      <c r="HLY146" s="155"/>
      <c r="HLZ146" s="155"/>
      <c r="HMA146" s="155"/>
      <c r="HMB146" s="155"/>
      <c r="HMC146" s="155"/>
      <c r="HMD146" s="155"/>
      <c r="HME146" s="155"/>
      <c r="HMF146" s="155"/>
      <c r="HMG146" s="155"/>
      <c r="HMH146" s="155"/>
      <c r="HMI146" s="155"/>
      <c r="HMJ146" s="155"/>
      <c r="HMK146" s="155"/>
      <c r="HML146" s="155"/>
      <c r="HMM146" s="155"/>
      <c r="HMN146" s="155"/>
      <c r="HMO146" s="155"/>
      <c r="HMP146" s="155"/>
      <c r="HMQ146" s="155"/>
      <c r="HMR146" s="155"/>
      <c r="HMS146" s="155"/>
      <c r="HMT146" s="155"/>
      <c r="HMU146" s="155"/>
      <c r="HMV146" s="155"/>
      <c r="HMW146" s="155"/>
      <c r="HMX146" s="155"/>
      <c r="HMY146" s="155"/>
      <c r="HMZ146" s="155"/>
      <c r="HNA146" s="155"/>
      <c r="HNB146" s="155"/>
      <c r="HNC146" s="155"/>
      <c r="HND146" s="155"/>
      <c r="HNE146" s="155"/>
      <c r="HNF146" s="155"/>
      <c r="HNG146" s="155"/>
      <c r="HNH146" s="155"/>
      <c r="HNI146" s="155"/>
      <c r="HNJ146" s="155"/>
      <c r="HNK146" s="155"/>
      <c r="HNL146" s="155"/>
      <c r="HNM146" s="155"/>
      <c r="HNN146" s="155"/>
      <c r="HNO146" s="155"/>
      <c r="HNP146" s="155"/>
      <c r="HNQ146" s="155"/>
      <c r="HNR146" s="155"/>
      <c r="HNS146" s="155"/>
      <c r="HNT146" s="155"/>
      <c r="HNU146" s="155"/>
      <c r="HNV146" s="155"/>
      <c r="HNW146" s="155"/>
      <c r="HNX146" s="155"/>
      <c r="HNY146" s="155"/>
      <c r="HNZ146" s="155"/>
      <c r="HOA146" s="155"/>
      <c r="HOB146" s="155"/>
      <c r="HOC146" s="155"/>
      <c r="HOD146" s="155"/>
      <c r="HOE146" s="155"/>
      <c r="HOF146" s="155"/>
      <c r="HOG146" s="155"/>
      <c r="HOH146" s="155"/>
      <c r="HOI146" s="155"/>
      <c r="HOJ146" s="155"/>
      <c r="HOK146" s="155"/>
      <c r="HOL146" s="155"/>
      <c r="HOM146" s="155"/>
      <c r="HON146" s="155"/>
      <c r="HOO146" s="155"/>
      <c r="HOP146" s="155"/>
      <c r="HOQ146" s="155"/>
      <c r="HOR146" s="155"/>
      <c r="HOS146" s="155"/>
      <c r="HOT146" s="155"/>
      <c r="HOU146" s="155"/>
      <c r="HOV146" s="155"/>
      <c r="HOW146" s="155"/>
      <c r="HOX146" s="155"/>
      <c r="HOY146" s="155"/>
      <c r="HOZ146" s="155"/>
      <c r="HPA146" s="155"/>
      <c r="HPB146" s="155"/>
      <c r="HPC146" s="155"/>
      <c r="HPD146" s="155"/>
      <c r="HPE146" s="155"/>
      <c r="HPF146" s="155"/>
      <c r="HPG146" s="155"/>
      <c r="HPH146" s="155"/>
      <c r="HPI146" s="155"/>
      <c r="HPJ146" s="155"/>
      <c r="HPK146" s="155"/>
      <c r="HPL146" s="155"/>
      <c r="HPM146" s="155"/>
      <c r="HPN146" s="155"/>
      <c r="HPO146" s="155"/>
      <c r="HPP146" s="155"/>
      <c r="HPQ146" s="155"/>
      <c r="HPR146" s="155"/>
      <c r="HPS146" s="155"/>
      <c r="HPT146" s="155"/>
      <c r="HPU146" s="155"/>
      <c r="HPV146" s="155"/>
      <c r="HPW146" s="155"/>
      <c r="HPX146" s="155"/>
      <c r="HPY146" s="155"/>
      <c r="HPZ146" s="155"/>
      <c r="HQA146" s="155"/>
      <c r="HQB146" s="155"/>
      <c r="HQC146" s="155"/>
      <c r="HQD146" s="155"/>
      <c r="HQE146" s="155"/>
      <c r="HQF146" s="155"/>
      <c r="HQG146" s="155"/>
      <c r="HQH146" s="155"/>
      <c r="HQI146" s="155"/>
      <c r="HQJ146" s="155"/>
      <c r="HQK146" s="155"/>
      <c r="HQL146" s="155"/>
      <c r="HQM146" s="155"/>
      <c r="HQN146" s="155"/>
      <c r="HQO146" s="155"/>
      <c r="HQP146" s="155"/>
      <c r="HQQ146" s="155"/>
      <c r="HQR146" s="155"/>
      <c r="HQS146" s="155"/>
      <c r="HQT146" s="155"/>
      <c r="HQU146" s="155"/>
      <c r="HQV146" s="155"/>
      <c r="HQW146" s="155"/>
      <c r="HQX146" s="155"/>
      <c r="HQY146" s="155"/>
      <c r="HQZ146" s="155"/>
      <c r="HRA146" s="155"/>
      <c r="HRB146" s="155"/>
      <c r="HRC146" s="155"/>
      <c r="HRD146" s="155"/>
      <c r="HRE146" s="155"/>
      <c r="HRF146" s="155"/>
      <c r="HRG146" s="155"/>
      <c r="HRH146" s="155"/>
      <c r="HRI146" s="155"/>
      <c r="HRJ146" s="155"/>
      <c r="HRK146" s="155"/>
      <c r="HRL146" s="155"/>
      <c r="HRM146" s="155"/>
      <c r="HRN146" s="155"/>
      <c r="HRO146" s="155"/>
      <c r="HRP146" s="155"/>
      <c r="HRQ146" s="155"/>
      <c r="HRR146" s="155"/>
      <c r="HRS146" s="155"/>
      <c r="HRT146" s="155"/>
      <c r="HRU146" s="155"/>
      <c r="HRV146" s="155"/>
      <c r="HRW146" s="155"/>
      <c r="HRX146" s="155"/>
      <c r="HRY146" s="155"/>
      <c r="HRZ146" s="155"/>
      <c r="HSA146" s="155"/>
      <c r="HSB146" s="155"/>
      <c r="HSC146" s="155"/>
      <c r="HSD146" s="155"/>
      <c r="HSE146" s="155"/>
      <c r="HSF146" s="155"/>
      <c r="HSG146" s="155"/>
      <c r="HSH146" s="155"/>
      <c r="HSI146" s="155"/>
      <c r="HSJ146" s="155"/>
      <c r="HSK146" s="155"/>
      <c r="HSL146" s="155"/>
      <c r="HSM146" s="155"/>
      <c r="HSN146" s="155"/>
      <c r="HSO146" s="155"/>
      <c r="HSP146" s="155"/>
      <c r="HSQ146" s="155"/>
      <c r="HSR146" s="155"/>
      <c r="HSS146" s="155"/>
      <c r="HST146" s="155"/>
      <c r="HSU146" s="155"/>
      <c r="HSV146" s="155"/>
      <c r="HSW146" s="155"/>
      <c r="HSX146" s="155"/>
      <c r="HSY146" s="155"/>
      <c r="HSZ146" s="155"/>
      <c r="HTA146" s="155"/>
      <c r="HTB146" s="155"/>
      <c r="HTC146" s="155"/>
      <c r="HTD146" s="155"/>
      <c r="HTE146" s="155"/>
      <c r="HTF146" s="155"/>
      <c r="HTG146" s="155"/>
      <c r="HTH146" s="155"/>
      <c r="HTI146" s="155"/>
      <c r="HTJ146" s="155"/>
      <c r="HTK146" s="155"/>
      <c r="HTL146" s="155"/>
      <c r="HTM146" s="155"/>
      <c r="HTN146" s="155"/>
      <c r="HTO146" s="155"/>
      <c r="HTP146" s="155"/>
      <c r="HTQ146" s="155"/>
      <c r="HTR146" s="155"/>
      <c r="HTS146" s="155"/>
      <c r="HTT146" s="155"/>
      <c r="HTU146" s="155"/>
      <c r="HTV146" s="155"/>
      <c r="HTW146" s="155"/>
      <c r="HTX146" s="155"/>
      <c r="HTY146" s="155"/>
      <c r="HTZ146" s="155"/>
      <c r="HUA146" s="155"/>
      <c r="HUB146" s="155"/>
      <c r="HUC146" s="155"/>
      <c r="HUD146" s="155"/>
      <c r="HUE146" s="155"/>
      <c r="HUF146" s="155"/>
      <c r="HUG146" s="155"/>
      <c r="HUH146" s="155"/>
      <c r="HUI146" s="155"/>
      <c r="HUJ146" s="155"/>
      <c r="HUK146" s="155"/>
      <c r="HUL146" s="155"/>
      <c r="HUM146" s="155"/>
      <c r="HUN146" s="155"/>
      <c r="HUO146" s="155"/>
      <c r="HUP146" s="155"/>
      <c r="HUQ146" s="155"/>
      <c r="HUR146" s="155"/>
      <c r="HUS146" s="155"/>
      <c r="HUT146" s="155"/>
      <c r="HUU146" s="155"/>
      <c r="HUV146" s="155"/>
      <c r="HUW146" s="155"/>
      <c r="HUX146" s="155"/>
      <c r="HUY146" s="155"/>
      <c r="HUZ146" s="155"/>
      <c r="HVA146" s="155"/>
      <c r="HVB146" s="155"/>
      <c r="HVC146" s="155"/>
      <c r="HVD146" s="155"/>
      <c r="HVE146" s="155"/>
      <c r="HVF146" s="155"/>
      <c r="HVG146" s="155"/>
      <c r="HVH146" s="155"/>
      <c r="HVI146" s="155"/>
      <c r="HVJ146" s="155"/>
      <c r="HVK146" s="155"/>
      <c r="HVL146" s="155"/>
      <c r="HVM146" s="155"/>
      <c r="HVN146" s="155"/>
      <c r="HVO146" s="155"/>
      <c r="HVP146" s="155"/>
      <c r="HVQ146" s="155"/>
      <c r="HVR146" s="155"/>
      <c r="HVS146" s="155"/>
      <c r="HVT146" s="155"/>
      <c r="HVU146" s="155"/>
      <c r="HVV146" s="155"/>
      <c r="HVW146" s="155"/>
      <c r="HVX146" s="155"/>
      <c r="HVY146" s="155"/>
      <c r="HVZ146" s="155"/>
      <c r="HWA146" s="155"/>
      <c r="HWB146" s="155"/>
      <c r="HWC146" s="155"/>
      <c r="HWD146" s="155"/>
      <c r="HWE146" s="155"/>
      <c r="HWF146" s="155"/>
      <c r="HWG146" s="155"/>
      <c r="HWH146" s="155"/>
      <c r="HWI146" s="155"/>
      <c r="HWJ146" s="155"/>
      <c r="HWK146" s="155"/>
      <c r="HWL146" s="155"/>
      <c r="HWM146" s="155"/>
      <c r="HWN146" s="155"/>
      <c r="HWO146" s="155"/>
      <c r="HWP146" s="155"/>
      <c r="HWQ146" s="155"/>
      <c r="HWR146" s="155"/>
      <c r="HWS146" s="155"/>
      <c r="HWT146" s="155"/>
      <c r="HWU146" s="155"/>
      <c r="HWV146" s="155"/>
      <c r="HWW146" s="155"/>
      <c r="HWX146" s="155"/>
      <c r="HWY146" s="155"/>
      <c r="HWZ146" s="155"/>
      <c r="HXA146" s="155"/>
      <c r="HXB146" s="155"/>
      <c r="HXC146" s="155"/>
      <c r="HXD146" s="155"/>
      <c r="HXE146" s="155"/>
      <c r="HXF146" s="155"/>
      <c r="HXG146" s="155"/>
      <c r="HXH146" s="155"/>
      <c r="HXI146" s="155"/>
      <c r="HXJ146" s="155"/>
      <c r="HXK146" s="155"/>
      <c r="HXL146" s="155"/>
      <c r="HXM146" s="155"/>
      <c r="HXN146" s="155"/>
      <c r="HXO146" s="155"/>
      <c r="HXP146" s="155"/>
      <c r="HXQ146" s="155"/>
      <c r="HXR146" s="155"/>
      <c r="HXS146" s="155"/>
      <c r="HXT146" s="155"/>
      <c r="HXU146" s="155"/>
      <c r="HXV146" s="155"/>
      <c r="HXW146" s="155"/>
      <c r="HXX146" s="155"/>
      <c r="HXY146" s="155"/>
      <c r="HXZ146" s="155"/>
      <c r="HYA146" s="155"/>
      <c r="HYB146" s="155"/>
      <c r="HYC146" s="155"/>
      <c r="HYD146" s="155"/>
      <c r="HYE146" s="155"/>
      <c r="HYF146" s="155"/>
      <c r="HYG146" s="155"/>
      <c r="HYH146" s="155"/>
      <c r="HYI146" s="155"/>
      <c r="HYJ146" s="155"/>
      <c r="HYK146" s="155"/>
      <c r="HYL146" s="155"/>
      <c r="HYM146" s="155"/>
      <c r="HYN146" s="155"/>
      <c r="HYO146" s="155"/>
      <c r="HYP146" s="155"/>
      <c r="HYQ146" s="155"/>
      <c r="HYR146" s="155"/>
      <c r="HYS146" s="155"/>
      <c r="HYT146" s="155"/>
      <c r="HYU146" s="155"/>
      <c r="HYV146" s="155"/>
      <c r="HYW146" s="155"/>
      <c r="HYX146" s="155"/>
      <c r="HYY146" s="155"/>
      <c r="HYZ146" s="155"/>
      <c r="HZA146" s="155"/>
      <c r="HZB146" s="155"/>
      <c r="HZC146" s="155"/>
      <c r="HZD146" s="155"/>
      <c r="HZE146" s="155"/>
      <c r="HZF146" s="155"/>
      <c r="HZG146" s="155"/>
      <c r="HZH146" s="155"/>
      <c r="HZI146" s="155"/>
      <c r="HZJ146" s="155"/>
      <c r="HZK146" s="155"/>
      <c r="HZL146" s="155"/>
      <c r="HZM146" s="155"/>
      <c r="HZN146" s="155"/>
      <c r="HZO146" s="155"/>
      <c r="HZP146" s="155"/>
      <c r="HZQ146" s="155"/>
      <c r="HZR146" s="155"/>
      <c r="HZS146" s="155"/>
      <c r="HZT146" s="155"/>
      <c r="HZU146" s="155"/>
      <c r="HZV146" s="155"/>
      <c r="HZW146" s="155"/>
      <c r="HZX146" s="155"/>
      <c r="HZY146" s="155"/>
      <c r="HZZ146" s="155"/>
      <c r="IAA146" s="155"/>
      <c r="IAB146" s="155"/>
      <c r="IAC146" s="155"/>
      <c r="IAD146" s="155"/>
      <c r="IAE146" s="155"/>
      <c r="IAF146" s="155"/>
      <c r="IAG146" s="155"/>
      <c r="IAH146" s="155"/>
      <c r="IAI146" s="155"/>
      <c r="IAJ146" s="155"/>
      <c r="IAK146" s="155"/>
      <c r="IAL146" s="155"/>
      <c r="IAM146" s="155"/>
      <c r="IAN146" s="155"/>
      <c r="IAO146" s="155"/>
      <c r="IAP146" s="155"/>
      <c r="IAQ146" s="155"/>
      <c r="IAR146" s="155"/>
      <c r="IAS146" s="155"/>
      <c r="IAT146" s="155"/>
      <c r="IAU146" s="155"/>
      <c r="IAV146" s="155"/>
      <c r="IAW146" s="155"/>
      <c r="IAX146" s="155"/>
      <c r="IAY146" s="155"/>
      <c r="IAZ146" s="155"/>
      <c r="IBA146" s="155"/>
      <c r="IBB146" s="155"/>
      <c r="IBC146" s="155"/>
      <c r="IBD146" s="155"/>
      <c r="IBE146" s="155"/>
      <c r="IBF146" s="155"/>
      <c r="IBG146" s="155"/>
      <c r="IBH146" s="155"/>
      <c r="IBI146" s="155"/>
      <c r="IBJ146" s="155"/>
      <c r="IBK146" s="155"/>
      <c r="IBL146" s="155"/>
      <c r="IBM146" s="155"/>
      <c r="IBN146" s="155"/>
      <c r="IBO146" s="155"/>
      <c r="IBP146" s="155"/>
      <c r="IBQ146" s="155"/>
      <c r="IBR146" s="155"/>
      <c r="IBS146" s="155"/>
      <c r="IBT146" s="155"/>
      <c r="IBU146" s="155"/>
      <c r="IBV146" s="155"/>
      <c r="IBW146" s="155"/>
      <c r="IBX146" s="155"/>
      <c r="IBY146" s="155"/>
      <c r="IBZ146" s="155"/>
      <c r="ICA146" s="155"/>
      <c r="ICB146" s="155"/>
      <c r="ICC146" s="155"/>
      <c r="ICD146" s="155"/>
      <c r="ICE146" s="155"/>
      <c r="ICF146" s="155"/>
      <c r="ICG146" s="155"/>
      <c r="ICH146" s="155"/>
      <c r="ICI146" s="155"/>
      <c r="ICJ146" s="155"/>
      <c r="ICK146" s="155"/>
      <c r="ICL146" s="155"/>
      <c r="ICM146" s="155"/>
      <c r="ICN146" s="155"/>
      <c r="ICO146" s="155"/>
      <c r="ICP146" s="155"/>
      <c r="ICQ146" s="155"/>
      <c r="ICR146" s="155"/>
      <c r="ICS146" s="155"/>
      <c r="ICT146" s="155"/>
      <c r="ICU146" s="155"/>
      <c r="ICV146" s="155"/>
      <c r="ICW146" s="155"/>
      <c r="ICX146" s="155"/>
      <c r="ICY146" s="155"/>
      <c r="ICZ146" s="155"/>
      <c r="IDA146" s="155"/>
      <c r="IDB146" s="155"/>
      <c r="IDC146" s="155"/>
      <c r="IDD146" s="155"/>
      <c r="IDE146" s="155"/>
      <c r="IDF146" s="155"/>
      <c r="IDG146" s="155"/>
      <c r="IDH146" s="155"/>
      <c r="IDI146" s="155"/>
      <c r="IDJ146" s="155"/>
      <c r="IDK146" s="155"/>
      <c r="IDL146" s="155"/>
      <c r="IDM146" s="155"/>
      <c r="IDN146" s="155"/>
      <c r="IDO146" s="155"/>
      <c r="IDP146" s="155"/>
      <c r="IDQ146" s="155"/>
      <c r="IDR146" s="155"/>
      <c r="IDS146" s="155"/>
      <c r="IDT146" s="155"/>
      <c r="IDU146" s="155"/>
      <c r="IDV146" s="155"/>
      <c r="IDW146" s="155"/>
      <c r="IDX146" s="155"/>
      <c r="IDY146" s="155"/>
      <c r="IDZ146" s="155"/>
      <c r="IEA146" s="155"/>
      <c r="IEB146" s="155"/>
      <c r="IEC146" s="155"/>
      <c r="IED146" s="155"/>
      <c r="IEE146" s="155"/>
      <c r="IEF146" s="155"/>
      <c r="IEG146" s="155"/>
      <c r="IEH146" s="155"/>
      <c r="IEI146" s="155"/>
      <c r="IEJ146" s="155"/>
      <c r="IEK146" s="155"/>
      <c r="IEL146" s="155"/>
      <c r="IEM146" s="155"/>
      <c r="IEN146" s="155"/>
      <c r="IEO146" s="155"/>
      <c r="IEP146" s="155"/>
      <c r="IEQ146" s="155"/>
      <c r="IER146" s="155"/>
      <c r="IES146" s="155"/>
      <c r="IET146" s="155"/>
      <c r="IEU146" s="155"/>
      <c r="IEV146" s="155"/>
      <c r="IEW146" s="155"/>
      <c r="IEX146" s="155"/>
      <c r="IEY146" s="155"/>
      <c r="IEZ146" s="155"/>
      <c r="IFA146" s="155"/>
      <c r="IFB146" s="155"/>
      <c r="IFC146" s="155"/>
      <c r="IFD146" s="155"/>
      <c r="IFE146" s="155"/>
      <c r="IFF146" s="155"/>
      <c r="IFG146" s="155"/>
      <c r="IFH146" s="155"/>
      <c r="IFI146" s="155"/>
      <c r="IFJ146" s="155"/>
      <c r="IFK146" s="155"/>
      <c r="IFL146" s="155"/>
      <c r="IFM146" s="155"/>
      <c r="IFN146" s="155"/>
      <c r="IFO146" s="155"/>
      <c r="IFP146" s="155"/>
      <c r="IFQ146" s="155"/>
      <c r="IFR146" s="155"/>
      <c r="IFS146" s="155"/>
      <c r="IFT146" s="155"/>
      <c r="IFU146" s="155"/>
      <c r="IFV146" s="155"/>
      <c r="IFW146" s="155"/>
      <c r="IFX146" s="155"/>
      <c r="IFY146" s="155"/>
      <c r="IFZ146" s="155"/>
      <c r="IGA146" s="155"/>
      <c r="IGB146" s="155"/>
      <c r="IGC146" s="155"/>
      <c r="IGD146" s="155"/>
      <c r="IGE146" s="155"/>
      <c r="IGF146" s="155"/>
      <c r="IGG146" s="155"/>
      <c r="IGH146" s="155"/>
      <c r="IGI146" s="155"/>
      <c r="IGJ146" s="155"/>
      <c r="IGK146" s="155"/>
      <c r="IGL146" s="155"/>
      <c r="IGM146" s="155"/>
      <c r="IGN146" s="155"/>
      <c r="IGO146" s="155"/>
      <c r="IGP146" s="155"/>
      <c r="IGQ146" s="155"/>
      <c r="IGR146" s="155"/>
      <c r="IGS146" s="155"/>
      <c r="IGT146" s="155"/>
      <c r="IGU146" s="155"/>
      <c r="IGV146" s="155"/>
      <c r="IGW146" s="155"/>
      <c r="IGX146" s="155"/>
      <c r="IGY146" s="155"/>
      <c r="IGZ146" s="155"/>
      <c r="IHA146" s="155"/>
      <c r="IHB146" s="155"/>
      <c r="IHC146" s="155"/>
      <c r="IHD146" s="155"/>
      <c r="IHE146" s="155"/>
      <c r="IHF146" s="155"/>
      <c r="IHG146" s="155"/>
      <c r="IHH146" s="155"/>
      <c r="IHI146" s="155"/>
      <c r="IHJ146" s="155"/>
      <c r="IHK146" s="155"/>
      <c r="IHL146" s="155"/>
      <c r="IHM146" s="155"/>
      <c r="IHN146" s="155"/>
      <c r="IHO146" s="155"/>
      <c r="IHP146" s="155"/>
      <c r="IHQ146" s="155"/>
      <c r="IHR146" s="155"/>
      <c r="IHS146" s="155"/>
      <c r="IHT146" s="155"/>
      <c r="IHU146" s="155"/>
      <c r="IHV146" s="155"/>
      <c r="IHW146" s="155"/>
      <c r="IHX146" s="155"/>
      <c r="IHY146" s="155"/>
      <c r="IHZ146" s="155"/>
      <c r="IIA146" s="155"/>
      <c r="IIB146" s="155"/>
      <c r="IIC146" s="155"/>
      <c r="IID146" s="155"/>
      <c r="IIE146" s="155"/>
      <c r="IIF146" s="155"/>
      <c r="IIG146" s="155"/>
      <c r="IIH146" s="155"/>
      <c r="III146" s="155"/>
      <c r="IIJ146" s="155"/>
      <c r="IIK146" s="155"/>
      <c r="IIL146" s="155"/>
      <c r="IIM146" s="155"/>
      <c r="IIN146" s="155"/>
      <c r="IIO146" s="155"/>
      <c r="IIP146" s="155"/>
      <c r="IIQ146" s="155"/>
      <c r="IIR146" s="155"/>
      <c r="IIS146" s="155"/>
      <c r="IIT146" s="155"/>
      <c r="IIU146" s="155"/>
      <c r="IIV146" s="155"/>
      <c r="IIW146" s="155"/>
      <c r="IIX146" s="155"/>
      <c r="IIY146" s="155"/>
      <c r="IIZ146" s="155"/>
      <c r="IJA146" s="155"/>
      <c r="IJB146" s="155"/>
      <c r="IJC146" s="155"/>
      <c r="IJD146" s="155"/>
      <c r="IJE146" s="155"/>
      <c r="IJF146" s="155"/>
      <c r="IJG146" s="155"/>
      <c r="IJH146" s="155"/>
      <c r="IJI146" s="155"/>
      <c r="IJJ146" s="155"/>
      <c r="IJK146" s="155"/>
      <c r="IJL146" s="155"/>
      <c r="IJM146" s="155"/>
      <c r="IJN146" s="155"/>
      <c r="IJO146" s="155"/>
      <c r="IJP146" s="155"/>
      <c r="IJQ146" s="155"/>
      <c r="IJR146" s="155"/>
      <c r="IJS146" s="155"/>
      <c r="IJT146" s="155"/>
      <c r="IJU146" s="155"/>
      <c r="IJV146" s="155"/>
      <c r="IJW146" s="155"/>
      <c r="IJX146" s="155"/>
      <c r="IJY146" s="155"/>
      <c r="IJZ146" s="155"/>
      <c r="IKA146" s="155"/>
      <c r="IKB146" s="155"/>
      <c r="IKC146" s="155"/>
      <c r="IKD146" s="155"/>
      <c r="IKE146" s="155"/>
      <c r="IKF146" s="155"/>
      <c r="IKG146" s="155"/>
      <c r="IKH146" s="155"/>
      <c r="IKI146" s="155"/>
      <c r="IKJ146" s="155"/>
      <c r="IKK146" s="155"/>
      <c r="IKL146" s="155"/>
      <c r="IKM146" s="155"/>
      <c r="IKN146" s="155"/>
      <c r="IKO146" s="155"/>
      <c r="IKP146" s="155"/>
      <c r="IKQ146" s="155"/>
      <c r="IKR146" s="155"/>
      <c r="IKS146" s="155"/>
      <c r="IKT146" s="155"/>
      <c r="IKU146" s="155"/>
      <c r="IKV146" s="155"/>
      <c r="IKW146" s="155"/>
      <c r="IKX146" s="155"/>
      <c r="IKY146" s="155"/>
      <c r="IKZ146" s="155"/>
      <c r="ILA146" s="155"/>
      <c r="ILB146" s="155"/>
      <c r="ILC146" s="155"/>
      <c r="ILD146" s="155"/>
      <c r="ILE146" s="155"/>
      <c r="ILF146" s="155"/>
      <c r="ILG146" s="155"/>
      <c r="ILH146" s="155"/>
      <c r="ILI146" s="155"/>
      <c r="ILJ146" s="155"/>
      <c r="ILK146" s="155"/>
      <c r="ILL146" s="155"/>
      <c r="ILM146" s="155"/>
      <c r="ILN146" s="155"/>
      <c r="ILO146" s="155"/>
      <c r="ILP146" s="155"/>
      <c r="ILQ146" s="155"/>
      <c r="ILR146" s="155"/>
      <c r="ILS146" s="155"/>
      <c r="ILT146" s="155"/>
      <c r="ILU146" s="155"/>
      <c r="ILV146" s="155"/>
      <c r="ILW146" s="155"/>
      <c r="ILX146" s="155"/>
      <c r="ILY146" s="155"/>
      <c r="ILZ146" s="155"/>
      <c r="IMA146" s="155"/>
      <c r="IMB146" s="155"/>
      <c r="IMC146" s="155"/>
      <c r="IMD146" s="155"/>
      <c r="IME146" s="155"/>
      <c r="IMF146" s="155"/>
      <c r="IMG146" s="155"/>
      <c r="IMH146" s="155"/>
      <c r="IMI146" s="155"/>
      <c r="IMJ146" s="155"/>
      <c r="IMK146" s="155"/>
      <c r="IML146" s="155"/>
      <c r="IMM146" s="155"/>
      <c r="IMN146" s="155"/>
      <c r="IMO146" s="155"/>
      <c r="IMP146" s="155"/>
      <c r="IMQ146" s="155"/>
      <c r="IMR146" s="155"/>
      <c r="IMS146" s="155"/>
      <c r="IMT146" s="155"/>
      <c r="IMU146" s="155"/>
      <c r="IMV146" s="155"/>
      <c r="IMW146" s="155"/>
      <c r="IMX146" s="155"/>
      <c r="IMY146" s="155"/>
      <c r="IMZ146" s="155"/>
      <c r="INA146" s="155"/>
      <c r="INB146" s="155"/>
      <c r="INC146" s="155"/>
      <c r="IND146" s="155"/>
      <c r="INE146" s="155"/>
      <c r="INF146" s="155"/>
      <c r="ING146" s="155"/>
      <c r="INH146" s="155"/>
      <c r="INI146" s="155"/>
      <c r="INJ146" s="155"/>
      <c r="INK146" s="155"/>
      <c r="INL146" s="155"/>
      <c r="INM146" s="155"/>
      <c r="INN146" s="155"/>
      <c r="INO146" s="155"/>
      <c r="INP146" s="155"/>
      <c r="INQ146" s="155"/>
      <c r="INR146" s="155"/>
      <c r="INS146" s="155"/>
      <c r="INT146" s="155"/>
      <c r="INU146" s="155"/>
      <c r="INV146" s="155"/>
      <c r="INW146" s="155"/>
      <c r="INX146" s="155"/>
      <c r="INY146" s="155"/>
      <c r="INZ146" s="155"/>
      <c r="IOA146" s="155"/>
      <c r="IOB146" s="155"/>
      <c r="IOC146" s="155"/>
      <c r="IOD146" s="155"/>
      <c r="IOE146" s="155"/>
      <c r="IOF146" s="155"/>
      <c r="IOG146" s="155"/>
      <c r="IOH146" s="155"/>
      <c r="IOI146" s="155"/>
      <c r="IOJ146" s="155"/>
      <c r="IOK146" s="155"/>
      <c r="IOL146" s="155"/>
      <c r="IOM146" s="155"/>
      <c r="ION146" s="155"/>
      <c r="IOO146" s="155"/>
      <c r="IOP146" s="155"/>
      <c r="IOQ146" s="155"/>
      <c r="IOR146" s="155"/>
      <c r="IOS146" s="155"/>
      <c r="IOT146" s="155"/>
      <c r="IOU146" s="155"/>
      <c r="IOV146" s="155"/>
      <c r="IOW146" s="155"/>
      <c r="IOX146" s="155"/>
      <c r="IOY146" s="155"/>
      <c r="IOZ146" s="155"/>
      <c r="IPA146" s="155"/>
      <c r="IPB146" s="155"/>
      <c r="IPC146" s="155"/>
      <c r="IPD146" s="155"/>
      <c r="IPE146" s="155"/>
      <c r="IPF146" s="155"/>
      <c r="IPG146" s="155"/>
      <c r="IPH146" s="155"/>
      <c r="IPI146" s="155"/>
      <c r="IPJ146" s="155"/>
      <c r="IPK146" s="155"/>
      <c r="IPL146" s="155"/>
      <c r="IPM146" s="155"/>
      <c r="IPN146" s="155"/>
      <c r="IPO146" s="155"/>
      <c r="IPP146" s="155"/>
      <c r="IPQ146" s="155"/>
      <c r="IPR146" s="155"/>
      <c r="IPS146" s="155"/>
      <c r="IPT146" s="155"/>
      <c r="IPU146" s="155"/>
      <c r="IPV146" s="155"/>
      <c r="IPW146" s="155"/>
      <c r="IPX146" s="155"/>
      <c r="IPY146" s="155"/>
      <c r="IPZ146" s="155"/>
      <c r="IQA146" s="155"/>
      <c r="IQB146" s="155"/>
      <c r="IQC146" s="155"/>
      <c r="IQD146" s="155"/>
      <c r="IQE146" s="155"/>
      <c r="IQF146" s="155"/>
      <c r="IQG146" s="155"/>
      <c r="IQH146" s="155"/>
      <c r="IQI146" s="155"/>
      <c r="IQJ146" s="155"/>
      <c r="IQK146" s="155"/>
      <c r="IQL146" s="155"/>
      <c r="IQM146" s="155"/>
      <c r="IQN146" s="155"/>
      <c r="IQO146" s="155"/>
      <c r="IQP146" s="155"/>
      <c r="IQQ146" s="155"/>
      <c r="IQR146" s="155"/>
      <c r="IQS146" s="155"/>
      <c r="IQT146" s="155"/>
      <c r="IQU146" s="155"/>
      <c r="IQV146" s="155"/>
      <c r="IQW146" s="155"/>
      <c r="IQX146" s="155"/>
      <c r="IQY146" s="155"/>
      <c r="IQZ146" s="155"/>
      <c r="IRA146" s="155"/>
      <c r="IRB146" s="155"/>
      <c r="IRC146" s="155"/>
      <c r="IRD146" s="155"/>
      <c r="IRE146" s="155"/>
      <c r="IRF146" s="155"/>
      <c r="IRG146" s="155"/>
      <c r="IRH146" s="155"/>
      <c r="IRI146" s="155"/>
      <c r="IRJ146" s="155"/>
      <c r="IRK146" s="155"/>
      <c r="IRL146" s="155"/>
      <c r="IRM146" s="155"/>
      <c r="IRN146" s="155"/>
      <c r="IRO146" s="155"/>
      <c r="IRP146" s="155"/>
      <c r="IRQ146" s="155"/>
      <c r="IRR146" s="155"/>
      <c r="IRS146" s="155"/>
      <c r="IRT146" s="155"/>
      <c r="IRU146" s="155"/>
      <c r="IRV146" s="155"/>
      <c r="IRW146" s="155"/>
      <c r="IRX146" s="155"/>
      <c r="IRY146" s="155"/>
      <c r="IRZ146" s="155"/>
      <c r="ISA146" s="155"/>
      <c r="ISB146" s="155"/>
      <c r="ISC146" s="155"/>
      <c r="ISD146" s="155"/>
      <c r="ISE146" s="155"/>
      <c r="ISF146" s="155"/>
      <c r="ISG146" s="155"/>
      <c r="ISH146" s="155"/>
      <c r="ISI146" s="155"/>
      <c r="ISJ146" s="155"/>
      <c r="ISK146" s="155"/>
      <c r="ISL146" s="155"/>
      <c r="ISM146" s="155"/>
      <c r="ISN146" s="155"/>
      <c r="ISO146" s="155"/>
      <c r="ISP146" s="155"/>
      <c r="ISQ146" s="155"/>
      <c r="ISR146" s="155"/>
      <c r="ISS146" s="155"/>
      <c r="IST146" s="155"/>
      <c r="ISU146" s="155"/>
      <c r="ISV146" s="155"/>
      <c r="ISW146" s="155"/>
      <c r="ISX146" s="155"/>
      <c r="ISY146" s="155"/>
      <c r="ISZ146" s="155"/>
      <c r="ITA146" s="155"/>
      <c r="ITB146" s="155"/>
      <c r="ITC146" s="155"/>
      <c r="ITD146" s="155"/>
      <c r="ITE146" s="155"/>
      <c r="ITF146" s="155"/>
      <c r="ITG146" s="155"/>
      <c r="ITH146" s="155"/>
      <c r="ITI146" s="155"/>
      <c r="ITJ146" s="155"/>
      <c r="ITK146" s="155"/>
      <c r="ITL146" s="155"/>
      <c r="ITM146" s="155"/>
      <c r="ITN146" s="155"/>
      <c r="ITO146" s="155"/>
      <c r="ITP146" s="155"/>
      <c r="ITQ146" s="155"/>
      <c r="ITR146" s="155"/>
      <c r="ITS146" s="155"/>
      <c r="ITT146" s="155"/>
      <c r="ITU146" s="155"/>
      <c r="ITV146" s="155"/>
      <c r="ITW146" s="155"/>
      <c r="ITX146" s="155"/>
      <c r="ITY146" s="155"/>
      <c r="ITZ146" s="155"/>
      <c r="IUA146" s="155"/>
      <c r="IUB146" s="155"/>
      <c r="IUC146" s="155"/>
      <c r="IUD146" s="155"/>
      <c r="IUE146" s="155"/>
      <c r="IUF146" s="155"/>
      <c r="IUG146" s="155"/>
      <c r="IUH146" s="155"/>
      <c r="IUI146" s="155"/>
      <c r="IUJ146" s="155"/>
      <c r="IUK146" s="155"/>
      <c r="IUL146" s="155"/>
      <c r="IUM146" s="155"/>
      <c r="IUN146" s="155"/>
      <c r="IUO146" s="155"/>
      <c r="IUP146" s="155"/>
      <c r="IUQ146" s="155"/>
      <c r="IUR146" s="155"/>
      <c r="IUS146" s="155"/>
      <c r="IUT146" s="155"/>
      <c r="IUU146" s="155"/>
      <c r="IUV146" s="155"/>
      <c r="IUW146" s="155"/>
      <c r="IUX146" s="155"/>
      <c r="IUY146" s="155"/>
      <c r="IUZ146" s="155"/>
      <c r="IVA146" s="155"/>
      <c r="IVB146" s="155"/>
      <c r="IVC146" s="155"/>
      <c r="IVD146" s="155"/>
      <c r="IVE146" s="155"/>
      <c r="IVF146" s="155"/>
      <c r="IVG146" s="155"/>
      <c r="IVH146" s="155"/>
      <c r="IVI146" s="155"/>
      <c r="IVJ146" s="155"/>
      <c r="IVK146" s="155"/>
      <c r="IVL146" s="155"/>
      <c r="IVM146" s="155"/>
      <c r="IVN146" s="155"/>
      <c r="IVO146" s="155"/>
      <c r="IVP146" s="155"/>
      <c r="IVQ146" s="155"/>
      <c r="IVR146" s="155"/>
      <c r="IVS146" s="155"/>
      <c r="IVT146" s="155"/>
      <c r="IVU146" s="155"/>
      <c r="IVV146" s="155"/>
      <c r="IVW146" s="155"/>
      <c r="IVX146" s="155"/>
      <c r="IVY146" s="155"/>
      <c r="IVZ146" s="155"/>
      <c r="IWA146" s="155"/>
      <c r="IWB146" s="155"/>
      <c r="IWC146" s="155"/>
      <c r="IWD146" s="155"/>
      <c r="IWE146" s="155"/>
      <c r="IWF146" s="155"/>
      <c r="IWG146" s="155"/>
      <c r="IWH146" s="155"/>
      <c r="IWI146" s="155"/>
      <c r="IWJ146" s="155"/>
      <c r="IWK146" s="155"/>
      <c r="IWL146" s="155"/>
      <c r="IWM146" s="155"/>
      <c r="IWN146" s="155"/>
      <c r="IWO146" s="155"/>
      <c r="IWP146" s="155"/>
      <c r="IWQ146" s="155"/>
      <c r="IWR146" s="155"/>
      <c r="IWS146" s="155"/>
      <c r="IWT146" s="155"/>
      <c r="IWU146" s="155"/>
      <c r="IWV146" s="155"/>
      <c r="IWW146" s="155"/>
      <c r="IWX146" s="155"/>
      <c r="IWY146" s="155"/>
      <c r="IWZ146" s="155"/>
      <c r="IXA146" s="155"/>
      <c r="IXB146" s="155"/>
      <c r="IXC146" s="155"/>
      <c r="IXD146" s="155"/>
      <c r="IXE146" s="155"/>
      <c r="IXF146" s="155"/>
      <c r="IXG146" s="155"/>
      <c r="IXH146" s="155"/>
      <c r="IXI146" s="155"/>
      <c r="IXJ146" s="155"/>
      <c r="IXK146" s="155"/>
      <c r="IXL146" s="155"/>
      <c r="IXM146" s="155"/>
      <c r="IXN146" s="155"/>
      <c r="IXO146" s="155"/>
      <c r="IXP146" s="155"/>
      <c r="IXQ146" s="155"/>
      <c r="IXR146" s="155"/>
      <c r="IXS146" s="155"/>
      <c r="IXT146" s="155"/>
      <c r="IXU146" s="155"/>
      <c r="IXV146" s="155"/>
      <c r="IXW146" s="155"/>
      <c r="IXX146" s="155"/>
      <c r="IXY146" s="155"/>
      <c r="IXZ146" s="155"/>
      <c r="IYA146" s="155"/>
      <c r="IYB146" s="155"/>
      <c r="IYC146" s="155"/>
      <c r="IYD146" s="155"/>
      <c r="IYE146" s="155"/>
      <c r="IYF146" s="155"/>
      <c r="IYG146" s="155"/>
      <c r="IYH146" s="155"/>
      <c r="IYI146" s="155"/>
      <c r="IYJ146" s="155"/>
      <c r="IYK146" s="155"/>
      <c r="IYL146" s="155"/>
      <c r="IYM146" s="155"/>
      <c r="IYN146" s="155"/>
      <c r="IYO146" s="155"/>
      <c r="IYP146" s="155"/>
      <c r="IYQ146" s="155"/>
      <c r="IYR146" s="155"/>
      <c r="IYS146" s="155"/>
      <c r="IYT146" s="155"/>
      <c r="IYU146" s="155"/>
      <c r="IYV146" s="155"/>
      <c r="IYW146" s="155"/>
      <c r="IYX146" s="155"/>
      <c r="IYY146" s="155"/>
      <c r="IYZ146" s="155"/>
      <c r="IZA146" s="155"/>
      <c r="IZB146" s="155"/>
      <c r="IZC146" s="155"/>
      <c r="IZD146" s="155"/>
      <c r="IZE146" s="155"/>
      <c r="IZF146" s="155"/>
      <c r="IZG146" s="155"/>
      <c r="IZH146" s="155"/>
      <c r="IZI146" s="155"/>
      <c r="IZJ146" s="155"/>
      <c r="IZK146" s="155"/>
      <c r="IZL146" s="155"/>
      <c r="IZM146" s="155"/>
      <c r="IZN146" s="155"/>
      <c r="IZO146" s="155"/>
      <c r="IZP146" s="155"/>
      <c r="IZQ146" s="155"/>
      <c r="IZR146" s="155"/>
      <c r="IZS146" s="155"/>
      <c r="IZT146" s="155"/>
      <c r="IZU146" s="155"/>
      <c r="IZV146" s="155"/>
      <c r="IZW146" s="155"/>
      <c r="IZX146" s="155"/>
      <c r="IZY146" s="155"/>
      <c r="IZZ146" s="155"/>
      <c r="JAA146" s="155"/>
      <c r="JAB146" s="155"/>
      <c r="JAC146" s="155"/>
      <c r="JAD146" s="155"/>
      <c r="JAE146" s="155"/>
      <c r="JAF146" s="155"/>
      <c r="JAG146" s="155"/>
      <c r="JAH146" s="155"/>
      <c r="JAI146" s="155"/>
      <c r="JAJ146" s="155"/>
      <c r="JAK146" s="155"/>
      <c r="JAL146" s="155"/>
      <c r="JAM146" s="155"/>
      <c r="JAN146" s="155"/>
      <c r="JAO146" s="155"/>
      <c r="JAP146" s="155"/>
      <c r="JAQ146" s="155"/>
      <c r="JAR146" s="155"/>
      <c r="JAS146" s="155"/>
      <c r="JAT146" s="155"/>
      <c r="JAU146" s="155"/>
      <c r="JAV146" s="155"/>
      <c r="JAW146" s="155"/>
      <c r="JAX146" s="155"/>
      <c r="JAY146" s="155"/>
      <c r="JAZ146" s="155"/>
      <c r="JBA146" s="155"/>
      <c r="JBB146" s="155"/>
      <c r="JBC146" s="155"/>
      <c r="JBD146" s="155"/>
      <c r="JBE146" s="155"/>
      <c r="JBF146" s="155"/>
      <c r="JBG146" s="155"/>
      <c r="JBH146" s="155"/>
      <c r="JBI146" s="155"/>
      <c r="JBJ146" s="155"/>
      <c r="JBK146" s="155"/>
      <c r="JBL146" s="155"/>
      <c r="JBM146" s="155"/>
      <c r="JBN146" s="155"/>
      <c r="JBO146" s="155"/>
      <c r="JBP146" s="155"/>
      <c r="JBQ146" s="155"/>
      <c r="JBR146" s="155"/>
      <c r="JBS146" s="155"/>
      <c r="JBT146" s="155"/>
      <c r="JBU146" s="155"/>
      <c r="JBV146" s="155"/>
      <c r="JBW146" s="155"/>
      <c r="JBX146" s="155"/>
      <c r="JBY146" s="155"/>
      <c r="JBZ146" s="155"/>
      <c r="JCA146" s="155"/>
      <c r="JCB146" s="155"/>
      <c r="JCC146" s="155"/>
      <c r="JCD146" s="155"/>
      <c r="JCE146" s="155"/>
      <c r="JCF146" s="155"/>
      <c r="JCG146" s="155"/>
      <c r="JCH146" s="155"/>
      <c r="JCI146" s="155"/>
      <c r="JCJ146" s="155"/>
      <c r="JCK146" s="155"/>
      <c r="JCL146" s="155"/>
      <c r="JCM146" s="155"/>
      <c r="JCN146" s="155"/>
      <c r="JCO146" s="155"/>
      <c r="JCP146" s="155"/>
      <c r="JCQ146" s="155"/>
      <c r="JCR146" s="155"/>
      <c r="JCS146" s="155"/>
      <c r="JCT146" s="155"/>
      <c r="JCU146" s="155"/>
      <c r="JCV146" s="155"/>
      <c r="JCW146" s="155"/>
      <c r="JCX146" s="155"/>
      <c r="JCY146" s="155"/>
      <c r="JCZ146" s="155"/>
      <c r="JDA146" s="155"/>
      <c r="JDB146" s="155"/>
      <c r="JDC146" s="155"/>
      <c r="JDD146" s="155"/>
      <c r="JDE146" s="155"/>
      <c r="JDF146" s="155"/>
      <c r="JDG146" s="155"/>
      <c r="JDH146" s="155"/>
      <c r="JDI146" s="155"/>
      <c r="JDJ146" s="155"/>
      <c r="JDK146" s="155"/>
      <c r="JDL146" s="155"/>
      <c r="JDM146" s="155"/>
      <c r="JDN146" s="155"/>
      <c r="JDO146" s="155"/>
      <c r="JDP146" s="155"/>
      <c r="JDQ146" s="155"/>
      <c r="JDR146" s="155"/>
      <c r="JDS146" s="155"/>
      <c r="JDT146" s="155"/>
      <c r="JDU146" s="155"/>
      <c r="JDV146" s="155"/>
      <c r="JDW146" s="155"/>
      <c r="JDX146" s="155"/>
      <c r="JDY146" s="155"/>
      <c r="JDZ146" s="155"/>
      <c r="JEA146" s="155"/>
      <c r="JEB146" s="155"/>
      <c r="JEC146" s="155"/>
      <c r="JED146" s="155"/>
      <c r="JEE146" s="155"/>
      <c r="JEF146" s="155"/>
      <c r="JEG146" s="155"/>
      <c r="JEH146" s="155"/>
      <c r="JEI146" s="155"/>
      <c r="JEJ146" s="155"/>
      <c r="JEK146" s="155"/>
      <c r="JEL146" s="155"/>
      <c r="JEM146" s="155"/>
      <c r="JEN146" s="155"/>
      <c r="JEO146" s="155"/>
      <c r="JEP146" s="155"/>
      <c r="JEQ146" s="155"/>
      <c r="JER146" s="155"/>
      <c r="JES146" s="155"/>
      <c r="JET146" s="155"/>
      <c r="JEU146" s="155"/>
      <c r="JEV146" s="155"/>
      <c r="JEW146" s="155"/>
      <c r="JEX146" s="155"/>
      <c r="JEY146" s="155"/>
      <c r="JEZ146" s="155"/>
      <c r="JFA146" s="155"/>
      <c r="JFB146" s="155"/>
      <c r="JFC146" s="155"/>
      <c r="JFD146" s="155"/>
      <c r="JFE146" s="155"/>
      <c r="JFF146" s="155"/>
      <c r="JFG146" s="155"/>
      <c r="JFH146" s="155"/>
      <c r="JFI146" s="155"/>
      <c r="JFJ146" s="155"/>
      <c r="JFK146" s="155"/>
      <c r="JFL146" s="155"/>
      <c r="JFM146" s="155"/>
      <c r="JFN146" s="155"/>
      <c r="JFO146" s="155"/>
      <c r="JFP146" s="155"/>
      <c r="JFQ146" s="155"/>
      <c r="JFR146" s="155"/>
      <c r="JFS146" s="155"/>
      <c r="JFT146" s="155"/>
      <c r="JFU146" s="155"/>
      <c r="JFV146" s="155"/>
      <c r="JFW146" s="155"/>
      <c r="JFX146" s="155"/>
      <c r="JFY146" s="155"/>
      <c r="JFZ146" s="155"/>
      <c r="JGA146" s="155"/>
      <c r="JGB146" s="155"/>
      <c r="JGC146" s="155"/>
      <c r="JGD146" s="155"/>
      <c r="JGE146" s="155"/>
      <c r="JGF146" s="155"/>
      <c r="JGG146" s="155"/>
      <c r="JGH146" s="155"/>
      <c r="JGI146" s="155"/>
      <c r="JGJ146" s="155"/>
      <c r="JGK146" s="155"/>
      <c r="JGL146" s="155"/>
      <c r="JGM146" s="155"/>
      <c r="JGN146" s="155"/>
      <c r="JGO146" s="155"/>
      <c r="JGP146" s="155"/>
      <c r="JGQ146" s="155"/>
      <c r="JGR146" s="155"/>
      <c r="JGS146" s="155"/>
      <c r="JGT146" s="155"/>
      <c r="JGU146" s="155"/>
      <c r="JGV146" s="155"/>
      <c r="JGW146" s="155"/>
      <c r="JGX146" s="155"/>
      <c r="JGY146" s="155"/>
      <c r="JGZ146" s="155"/>
      <c r="JHA146" s="155"/>
      <c r="JHB146" s="155"/>
      <c r="JHC146" s="155"/>
      <c r="JHD146" s="155"/>
      <c r="JHE146" s="155"/>
      <c r="JHF146" s="155"/>
      <c r="JHG146" s="155"/>
      <c r="JHH146" s="155"/>
      <c r="JHI146" s="155"/>
      <c r="JHJ146" s="155"/>
      <c r="JHK146" s="155"/>
      <c r="JHL146" s="155"/>
      <c r="JHM146" s="155"/>
      <c r="JHN146" s="155"/>
      <c r="JHO146" s="155"/>
      <c r="JHP146" s="155"/>
      <c r="JHQ146" s="155"/>
      <c r="JHR146" s="155"/>
      <c r="JHS146" s="155"/>
      <c r="JHT146" s="155"/>
      <c r="JHU146" s="155"/>
      <c r="JHV146" s="155"/>
      <c r="JHW146" s="155"/>
      <c r="JHX146" s="155"/>
      <c r="JHY146" s="155"/>
      <c r="JHZ146" s="155"/>
      <c r="JIA146" s="155"/>
      <c r="JIB146" s="155"/>
      <c r="JIC146" s="155"/>
      <c r="JID146" s="155"/>
      <c r="JIE146" s="155"/>
      <c r="JIF146" s="155"/>
      <c r="JIG146" s="155"/>
      <c r="JIH146" s="155"/>
      <c r="JII146" s="155"/>
      <c r="JIJ146" s="155"/>
      <c r="JIK146" s="155"/>
      <c r="JIL146" s="155"/>
      <c r="JIM146" s="155"/>
      <c r="JIN146" s="155"/>
      <c r="JIO146" s="155"/>
      <c r="JIP146" s="155"/>
      <c r="JIQ146" s="155"/>
      <c r="JIR146" s="155"/>
      <c r="JIS146" s="155"/>
      <c r="JIT146" s="155"/>
      <c r="JIU146" s="155"/>
      <c r="JIV146" s="155"/>
      <c r="JIW146" s="155"/>
      <c r="JIX146" s="155"/>
      <c r="JIY146" s="155"/>
      <c r="JIZ146" s="155"/>
      <c r="JJA146" s="155"/>
      <c r="JJB146" s="155"/>
      <c r="JJC146" s="155"/>
      <c r="JJD146" s="155"/>
      <c r="JJE146" s="155"/>
      <c r="JJF146" s="155"/>
      <c r="JJG146" s="155"/>
      <c r="JJH146" s="155"/>
      <c r="JJI146" s="155"/>
      <c r="JJJ146" s="155"/>
      <c r="JJK146" s="155"/>
      <c r="JJL146" s="155"/>
      <c r="JJM146" s="155"/>
      <c r="JJN146" s="155"/>
      <c r="JJO146" s="155"/>
      <c r="JJP146" s="155"/>
      <c r="JJQ146" s="155"/>
      <c r="JJR146" s="155"/>
      <c r="JJS146" s="155"/>
      <c r="JJT146" s="155"/>
      <c r="JJU146" s="155"/>
      <c r="JJV146" s="155"/>
      <c r="JJW146" s="155"/>
      <c r="JJX146" s="155"/>
      <c r="JJY146" s="155"/>
      <c r="JJZ146" s="155"/>
      <c r="JKA146" s="155"/>
      <c r="JKB146" s="155"/>
      <c r="JKC146" s="155"/>
      <c r="JKD146" s="155"/>
      <c r="JKE146" s="155"/>
      <c r="JKF146" s="155"/>
      <c r="JKG146" s="155"/>
      <c r="JKH146" s="155"/>
      <c r="JKI146" s="155"/>
      <c r="JKJ146" s="155"/>
      <c r="JKK146" s="155"/>
      <c r="JKL146" s="155"/>
      <c r="JKM146" s="155"/>
      <c r="JKN146" s="155"/>
      <c r="JKO146" s="155"/>
      <c r="JKP146" s="155"/>
      <c r="JKQ146" s="155"/>
      <c r="JKR146" s="155"/>
      <c r="JKS146" s="155"/>
      <c r="JKT146" s="155"/>
      <c r="JKU146" s="155"/>
      <c r="JKV146" s="155"/>
      <c r="JKW146" s="155"/>
      <c r="JKX146" s="155"/>
      <c r="JKY146" s="155"/>
      <c r="JKZ146" s="155"/>
      <c r="JLA146" s="155"/>
      <c r="JLB146" s="155"/>
      <c r="JLC146" s="155"/>
      <c r="JLD146" s="155"/>
      <c r="JLE146" s="155"/>
      <c r="JLF146" s="155"/>
      <c r="JLG146" s="155"/>
      <c r="JLH146" s="155"/>
      <c r="JLI146" s="155"/>
      <c r="JLJ146" s="155"/>
      <c r="JLK146" s="155"/>
      <c r="JLL146" s="155"/>
      <c r="JLM146" s="155"/>
      <c r="JLN146" s="155"/>
      <c r="JLO146" s="155"/>
      <c r="JLP146" s="155"/>
      <c r="JLQ146" s="155"/>
      <c r="JLR146" s="155"/>
      <c r="JLS146" s="155"/>
      <c r="JLT146" s="155"/>
      <c r="JLU146" s="155"/>
      <c r="JLV146" s="155"/>
      <c r="JLW146" s="155"/>
      <c r="JLX146" s="155"/>
      <c r="JLY146" s="155"/>
      <c r="JLZ146" s="155"/>
      <c r="JMA146" s="155"/>
      <c r="JMB146" s="155"/>
      <c r="JMC146" s="155"/>
      <c r="JMD146" s="155"/>
      <c r="JME146" s="155"/>
      <c r="JMF146" s="155"/>
      <c r="JMG146" s="155"/>
      <c r="JMH146" s="155"/>
      <c r="JMI146" s="155"/>
      <c r="JMJ146" s="155"/>
      <c r="JMK146" s="155"/>
      <c r="JML146" s="155"/>
      <c r="JMM146" s="155"/>
      <c r="JMN146" s="155"/>
      <c r="JMO146" s="155"/>
      <c r="JMP146" s="155"/>
      <c r="JMQ146" s="155"/>
      <c r="JMR146" s="155"/>
      <c r="JMS146" s="155"/>
      <c r="JMT146" s="155"/>
      <c r="JMU146" s="155"/>
      <c r="JMV146" s="155"/>
      <c r="JMW146" s="155"/>
      <c r="JMX146" s="155"/>
      <c r="JMY146" s="155"/>
      <c r="JMZ146" s="155"/>
      <c r="JNA146" s="155"/>
      <c r="JNB146" s="155"/>
      <c r="JNC146" s="155"/>
      <c r="JND146" s="155"/>
      <c r="JNE146" s="155"/>
      <c r="JNF146" s="155"/>
      <c r="JNG146" s="155"/>
      <c r="JNH146" s="155"/>
      <c r="JNI146" s="155"/>
      <c r="JNJ146" s="155"/>
      <c r="JNK146" s="155"/>
      <c r="JNL146" s="155"/>
      <c r="JNM146" s="155"/>
      <c r="JNN146" s="155"/>
      <c r="JNO146" s="155"/>
      <c r="JNP146" s="155"/>
      <c r="JNQ146" s="155"/>
      <c r="JNR146" s="155"/>
      <c r="JNS146" s="155"/>
      <c r="JNT146" s="155"/>
      <c r="JNU146" s="155"/>
      <c r="JNV146" s="155"/>
      <c r="JNW146" s="155"/>
      <c r="JNX146" s="155"/>
      <c r="JNY146" s="155"/>
      <c r="JNZ146" s="155"/>
      <c r="JOA146" s="155"/>
      <c r="JOB146" s="155"/>
      <c r="JOC146" s="155"/>
      <c r="JOD146" s="155"/>
      <c r="JOE146" s="155"/>
      <c r="JOF146" s="155"/>
      <c r="JOG146" s="155"/>
      <c r="JOH146" s="155"/>
      <c r="JOI146" s="155"/>
      <c r="JOJ146" s="155"/>
      <c r="JOK146" s="155"/>
      <c r="JOL146" s="155"/>
      <c r="JOM146" s="155"/>
      <c r="JON146" s="155"/>
      <c r="JOO146" s="155"/>
      <c r="JOP146" s="155"/>
      <c r="JOQ146" s="155"/>
      <c r="JOR146" s="155"/>
      <c r="JOS146" s="155"/>
      <c r="JOT146" s="155"/>
      <c r="JOU146" s="155"/>
      <c r="JOV146" s="155"/>
      <c r="JOW146" s="155"/>
      <c r="JOX146" s="155"/>
      <c r="JOY146" s="155"/>
      <c r="JOZ146" s="155"/>
      <c r="JPA146" s="155"/>
      <c r="JPB146" s="155"/>
      <c r="JPC146" s="155"/>
      <c r="JPD146" s="155"/>
      <c r="JPE146" s="155"/>
      <c r="JPF146" s="155"/>
      <c r="JPG146" s="155"/>
      <c r="JPH146" s="155"/>
      <c r="JPI146" s="155"/>
      <c r="JPJ146" s="155"/>
      <c r="JPK146" s="155"/>
      <c r="JPL146" s="155"/>
      <c r="JPM146" s="155"/>
      <c r="JPN146" s="155"/>
      <c r="JPO146" s="155"/>
      <c r="JPP146" s="155"/>
      <c r="JPQ146" s="155"/>
      <c r="JPR146" s="155"/>
      <c r="JPS146" s="155"/>
      <c r="JPT146" s="155"/>
      <c r="JPU146" s="155"/>
      <c r="JPV146" s="155"/>
      <c r="JPW146" s="155"/>
      <c r="JPX146" s="155"/>
      <c r="JPY146" s="155"/>
      <c r="JPZ146" s="155"/>
      <c r="JQA146" s="155"/>
      <c r="JQB146" s="155"/>
      <c r="JQC146" s="155"/>
      <c r="JQD146" s="155"/>
      <c r="JQE146" s="155"/>
      <c r="JQF146" s="155"/>
      <c r="JQG146" s="155"/>
      <c r="JQH146" s="155"/>
      <c r="JQI146" s="155"/>
      <c r="JQJ146" s="155"/>
      <c r="JQK146" s="155"/>
      <c r="JQL146" s="155"/>
      <c r="JQM146" s="155"/>
      <c r="JQN146" s="155"/>
      <c r="JQO146" s="155"/>
      <c r="JQP146" s="155"/>
      <c r="JQQ146" s="155"/>
      <c r="JQR146" s="155"/>
      <c r="JQS146" s="155"/>
      <c r="JQT146" s="155"/>
      <c r="JQU146" s="155"/>
      <c r="JQV146" s="155"/>
      <c r="JQW146" s="155"/>
      <c r="JQX146" s="155"/>
      <c r="JQY146" s="155"/>
      <c r="JQZ146" s="155"/>
      <c r="JRA146" s="155"/>
      <c r="JRB146" s="155"/>
      <c r="JRC146" s="155"/>
      <c r="JRD146" s="155"/>
      <c r="JRE146" s="155"/>
      <c r="JRF146" s="155"/>
      <c r="JRG146" s="155"/>
      <c r="JRH146" s="155"/>
      <c r="JRI146" s="155"/>
      <c r="JRJ146" s="155"/>
      <c r="JRK146" s="155"/>
      <c r="JRL146" s="155"/>
      <c r="JRM146" s="155"/>
      <c r="JRN146" s="155"/>
      <c r="JRO146" s="155"/>
      <c r="JRP146" s="155"/>
      <c r="JRQ146" s="155"/>
      <c r="JRR146" s="155"/>
      <c r="JRS146" s="155"/>
      <c r="JRT146" s="155"/>
      <c r="JRU146" s="155"/>
      <c r="JRV146" s="155"/>
      <c r="JRW146" s="155"/>
      <c r="JRX146" s="155"/>
      <c r="JRY146" s="155"/>
      <c r="JRZ146" s="155"/>
      <c r="JSA146" s="155"/>
      <c r="JSB146" s="155"/>
      <c r="JSC146" s="155"/>
      <c r="JSD146" s="155"/>
      <c r="JSE146" s="155"/>
      <c r="JSF146" s="155"/>
      <c r="JSG146" s="155"/>
      <c r="JSH146" s="155"/>
      <c r="JSI146" s="155"/>
      <c r="JSJ146" s="155"/>
      <c r="JSK146" s="155"/>
      <c r="JSL146" s="155"/>
      <c r="JSM146" s="155"/>
      <c r="JSN146" s="155"/>
      <c r="JSO146" s="155"/>
      <c r="JSP146" s="155"/>
      <c r="JSQ146" s="155"/>
      <c r="JSR146" s="155"/>
      <c r="JSS146" s="155"/>
      <c r="JST146" s="155"/>
      <c r="JSU146" s="155"/>
      <c r="JSV146" s="155"/>
      <c r="JSW146" s="155"/>
      <c r="JSX146" s="155"/>
      <c r="JSY146" s="155"/>
      <c r="JSZ146" s="155"/>
      <c r="JTA146" s="155"/>
      <c r="JTB146" s="155"/>
      <c r="JTC146" s="155"/>
      <c r="JTD146" s="155"/>
      <c r="JTE146" s="155"/>
      <c r="JTF146" s="155"/>
      <c r="JTG146" s="155"/>
      <c r="JTH146" s="155"/>
      <c r="JTI146" s="155"/>
      <c r="JTJ146" s="155"/>
      <c r="JTK146" s="155"/>
      <c r="JTL146" s="155"/>
      <c r="JTM146" s="155"/>
      <c r="JTN146" s="155"/>
      <c r="JTO146" s="155"/>
      <c r="JTP146" s="155"/>
      <c r="JTQ146" s="155"/>
      <c r="JTR146" s="155"/>
      <c r="JTS146" s="155"/>
      <c r="JTT146" s="155"/>
      <c r="JTU146" s="155"/>
      <c r="JTV146" s="155"/>
      <c r="JTW146" s="155"/>
      <c r="JTX146" s="155"/>
      <c r="JTY146" s="155"/>
      <c r="JTZ146" s="155"/>
      <c r="JUA146" s="155"/>
      <c r="JUB146" s="155"/>
      <c r="JUC146" s="155"/>
      <c r="JUD146" s="155"/>
      <c r="JUE146" s="155"/>
      <c r="JUF146" s="155"/>
      <c r="JUG146" s="155"/>
      <c r="JUH146" s="155"/>
      <c r="JUI146" s="155"/>
      <c r="JUJ146" s="155"/>
      <c r="JUK146" s="155"/>
      <c r="JUL146" s="155"/>
      <c r="JUM146" s="155"/>
      <c r="JUN146" s="155"/>
      <c r="JUO146" s="155"/>
      <c r="JUP146" s="155"/>
      <c r="JUQ146" s="155"/>
      <c r="JUR146" s="155"/>
      <c r="JUS146" s="155"/>
      <c r="JUT146" s="155"/>
      <c r="JUU146" s="155"/>
      <c r="JUV146" s="155"/>
      <c r="JUW146" s="155"/>
      <c r="JUX146" s="155"/>
      <c r="JUY146" s="155"/>
      <c r="JUZ146" s="155"/>
      <c r="JVA146" s="155"/>
      <c r="JVB146" s="155"/>
      <c r="JVC146" s="155"/>
      <c r="JVD146" s="155"/>
      <c r="JVE146" s="155"/>
      <c r="JVF146" s="155"/>
      <c r="JVG146" s="155"/>
      <c r="JVH146" s="155"/>
      <c r="JVI146" s="155"/>
      <c r="JVJ146" s="155"/>
      <c r="JVK146" s="155"/>
      <c r="JVL146" s="155"/>
      <c r="JVM146" s="155"/>
      <c r="JVN146" s="155"/>
      <c r="JVO146" s="155"/>
      <c r="JVP146" s="155"/>
      <c r="JVQ146" s="155"/>
      <c r="JVR146" s="155"/>
      <c r="JVS146" s="155"/>
      <c r="JVT146" s="155"/>
      <c r="JVU146" s="155"/>
      <c r="JVV146" s="155"/>
      <c r="JVW146" s="155"/>
      <c r="JVX146" s="155"/>
      <c r="JVY146" s="155"/>
      <c r="JVZ146" s="155"/>
      <c r="JWA146" s="155"/>
      <c r="JWB146" s="155"/>
      <c r="JWC146" s="155"/>
      <c r="JWD146" s="155"/>
      <c r="JWE146" s="155"/>
      <c r="JWF146" s="155"/>
      <c r="JWG146" s="155"/>
      <c r="JWH146" s="155"/>
      <c r="JWI146" s="155"/>
      <c r="JWJ146" s="155"/>
      <c r="JWK146" s="155"/>
      <c r="JWL146" s="155"/>
      <c r="JWM146" s="155"/>
      <c r="JWN146" s="155"/>
      <c r="JWO146" s="155"/>
      <c r="JWP146" s="155"/>
      <c r="JWQ146" s="155"/>
      <c r="JWR146" s="155"/>
      <c r="JWS146" s="155"/>
      <c r="JWT146" s="155"/>
      <c r="JWU146" s="155"/>
      <c r="JWV146" s="155"/>
      <c r="JWW146" s="155"/>
      <c r="JWX146" s="155"/>
      <c r="JWY146" s="155"/>
      <c r="JWZ146" s="155"/>
      <c r="JXA146" s="155"/>
      <c r="JXB146" s="155"/>
      <c r="JXC146" s="155"/>
      <c r="JXD146" s="155"/>
      <c r="JXE146" s="155"/>
      <c r="JXF146" s="155"/>
      <c r="JXG146" s="155"/>
      <c r="JXH146" s="155"/>
      <c r="JXI146" s="155"/>
      <c r="JXJ146" s="155"/>
      <c r="JXK146" s="155"/>
      <c r="JXL146" s="155"/>
      <c r="JXM146" s="155"/>
      <c r="JXN146" s="155"/>
      <c r="JXO146" s="155"/>
      <c r="JXP146" s="155"/>
      <c r="JXQ146" s="155"/>
      <c r="JXR146" s="155"/>
      <c r="JXS146" s="155"/>
      <c r="JXT146" s="155"/>
      <c r="JXU146" s="155"/>
      <c r="JXV146" s="155"/>
      <c r="JXW146" s="155"/>
      <c r="JXX146" s="155"/>
      <c r="JXY146" s="155"/>
      <c r="JXZ146" s="155"/>
      <c r="JYA146" s="155"/>
      <c r="JYB146" s="155"/>
      <c r="JYC146" s="155"/>
      <c r="JYD146" s="155"/>
      <c r="JYE146" s="155"/>
      <c r="JYF146" s="155"/>
      <c r="JYG146" s="155"/>
      <c r="JYH146" s="155"/>
      <c r="JYI146" s="155"/>
      <c r="JYJ146" s="155"/>
      <c r="JYK146" s="155"/>
      <c r="JYL146" s="155"/>
      <c r="JYM146" s="155"/>
      <c r="JYN146" s="155"/>
      <c r="JYO146" s="155"/>
      <c r="JYP146" s="155"/>
      <c r="JYQ146" s="155"/>
      <c r="JYR146" s="155"/>
      <c r="JYS146" s="155"/>
      <c r="JYT146" s="155"/>
      <c r="JYU146" s="155"/>
      <c r="JYV146" s="155"/>
      <c r="JYW146" s="155"/>
      <c r="JYX146" s="155"/>
      <c r="JYY146" s="155"/>
      <c r="JYZ146" s="155"/>
      <c r="JZA146" s="155"/>
      <c r="JZB146" s="155"/>
      <c r="JZC146" s="155"/>
      <c r="JZD146" s="155"/>
      <c r="JZE146" s="155"/>
      <c r="JZF146" s="155"/>
      <c r="JZG146" s="155"/>
      <c r="JZH146" s="155"/>
      <c r="JZI146" s="155"/>
      <c r="JZJ146" s="155"/>
      <c r="JZK146" s="155"/>
      <c r="JZL146" s="155"/>
      <c r="JZM146" s="155"/>
      <c r="JZN146" s="155"/>
      <c r="JZO146" s="155"/>
      <c r="JZP146" s="155"/>
      <c r="JZQ146" s="155"/>
      <c r="JZR146" s="155"/>
      <c r="JZS146" s="155"/>
      <c r="JZT146" s="155"/>
      <c r="JZU146" s="155"/>
      <c r="JZV146" s="155"/>
      <c r="JZW146" s="155"/>
      <c r="JZX146" s="155"/>
      <c r="JZY146" s="155"/>
      <c r="JZZ146" s="155"/>
      <c r="KAA146" s="155"/>
      <c r="KAB146" s="155"/>
      <c r="KAC146" s="155"/>
      <c r="KAD146" s="155"/>
      <c r="KAE146" s="155"/>
      <c r="KAF146" s="155"/>
      <c r="KAG146" s="155"/>
      <c r="KAH146" s="155"/>
      <c r="KAI146" s="155"/>
      <c r="KAJ146" s="155"/>
      <c r="KAK146" s="155"/>
      <c r="KAL146" s="155"/>
      <c r="KAM146" s="155"/>
      <c r="KAN146" s="155"/>
      <c r="KAO146" s="155"/>
      <c r="KAP146" s="155"/>
      <c r="KAQ146" s="155"/>
      <c r="KAR146" s="155"/>
      <c r="KAS146" s="155"/>
      <c r="KAT146" s="155"/>
      <c r="KAU146" s="155"/>
      <c r="KAV146" s="155"/>
      <c r="KAW146" s="155"/>
      <c r="KAX146" s="155"/>
      <c r="KAY146" s="155"/>
      <c r="KAZ146" s="155"/>
      <c r="KBA146" s="155"/>
      <c r="KBB146" s="155"/>
      <c r="KBC146" s="155"/>
      <c r="KBD146" s="155"/>
      <c r="KBE146" s="155"/>
      <c r="KBF146" s="155"/>
      <c r="KBG146" s="155"/>
      <c r="KBH146" s="155"/>
      <c r="KBI146" s="155"/>
      <c r="KBJ146" s="155"/>
      <c r="KBK146" s="155"/>
      <c r="KBL146" s="155"/>
      <c r="KBM146" s="155"/>
      <c r="KBN146" s="155"/>
      <c r="KBO146" s="155"/>
      <c r="KBP146" s="155"/>
      <c r="KBQ146" s="155"/>
      <c r="KBR146" s="155"/>
      <c r="KBS146" s="155"/>
      <c r="KBT146" s="155"/>
      <c r="KBU146" s="155"/>
      <c r="KBV146" s="155"/>
      <c r="KBW146" s="155"/>
      <c r="KBX146" s="155"/>
      <c r="KBY146" s="155"/>
      <c r="KBZ146" s="155"/>
      <c r="KCA146" s="155"/>
      <c r="KCB146" s="155"/>
      <c r="KCC146" s="155"/>
      <c r="KCD146" s="155"/>
      <c r="KCE146" s="155"/>
      <c r="KCF146" s="155"/>
      <c r="KCG146" s="155"/>
      <c r="KCH146" s="155"/>
      <c r="KCI146" s="155"/>
      <c r="KCJ146" s="155"/>
      <c r="KCK146" s="155"/>
      <c r="KCL146" s="155"/>
      <c r="KCM146" s="155"/>
      <c r="KCN146" s="155"/>
      <c r="KCO146" s="155"/>
      <c r="KCP146" s="155"/>
      <c r="KCQ146" s="155"/>
      <c r="KCR146" s="155"/>
      <c r="KCS146" s="155"/>
      <c r="KCT146" s="155"/>
      <c r="KCU146" s="155"/>
      <c r="KCV146" s="155"/>
      <c r="KCW146" s="155"/>
      <c r="KCX146" s="155"/>
      <c r="KCY146" s="155"/>
      <c r="KCZ146" s="155"/>
      <c r="KDA146" s="155"/>
      <c r="KDB146" s="155"/>
      <c r="KDC146" s="155"/>
      <c r="KDD146" s="155"/>
      <c r="KDE146" s="155"/>
      <c r="KDF146" s="155"/>
      <c r="KDG146" s="155"/>
      <c r="KDH146" s="155"/>
      <c r="KDI146" s="155"/>
      <c r="KDJ146" s="155"/>
      <c r="KDK146" s="155"/>
      <c r="KDL146" s="155"/>
      <c r="KDM146" s="155"/>
      <c r="KDN146" s="155"/>
      <c r="KDO146" s="155"/>
      <c r="KDP146" s="155"/>
      <c r="KDQ146" s="155"/>
      <c r="KDR146" s="155"/>
      <c r="KDS146" s="155"/>
      <c r="KDT146" s="155"/>
      <c r="KDU146" s="155"/>
      <c r="KDV146" s="155"/>
      <c r="KDW146" s="155"/>
      <c r="KDX146" s="155"/>
      <c r="KDY146" s="155"/>
      <c r="KDZ146" s="155"/>
      <c r="KEA146" s="155"/>
      <c r="KEB146" s="155"/>
      <c r="KEC146" s="155"/>
      <c r="KED146" s="155"/>
      <c r="KEE146" s="155"/>
      <c r="KEF146" s="155"/>
      <c r="KEG146" s="155"/>
      <c r="KEH146" s="155"/>
      <c r="KEI146" s="155"/>
      <c r="KEJ146" s="155"/>
      <c r="KEK146" s="155"/>
      <c r="KEL146" s="155"/>
      <c r="KEM146" s="155"/>
      <c r="KEN146" s="155"/>
      <c r="KEO146" s="155"/>
      <c r="KEP146" s="155"/>
      <c r="KEQ146" s="155"/>
      <c r="KER146" s="155"/>
      <c r="KES146" s="155"/>
      <c r="KET146" s="155"/>
      <c r="KEU146" s="155"/>
      <c r="KEV146" s="155"/>
      <c r="KEW146" s="155"/>
      <c r="KEX146" s="155"/>
      <c r="KEY146" s="155"/>
      <c r="KEZ146" s="155"/>
      <c r="KFA146" s="155"/>
      <c r="KFB146" s="155"/>
      <c r="KFC146" s="155"/>
      <c r="KFD146" s="155"/>
      <c r="KFE146" s="155"/>
      <c r="KFF146" s="155"/>
      <c r="KFG146" s="155"/>
      <c r="KFH146" s="155"/>
      <c r="KFI146" s="155"/>
      <c r="KFJ146" s="155"/>
      <c r="KFK146" s="155"/>
      <c r="KFL146" s="155"/>
      <c r="KFM146" s="155"/>
      <c r="KFN146" s="155"/>
      <c r="KFO146" s="155"/>
      <c r="KFP146" s="155"/>
      <c r="KFQ146" s="155"/>
      <c r="KFR146" s="155"/>
      <c r="KFS146" s="155"/>
      <c r="KFT146" s="155"/>
      <c r="KFU146" s="155"/>
      <c r="KFV146" s="155"/>
      <c r="KFW146" s="155"/>
      <c r="KFX146" s="155"/>
      <c r="KFY146" s="155"/>
      <c r="KFZ146" s="155"/>
      <c r="KGA146" s="155"/>
      <c r="KGB146" s="155"/>
      <c r="KGC146" s="155"/>
      <c r="KGD146" s="155"/>
      <c r="KGE146" s="155"/>
      <c r="KGF146" s="155"/>
      <c r="KGG146" s="155"/>
      <c r="KGH146" s="155"/>
      <c r="KGI146" s="155"/>
      <c r="KGJ146" s="155"/>
      <c r="KGK146" s="155"/>
      <c r="KGL146" s="155"/>
      <c r="KGM146" s="155"/>
      <c r="KGN146" s="155"/>
      <c r="KGO146" s="155"/>
      <c r="KGP146" s="155"/>
      <c r="KGQ146" s="155"/>
      <c r="KGR146" s="155"/>
      <c r="KGS146" s="155"/>
      <c r="KGT146" s="155"/>
      <c r="KGU146" s="155"/>
      <c r="KGV146" s="155"/>
      <c r="KGW146" s="155"/>
      <c r="KGX146" s="155"/>
      <c r="KGY146" s="155"/>
      <c r="KGZ146" s="155"/>
      <c r="KHA146" s="155"/>
      <c r="KHB146" s="155"/>
      <c r="KHC146" s="155"/>
      <c r="KHD146" s="155"/>
      <c r="KHE146" s="155"/>
      <c r="KHF146" s="155"/>
      <c r="KHG146" s="155"/>
      <c r="KHH146" s="155"/>
      <c r="KHI146" s="155"/>
      <c r="KHJ146" s="155"/>
      <c r="KHK146" s="155"/>
      <c r="KHL146" s="155"/>
      <c r="KHM146" s="155"/>
      <c r="KHN146" s="155"/>
      <c r="KHO146" s="155"/>
      <c r="KHP146" s="155"/>
      <c r="KHQ146" s="155"/>
      <c r="KHR146" s="155"/>
      <c r="KHS146" s="155"/>
      <c r="KHT146" s="155"/>
      <c r="KHU146" s="155"/>
      <c r="KHV146" s="155"/>
      <c r="KHW146" s="155"/>
      <c r="KHX146" s="155"/>
      <c r="KHY146" s="155"/>
      <c r="KHZ146" s="155"/>
      <c r="KIA146" s="155"/>
      <c r="KIB146" s="155"/>
      <c r="KIC146" s="155"/>
      <c r="KID146" s="155"/>
      <c r="KIE146" s="155"/>
      <c r="KIF146" s="155"/>
      <c r="KIG146" s="155"/>
      <c r="KIH146" s="155"/>
      <c r="KII146" s="155"/>
      <c r="KIJ146" s="155"/>
      <c r="KIK146" s="155"/>
      <c r="KIL146" s="155"/>
      <c r="KIM146" s="155"/>
      <c r="KIN146" s="155"/>
      <c r="KIO146" s="155"/>
      <c r="KIP146" s="155"/>
      <c r="KIQ146" s="155"/>
      <c r="KIR146" s="155"/>
      <c r="KIS146" s="155"/>
      <c r="KIT146" s="155"/>
      <c r="KIU146" s="155"/>
      <c r="KIV146" s="155"/>
      <c r="KIW146" s="155"/>
      <c r="KIX146" s="155"/>
      <c r="KIY146" s="155"/>
      <c r="KIZ146" s="155"/>
      <c r="KJA146" s="155"/>
      <c r="KJB146" s="155"/>
      <c r="KJC146" s="155"/>
      <c r="KJD146" s="155"/>
      <c r="KJE146" s="155"/>
      <c r="KJF146" s="155"/>
      <c r="KJG146" s="155"/>
      <c r="KJH146" s="155"/>
      <c r="KJI146" s="155"/>
      <c r="KJJ146" s="155"/>
      <c r="KJK146" s="155"/>
      <c r="KJL146" s="155"/>
      <c r="KJM146" s="155"/>
      <c r="KJN146" s="155"/>
      <c r="KJO146" s="155"/>
      <c r="KJP146" s="155"/>
      <c r="KJQ146" s="155"/>
      <c r="KJR146" s="155"/>
      <c r="KJS146" s="155"/>
      <c r="KJT146" s="155"/>
      <c r="KJU146" s="155"/>
      <c r="KJV146" s="155"/>
      <c r="KJW146" s="155"/>
      <c r="KJX146" s="155"/>
      <c r="KJY146" s="155"/>
      <c r="KJZ146" s="155"/>
      <c r="KKA146" s="155"/>
      <c r="KKB146" s="155"/>
      <c r="KKC146" s="155"/>
      <c r="KKD146" s="155"/>
      <c r="KKE146" s="155"/>
      <c r="KKF146" s="155"/>
      <c r="KKG146" s="155"/>
      <c r="KKH146" s="155"/>
      <c r="KKI146" s="155"/>
      <c r="KKJ146" s="155"/>
      <c r="KKK146" s="155"/>
      <c r="KKL146" s="155"/>
      <c r="KKM146" s="155"/>
      <c r="KKN146" s="155"/>
      <c r="KKO146" s="155"/>
      <c r="KKP146" s="155"/>
      <c r="KKQ146" s="155"/>
      <c r="KKR146" s="155"/>
      <c r="KKS146" s="155"/>
      <c r="KKT146" s="155"/>
      <c r="KKU146" s="155"/>
      <c r="KKV146" s="155"/>
      <c r="KKW146" s="155"/>
      <c r="KKX146" s="155"/>
      <c r="KKY146" s="155"/>
      <c r="KKZ146" s="155"/>
      <c r="KLA146" s="155"/>
      <c r="KLB146" s="155"/>
      <c r="KLC146" s="155"/>
      <c r="KLD146" s="155"/>
      <c r="KLE146" s="155"/>
      <c r="KLF146" s="155"/>
      <c r="KLG146" s="155"/>
      <c r="KLH146" s="155"/>
      <c r="KLI146" s="155"/>
      <c r="KLJ146" s="155"/>
      <c r="KLK146" s="155"/>
      <c r="KLL146" s="155"/>
      <c r="KLM146" s="155"/>
      <c r="KLN146" s="155"/>
      <c r="KLO146" s="155"/>
      <c r="KLP146" s="155"/>
      <c r="KLQ146" s="155"/>
      <c r="KLR146" s="155"/>
      <c r="KLS146" s="155"/>
      <c r="KLT146" s="155"/>
      <c r="KLU146" s="155"/>
      <c r="KLV146" s="155"/>
      <c r="KLW146" s="155"/>
      <c r="KLX146" s="155"/>
      <c r="KLY146" s="155"/>
      <c r="KLZ146" s="155"/>
      <c r="KMA146" s="155"/>
      <c r="KMB146" s="155"/>
      <c r="KMC146" s="155"/>
      <c r="KMD146" s="155"/>
      <c r="KME146" s="155"/>
      <c r="KMF146" s="155"/>
      <c r="KMG146" s="155"/>
      <c r="KMH146" s="155"/>
      <c r="KMI146" s="155"/>
      <c r="KMJ146" s="155"/>
      <c r="KMK146" s="155"/>
      <c r="KML146" s="155"/>
      <c r="KMM146" s="155"/>
      <c r="KMN146" s="155"/>
      <c r="KMO146" s="155"/>
      <c r="KMP146" s="155"/>
      <c r="KMQ146" s="155"/>
      <c r="KMR146" s="155"/>
      <c r="KMS146" s="155"/>
      <c r="KMT146" s="155"/>
      <c r="KMU146" s="155"/>
      <c r="KMV146" s="155"/>
      <c r="KMW146" s="155"/>
      <c r="KMX146" s="155"/>
      <c r="KMY146" s="155"/>
      <c r="KMZ146" s="155"/>
      <c r="KNA146" s="155"/>
      <c r="KNB146" s="155"/>
      <c r="KNC146" s="155"/>
      <c r="KND146" s="155"/>
      <c r="KNE146" s="155"/>
      <c r="KNF146" s="155"/>
      <c r="KNG146" s="155"/>
      <c r="KNH146" s="155"/>
      <c r="KNI146" s="155"/>
      <c r="KNJ146" s="155"/>
      <c r="KNK146" s="155"/>
      <c r="KNL146" s="155"/>
      <c r="KNM146" s="155"/>
      <c r="KNN146" s="155"/>
      <c r="KNO146" s="155"/>
      <c r="KNP146" s="155"/>
      <c r="KNQ146" s="155"/>
      <c r="KNR146" s="155"/>
      <c r="KNS146" s="155"/>
      <c r="KNT146" s="155"/>
      <c r="KNU146" s="155"/>
      <c r="KNV146" s="155"/>
      <c r="KNW146" s="155"/>
      <c r="KNX146" s="155"/>
      <c r="KNY146" s="155"/>
      <c r="KNZ146" s="155"/>
      <c r="KOA146" s="155"/>
      <c r="KOB146" s="155"/>
      <c r="KOC146" s="155"/>
      <c r="KOD146" s="155"/>
      <c r="KOE146" s="155"/>
      <c r="KOF146" s="155"/>
      <c r="KOG146" s="155"/>
      <c r="KOH146" s="155"/>
      <c r="KOI146" s="155"/>
      <c r="KOJ146" s="155"/>
      <c r="KOK146" s="155"/>
      <c r="KOL146" s="155"/>
      <c r="KOM146" s="155"/>
      <c r="KON146" s="155"/>
      <c r="KOO146" s="155"/>
      <c r="KOP146" s="155"/>
      <c r="KOQ146" s="155"/>
      <c r="KOR146" s="155"/>
      <c r="KOS146" s="155"/>
      <c r="KOT146" s="155"/>
      <c r="KOU146" s="155"/>
      <c r="KOV146" s="155"/>
      <c r="KOW146" s="155"/>
      <c r="KOX146" s="155"/>
      <c r="KOY146" s="155"/>
      <c r="KOZ146" s="155"/>
      <c r="KPA146" s="155"/>
      <c r="KPB146" s="155"/>
      <c r="KPC146" s="155"/>
      <c r="KPD146" s="155"/>
      <c r="KPE146" s="155"/>
      <c r="KPF146" s="155"/>
      <c r="KPG146" s="155"/>
      <c r="KPH146" s="155"/>
      <c r="KPI146" s="155"/>
      <c r="KPJ146" s="155"/>
      <c r="KPK146" s="155"/>
      <c r="KPL146" s="155"/>
      <c r="KPM146" s="155"/>
      <c r="KPN146" s="155"/>
      <c r="KPO146" s="155"/>
      <c r="KPP146" s="155"/>
      <c r="KPQ146" s="155"/>
      <c r="KPR146" s="155"/>
      <c r="KPS146" s="155"/>
      <c r="KPT146" s="155"/>
      <c r="KPU146" s="155"/>
      <c r="KPV146" s="155"/>
      <c r="KPW146" s="155"/>
      <c r="KPX146" s="155"/>
      <c r="KPY146" s="155"/>
      <c r="KPZ146" s="155"/>
      <c r="KQA146" s="155"/>
      <c r="KQB146" s="155"/>
      <c r="KQC146" s="155"/>
      <c r="KQD146" s="155"/>
      <c r="KQE146" s="155"/>
      <c r="KQF146" s="155"/>
      <c r="KQG146" s="155"/>
      <c r="KQH146" s="155"/>
      <c r="KQI146" s="155"/>
      <c r="KQJ146" s="155"/>
      <c r="KQK146" s="155"/>
      <c r="KQL146" s="155"/>
      <c r="KQM146" s="155"/>
      <c r="KQN146" s="155"/>
      <c r="KQO146" s="155"/>
      <c r="KQP146" s="155"/>
      <c r="KQQ146" s="155"/>
      <c r="KQR146" s="155"/>
      <c r="KQS146" s="155"/>
      <c r="KQT146" s="155"/>
      <c r="KQU146" s="155"/>
      <c r="KQV146" s="155"/>
      <c r="KQW146" s="155"/>
      <c r="KQX146" s="155"/>
      <c r="KQY146" s="155"/>
      <c r="KQZ146" s="155"/>
      <c r="KRA146" s="155"/>
      <c r="KRB146" s="155"/>
      <c r="KRC146" s="155"/>
      <c r="KRD146" s="155"/>
      <c r="KRE146" s="155"/>
      <c r="KRF146" s="155"/>
      <c r="KRG146" s="155"/>
      <c r="KRH146" s="155"/>
      <c r="KRI146" s="155"/>
      <c r="KRJ146" s="155"/>
      <c r="KRK146" s="155"/>
      <c r="KRL146" s="155"/>
      <c r="KRM146" s="155"/>
      <c r="KRN146" s="155"/>
      <c r="KRO146" s="155"/>
      <c r="KRP146" s="155"/>
      <c r="KRQ146" s="155"/>
      <c r="KRR146" s="155"/>
      <c r="KRS146" s="155"/>
      <c r="KRT146" s="155"/>
      <c r="KRU146" s="155"/>
      <c r="KRV146" s="155"/>
      <c r="KRW146" s="155"/>
      <c r="KRX146" s="155"/>
      <c r="KRY146" s="155"/>
      <c r="KRZ146" s="155"/>
      <c r="KSA146" s="155"/>
      <c r="KSB146" s="155"/>
      <c r="KSC146" s="155"/>
      <c r="KSD146" s="155"/>
      <c r="KSE146" s="155"/>
      <c r="KSF146" s="155"/>
      <c r="KSG146" s="155"/>
      <c r="KSH146" s="155"/>
      <c r="KSI146" s="155"/>
      <c r="KSJ146" s="155"/>
      <c r="KSK146" s="155"/>
      <c r="KSL146" s="155"/>
      <c r="KSM146" s="155"/>
      <c r="KSN146" s="155"/>
      <c r="KSO146" s="155"/>
      <c r="KSP146" s="155"/>
      <c r="KSQ146" s="155"/>
      <c r="KSR146" s="155"/>
      <c r="KSS146" s="155"/>
      <c r="KST146" s="155"/>
      <c r="KSU146" s="155"/>
      <c r="KSV146" s="155"/>
      <c r="KSW146" s="155"/>
      <c r="KSX146" s="155"/>
      <c r="KSY146" s="155"/>
      <c r="KSZ146" s="155"/>
      <c r="KTA146" s="155"/>
      <c r="KTB146" s="155"/>
      <c r="KTC146" s="155"/>
      <c r="KTD146" s="155"/>
      <c r="KTE146" s="155"/>
      <c r="KTF146" s="155"/>
      <c r="KTG146" s="155"/>
      <c r="KTH146" s="155"/>
      <c r="KTI146" s="155"/>
      <c r="KTJ146" s="155"/>
      <c r="KTK146" s="155"/>
      <c r="KTL146" s="155"/>
      <c r="KTM146" s="155"/>
      <c r="KTN146" s="155"/>
      <c r="KTO146" s="155"/>
      <c r="KTP146" s="155"/>
      <c r="KTQ146" s="155"/>
      <c r="KTR146" s="155"/>
      <c r="KTS146" s="155"/>
      <c r="KTT146" s="155"/>
      <c r="KTU146" s="155"/>
      <c r="KTV146" s="155"/>
      <c r="KTW146" s="155"/>
      <c r="KTX146" s="155"/>
      <c r="KTY146" s="155"/>
      <c r="KTZ146" s="155"/>
      <c r="KUA146" s="155"/>
      <c r="KUB146" s="155"/>
      <c r="KUC146" s="155"/>
      <c r="KUD146" s="155"/>
      <c r="KUE146" s="155"/>
      <c r="KUF146" s="155"/>
      <c r="KUG146" s="155"/>
      <c r="KUH146" s="155"/>
      <c r="KUI146" s="155"/>
      <c r="KUJ146" s="155"/>
      <c r="KUK146" s="155"/>
      <c r="KUL146" s="155"/>
      <c r="KUM146" s="155"/>
      <c r="KUN146" s="155"/>
      <c r="KUO146" s="155"/>
      <c r="KUP146" s="155"/>
      <c r="KUQ146" s="155"/>
      <c r="KUR146" s="155"/>
      <c r="KUS146" s="155"/>
      <c r="KUT146" s="155"/>
      <c r="KUU146" s="155"/>
      <c r="KUV146" s="155"/>
      <c r="KUW146" s="155"/>
      <c r="KUX146" s="155"/>
      <c r="KUY146" s="155"/>
      <c r="KUZ146" s="155"/>
      <c r="KVA146" s="155"/>
      <c r="KVB146" s="155"/>
      <c r="KVC146" s="155"/>
      <c r="KVD146" s="155"/>
      <c r="KVE146" s="155"/>
      <c r="KVF146" s="155"/>
      <c r="KVG146" s="155"/>
      <c r="KVH146" s="155"/>
      <c r="KVI146" s="155"/>
      <c r="KVJ146" s="155"/>
      <c r="KVK146" s="155"/>
      <c r="KVL146" s="155"/>
      <c r="KVM146" s="155"/>
      <c r="KVN146" s="155"/>
      <c r="KVO146" s="155"/>
      <c r="KVP146" s="155"/>
      <c r="KVQ146" s="155"/>
      <c r="KVR146" s="155"/>
      <c r="KVS146" s="155"/>
      <c r="KVT146" s="155"/>
      <c r="KVU146" s="155"/>
      <c r="KVV146" s="155"/>
      <c r="KVW146" s="155"/>
      <c r="KVX146" s="155"/>
      <c r="KVY146" s="155"/>
      <c r="KVZ146" s="155"/>
      <c r="KWA146" s="155"/>
      <c r="KWB146" s="155"/>
      <c r="KWC146" s="155"/>
      <c r="KWD146" s="155"/>
      <c r="KWE146" s="155"/>
      <c r="KWF146" s="155"/>
      <c r="KWG146" s="155"/>
      <c r="KWH146" s="155"/>
      <c r="KWI146" s="155"/>
      <c r="KWJ146" s="155"/>
      <c r="KWK146" s="155"/>
      <c r="KWL146" s="155"/>
      <c r="KWM146" s="155"/>
      <c r="KWN146" s="155"/>
      <c r="KWO146" s="155"/>
      <c r="KWP146" s="155"/>
      <c r="KWQ146" s="155"/>
      <c r="KWR146" s="155"/>
      <c r="KWS146" s="155"/>
      <c r="KWT146" s="155"/>
      <c r="KWU146" s="155"/>
      <c r="KWV146" s="155"/>
      <c r="KWW146" s="155"/>
      <c r="KWX146" s="155"/>
      <c r="KWY146" s="155"/>
      <c r="KWZ146" s="155"/>
      <c r="KXA146" s="155"/>
      <c r="KXB146" s="155"/>
      <c r="KXC146" s="155"/>
      <c r="KXD146" s="155"/>
      <c r="KXE146" s="155"/>
      <c r="KXF146" s="155"/>
      <c r="KXG146" s="155"/>
      <c r="KXH146" s="155"/>
      <c r="KXI146" s="155"/>
      <c r="KXJ146" s="155"/>
      <c r="KXK146" s="155"/>
      <c r="KXL146" s="155"/>
      <c r="KXM146" s="155"/>
      <c r="KXN146" s="155"/>
      <c r="KXO146" s="155"/>
      <c r="KXP146" s="155"/>
      <c r="KXQ146" s="155"/>
      <c r="KXR146" s="155"/>
      <c r="KXS146" s="155"/>
      <c r="KXT146" s="155"/>
      <c r="KXU146" s="155"/>
      <c r="KXV146" s="155"/>
      <c r="KXW146" s="155"/>
      <c r="KXX146" s="155"/>
      <c r="KXY146" s="155"/>
      <c r="KXZ146" s="155"/>
      <c r="KYA146" s="155"/>
      <c r="KYB146" s="155"/>
      <c r="KYC146" s="155"/>
      <c r="KYD146" s="155"/>
      <c r="KYE146" s="155"/>
      <c r="KYF146" s="155"/>
      <c r="KYG146" s="155"/>
      <c r="KYH146" s="155"/>
      <c r="KYI146" s="155"/>
      <c r="KYJ146" s="155"/>
      <c r="KYK146" s="155"/>
      <c r="KYL146" s="155"/>
      <c r="KYM146" s="155"/>
      <c r="KYN146" s="155"/>
      <c r="KYO146" s="155"/>
      <c r="KYP146" s="155"/>
      <c r="KYQ146" s="155"/>
      <c r="KYR146" s="155"/>
      <c r="KYS146" s="155"/>
      <c r="KYT146" s="155"/>
      <c r="KYU146" s="155"/>
      <c r="KYV146" s="155"/>
      <c r="KYW146" s="155"/>
      <c r="KYX146" s="155"/>
      <c r="KYY146" s="155"/>
      <c r="KYZ146" s="155"/>
      <c r="KZA146" s="155"/>
      <c r="KZB146" s="155"/>
      <c r="KZC146" s="155"/>
      <c r="KZD146" s="155"/>
      <c r="KZE146" s="155"/>
      <c r="KZF146" s="155"/>
      <c r="KZG146" s="155"/>
      <c r="KZH146" s="155"/>
      <c r="KZI146" s="155"/>
      <c r="KZJ146" s="155"/>
      <c r="KZK146" s="155"/>
      <c r="KZL146" s="155"/>
      <c r="KZM146" s="155"/>
      <c r="KZN146" s="155"/>
      <c r="KZO146" s="155"/>
      <c r="KZP146" s="155"/>
      <c r="KZQ146" s="155"/>
      <c r="KZR146" s="155"/>
      <c r="KZS146" s="155"/>
      <c r="KZT146" s="155"/>
      <c r="KZU146" s="155"/>
      <c r="KZV146" s="155"/>
      <c r="KZW146" s="155"/>
      <c r="KZX146" s="155"/>
      <c r="KZY146" s="155"/>
      <c r="KZZ146" s="155"/>
      <c r="LAA146" s="155"/>
      <c r="LAB146" s="155"/>
      <c r="LAC146" s="155"/>
      <c r="LAD146" s="155"/>
      <c r="LAE146" s="155"/>
      <c r="LAF146" s="155"/>
      <c r="LAG146" s="155"/>
      <c r="LAH146" s="155"/>
      <c r="LAI146" s="155"/>
      <c r="LAJ146" s="155"/>
      <c r="LAK146" s="155"/>
      <c r="LAL146" s="155"/>
      <c r="LAM146" s="155"/>
      <c r="LAN146" s="155"/>
      <c r="LAO146" s="155"/>
      <c r="LAP146" s="155"/>
      <c r="LAQ146" s="155"/>
      <c r="LAR146" s="155"/>
      <c r="LAS146" s="155"/>
      <c r="LAT146" s="155"/>
      <c r="LAU146" s="155"/>
      <c r="LAV146" s="155"/>
      <c r="LAW146" s="155"/>
      <c r="LAX146" s="155"/>
      <c r="LAY146" s="155"/>
      <c r="LAZ146" s="155"/>
      <c r="LBA146" s="155"/>
      <c r="LBB146" s="155"/>
      <c r="LBC146" s="155"/>
      <c r="LBD146" s="155"/>
      <c r="LBE146" s="155"/>
      <c r="LBF146" s="155"/>
      <c r="LBG146" s="155"/>
      <c r="LBH146" s="155"/>
      <c r="LBI146" s="155"/>
      <c r="LBJ146" s="155"/>
      <c r="LBK146" s="155"/>
      <c r="LBL146" s="155"/>
      <c r="LBM146" s="155"/>
      <c r="LBN146" s="155"/>
      <c r="LBO146" s="155"/>
      <c r="LBP146" s="155"/>
      <c r="LBQ146" s="155"/>
      <c r="LBR146" s="155"/>
      <c r="LBS146" s="155"/>
      <c r="LBT146" s="155"/>
      <c r="LBU146" s="155"/>
      <c r="LBV146" s="155"/>
      <c r="LBW146" s="155"/>
      <c r="LBX146" s="155"/>
      <c r="LBY146" s="155"/>
      <c r="LBZ146" s="155"/>
      <c r="LCA146" s="155"/>
      <c r="LCB146" s="155"/>
      <c r="LCC146" s="155"/>
      <c r="LCD146" s="155"/>
      <c r="LCE146" s="155"/>
      <c r="LCF146" s="155"/>
      <c r="LCG146" s="155"/>
      <c r="LCH146" s="155"/>
      <c r="LCI146" s="155"/>
      <c r="LCJ146" s="155"/>
      <c r="LCK146" s="155"/>
      <c r="LCL146" s="155"/>
      <c r="LCM146" s="155"/>
      <c r="LCN146" s="155"/>
      <c r="LCO146" s="155"/>
      <c r="LCP146" s="155"/>
      <c r="LCQ146" s="155"/>
      <c r="LCR146" s="155"/>
      <c r="LCS146" s="155"/>
      <c r="LCT146" s="155"/>
      <c r="LCU146" s="155"/>
      <c r="LCV146" s="155"/>
      <c r="LCW146" s="155"/>
      <c r="LCX146" s="155"/>
      <c r="LCY146" s="155"/>
      <c r="LCZ146" s="155"/>
      <c r="LDA146" s="155"/>
      <c r="LDB146" s="155"/>
      <c r="LDC146" s="155"/>
      <c r="LDD146" s="155"/>
      <c r="LDE146" s="155"/>
      <c r="LDF146" s="155"/>
      <c r="LDG146" s="155"/>
      <c r="LDH146" s="155"/>
      <c r="LDI146" s="155"/>
      <c r="LDJ146" s="155"/>
      <c r="LDK146" s="155"/>
      <c r="LDL146" s="155"/>
      <c r="LDM146" s="155"/>
      <c r="LDN146" s="155"/>
      <c r="LDO146" s="155"/>
      <c r="LDP146" s="155"/>
      <c r="LDQ146" s="155"/>
      <c r="LDR146" s="155"/>
      <c r="LDS146" s="155"/>
      <c r="LDT146" s="155"/>
      <c r="LDU146" s="155"/>
      <c r="LDV146" s="155"/>
      <c r="LDW146" s="155"/>
      <c r="LDX146" s="155"/>
      <c r="LDY146" s="155"/>
      <c r="LDZ146" s="155"/>
      <c r="LEA146" s="155"/>
      <c r="LEB146" s="155"/>
      <c r="LEC146" s="155"/>
      <c r="LED146" s="155"/>
      <c r="LEE146" s="155"/>
      <c r="LEF146" s="155"/>
      <c r="LEG146" s="155"/>
      <c r="LEH146" s="155"/>
      <c r="LEI146" s="155"/>
      <c r="LEJ146" s="155"/>
      <c r="LEK146" s="155"/>
      <c r="LEL146" s="155"/>
      <c r="LEM146" s="155"/>
      <c r="LEN146" s="155"/>
      <c r="LEO146" s="155"/>
      <c r="LEP146" s="155"/>
      <c r="LEQ146" s="155"/>
      <c r="LER146" s="155"/>
      <c r="LES146" s="155"/>
      <c r="LET146" s="155"/>
      <c r="LEU146" s="155"/>
      <c r="LEV146" s="155"/>
      <c r="LEW146" s="155"/>
      <c r="LEX146" s="155"/>
      <c r="LEY146" s="155"/>
      <c r="LEZ146" s="155"/>
      <c r="LFA146" s="155"/>
      <c r="LFB146" s="155"/>
      <c r="LFC146" s="155"/>
      <c r="LFD146" s="155"/>
      <c r="LFE146" s="155"/>
      <c r="LFF146" s="155"/>
      <c r="LFG146" s="155"/>
      <c r="LFH146" s="155"/>
      <c r="LFI146" s="155"/>
      <c r="LFJ146" s="155"/>
      <c r="LFK146" s="155"/>
      <c r="LFL146" s="155"/>
      <c r="LFM146" s="155"/>
      <c r="LFN146" s="155"/>
      <c r="LFO146" s="155"/>
      <c r="LFP146" s="155"/>
      <c r="LFQ146" s="155"/>
      <c r="LFR146" s="155"/>
      <c r="LFS146" s="155"/>
      <c r="LFT146" s="155"/>
      <c r="LFU146" s="155"/>
      <c r="LFV146" s="155"/>
      <c r="LFW146" s="155"/>
      <c r="LFX146" s="155"/>
      <c r="LFY146" s="155"/>
      <c r="LFZ146" s="155"/>
      <c r="LGA146" s="155"/>
      <c r="LGB146" s="155"/>
      <c r="LGC146" s="155"/>
      <c r="LGD146" s="155"/>
      <c r="LGE146" s="155"/>
      <c r="LGF146" s="155"/>
      <c r="LGG146" s="155"/>
      <c r="LGH146" s="155"/>
      <c r="LGI146" s="155"/>
      <c r="LGJ146" s="155"/>
      <c r="LGK146" s="155"/>
      <c r="LGL146" s="155"/>
      <c r="LGM146" s="155"/>
      <c r="LGN146" s="155"/>
      <c r="LGO146" s="155"/>
      <c r="LGP146" s="155"/>
      <c r="LGQ146" s="155"/>
      <c r="LGR146" s="155"/>
      <c r="LGS146" s="155"/>
      <c r="LGT146" s="155"/>
      <c r="LGU146" s="155"/>
      <c r="LGV146" s="155"/>
      <c r="LGW146" s="155"/>
      <c r="LGX146" s="155"/>
      <c r="LGY146" s="155"/>
      <c r="LGZ146" s="155"/>
      <c r="LHA146" s="155"/>
      <c r="LHB146" s="155"/>
      <c r="LHC146" s="155"/>
      <c r="LHD146" s="155"/>
      <c r="LHE146" s="155"/>
      <c r="LHF146" s="155"/>
      <c r="LHG146" s="155"/>
      <c r="LHH146" s="155"/>
      <c r="LHI146" s="155"/>
      <c r="LHJ146" s="155"/>
      <c r="LHK146" s="155"/>
      <c r="LHL146" s="155"/>
      <c r="LHM146" s="155"/>
      <c r="LHN146" s="155"/>
      <c r="LHO146" s="155"/>
      <c r="LHP146" s="155"/>
      <c r="LHQ146" s="155"/>
      <c r="LHR146" s="155"/>
      <c r="LHS146" s="155"/>
      <c r="LHT146" s="155"/>
      <c r="LHU146" s="155"/>
      <c r="LHV146" s="155"/>
      <c r="LHW146" s="155"/>
      <c r="LHX146" s="155"/>
      <c r="LHY146" s="155"/>
      <c r="LHZ146" s="155"/>
      <c r="LIA146" s="155"/>
      <c r="LIB146" s="155"/>
      <c r="LIC146" s="155"/>
      <c r="LID146" s="155"/>
      <c r="LIE146" s="155"/>
      <c r="LIF146" s="155"/>
      <c r="LIG146" s="155"/>
      <c r="LIH146" s="155"/>
      <c r="LII146" s="155"/>
      <c r="LIJ146" s="155"/>
      <c r="LIK146" s="155"/>
      <c r="LIL146" s="155"/>
      <c r="LIM146" s="155"/>
      <c r="LIN146" s="155"/>
      <c r="LIO146" s="155"/>
      <c r="LIP146" s="155"/>
      <c r="LIQ146" s="155"/>
      <c r="LIR146" s="155"/>
      <c r="LIS146" s="155"/>
      <c r="LIT146" s="155"/>
      <c r="LIU146" s="155"/>
      <c r="LIV146" s="155"/>
      <c r="LIW146" s="155"/>
      <c r="LIX146" s="155"/>
      <c r="LIY146" s="155"/>
      <c r="LIZ146" s="155"/>
      <c r="LJA146" s="155"/>
      <c r="LJB146" s="155"/>
      <c r="LJC146" s="155"/>
      <c r="LJD146" s="155"/>
      <c r="LJE146" s="155"/>
      <c r="LJF146" s="155"/>
      <c r="LJG146" s="155"/>
      <c r="LJH146" s="155"/>
      <c r="LJI146" s="155"/>
      <c r="LJJ146" s="155"/>
      <c r="LJK146" s="155"/>
      <c r="LJL146" s="155"/>
      <c r="LJM146" s="155"/>
      <c r="LJN146" s="155"/>
      <c r="LJO146" s="155"/>
      <c r="LJP146" s="155"/>
      <c r="LJQ146" s="155"/>
      <c r="LJR146" s="155"/>
      <c r="LJS146" s="155"/>
      <c r="LJT146" s="155"/>
      <c r="LJU146" s="155"/>
      <c r="LJV146" s="155"/>
      <c r="LJW146" s="155"/>
      <c r="LJX146" s="155"/>
      <c r="LJY146" s="155"/>
      <c r="LJZ146" s="155"/>
      <c r="LKA146" s="155"/>
      <c r="LKB146" s="155"/>
      <c r="LKC146" s="155"/>
      <c r="LKD146" s="155"/>
      <c r="LKE146" s="155"/>
      <c r="LKF146" s="155"/>
      <c r="LKG146" s="155"/>
      <c r="LKH146" s="155"/>
      <c r="LKI146" s="155"/>
      <c r="LKJ146" s="155"/>
      <c r="LKK146" s="155"/>
      <c r="LKL146" s="155"/>
      <c r="LKM146" s="155"/>
      <c r="LKN146" s="155"/>
      <c r="LKO146" s="155"/>
      <c r="LKP146" s="155"/>
      <c r="LKQ146" s="155"/>
      <c r="LKR146" s="155"/>
      <c r="LKS146" s="155"/>
      <c r="LKT146" s="155"/>
      <c r="LKU146" s="155"/>
      <c r="LKV146" s="155"/>
      <c r="LKW146" s="155"/>
      <c r="LKX146" s="155"/>
      <c r="LKY146" s="155"/>
      <c r="LKZ146" s="155"/>
      <c r="LLA146" s="155"/>
      <c r="LLB146" s="155"/>
      <c r="LLC146" s="155"/>
      <c r="LLD146" s="155"/>
      <c r="LLE146" s="155"/>
      <c r="LLF146" s="155"/>
      <c r="LLG146" s="155"/>
      <c r="LLH146" s="155"/>
      <c r="LLI146" s="155"/>
      <c r="LLJ146" s="155"/>
      <c r="LLK146" s="155"/>
      <c r="LLL146" s="155"/>
      <c r="LLM146" s="155"/>
      <c r="LLN146" s="155"/>
      <c r="LLO146" s="155"/>
      <c r="LLP146" s="155"/>
      <c r="LLQ146" s="155"/>
      <c r="LLR146" s="155"/>
      <c r="LLS146" s="155"/>
      <c r="LLT146" s="155"/>
      <c r="LLU146" s="155"/>
      <c r="LLV146" s="155"/>
      <c r="LLW146" s="155"/>
      <c r="LLX146" s="155"/>
      <c r="LLY146" s="155"/>
      <c r="LLZ146" s="155"/>
      <c r="LMA146" s="155"/>
      <c r="LMB146" s="155"/>
      <c r="LMC146" s="155"/>
      <c r="LMD146" s="155"/>
      <c r="LME146" s="155"/>
      <c r="LMF146" s="155"/>
      <c r="LMG146" s="155"/>
      <c r="LMH146" s="155"/>
      <c r="LMI146" s="155"/>
      <c r="LMJ146" s="155"/>
      <c r="LMK146" s="155"/>
      <c r="LML146" s="155"/>
      <c r="LMM146" s="155"/>
      <c r="LMN146" s="155"/>
      <c r="LMO146" s="155"/>
      <c r="LMP146" s="155"/>
      <c r="LMQ146" s="155"/>
      <c r="LMR146" s="155"/>
      <c r="LMS146" s="155"/>
      <c r="LMT146" s="155"/>
      <c r="LMU146" s="155"/>
      <c r="LMV146" s="155"/>
      <c r="LMW146" s="155"/>
      <c r="LMX146" s="155"/>
      <c r="LMY146" s="155"/>
      <c r="LMZ146" s="155"/>
      <c r="LNA146" s="155"/>
      <c r="LNB146" s="155"/>
      <c r="LNC146" s="155"/>
      <c r="LND146" s="155"/>
      <c r="LNE146" s="155"/>
      <c r="LNF146" s="155"/>
      <c r="LNG146" s="155"/>
      <c r="LNH146" s="155"/>
      <c r="LNI146" s="155"/>
      <c r="LNJ146" s="155"/>
      <c r="LNK146" s="155"/>
      <c r="LNL146" s="155"/>
      <c r="LNM146" s="155"/>
      <c r="LNN146" s="155"/>
      <c r="LNO146" s="155"/>
      <c r="LNP146" s="155"/>
      <c r="LNQ146" s="155"/>
      <c r="LNR146" s="155"/>
      <c r="LNS146" s="155"/>
      <c r="LNT146" s="155"/>
      <c r="LNU146" s="155"/>
      <c r="LNV146" s="155"/>
      <c r="LNW146" s="155"/>
      <c r="LNX146" s="155"/>
      <c r="LNY146" s="155"/>
      <c r="LNZ146" s="155"/>
      <c r="LOA146" s="155"/>
      <c r="LOB146" s="155"/>
      <c r="LOC146" s="155"/>
      <c r="LOD146" s="155"/>
      <c r="LOE146" s="155"/>
      <c r="LOF146" s="155"/>
      <c r="LOG146" s="155"/>
      <c r="LOH146" s="155"/>
      <c r="LOI146" s="155"/>
      <c r="LOJ146" s="155"/>
      <c r="LOK146" s="155"/>
      <c r="LOL146" s="155"/>
      <c r="LOM146" s="155"/>
      <c r="LON146" s="155"/>
      <c r="LOO146" s="155"/>
      <c r="LOP146" s="155"/>
      <c r="LOQ146" s="155"/>
      <c r="LOR146" s="155"/>
      <c r="LOS146" s="155"/>
      <c r="LOT146" s="155"/>
      <c r="LOU146" s="155"/>
      <c r="LOV146" s="155"/>
      <c r="LOW146" s="155"/>
      <c r="LOX146" s="155"/>
      <c r="LOY146" s="155"/>
      <c r="LOZ146" s="155"/>
      <c r="LPA146" s="155"/>
      <c r="LPB146" s="155"/>
      <c r="LPC146" s="155"/>
      <c r="LPD146" s="155"/>
      <c r="LPE146" s="155"/>
      <c r="LPF146" s="155"/>
      <c r="LPG146" s="155"/>
      <c r="LPH146" s="155"/>
      <c r="LPI146" s="155"/>
      <c r="LPJ146" s="155"/>
      <c r="LPK146" s="155"/>
      <c r="LPL146" s="155"/>
      <c r="LPM146" s="155"/>
      <c r="LPN146" s="155"/>
      <c r="LPO146" s="155"/>
      <c r="LPP146" s="155"/>
      <c r="LPQ146" s="155"/>
      <c r="LPR146" s="155"/>
      <c r="LPS146" s="155"/>
      <c r="LPT146" s="155"/>
      <c r="LPU146" s="155"/>
      <c r="LPV146" s="155"/>
      <c r="LPW146" s="155"/>
      <c r="LPX146" s="155"/>
      <c r="LPY146" s="155"/>
      <c r="LPZ146" s="155"/>
      <c r="LQA146" s="155"/>
      <c r="LQB146" s="155"/>
      <c r="LQC146" s="155"/>
      <c r="LQD146" s="155"/>
      <c r="LQE146" s="155"/>
      <c r="LQF146" s="155"/>
      <c r="LQG146" s="155"/>
      <c r="LQH146" s="155"/>
      <c r="LQI146" s="155"/>
      <c r="LQJ146" s="155"/>
      <c r="LQK146" s="155"/>
      <c r="LQL146" s="155"/>
      <c r="LQM146" s="155"/>
      <c r="LQN146" s="155"/>
      <c r="LQO146" s="155"/>
      <c r="LQP146" s="155"/>
      <c r="LQQ146" s="155"/>
      <c r="LQR146" s="155"/>
      <c r="LQS146" s="155"/>
      <c r="LQT146" s="155"/>
      <c r="LQU146" s="155"/>
      <c r="LQV146" s="155"/>
      <c r="LQW146" s="155"/>
      <c r="LQX146" s="155"/>
      <c r="LQY146" s="155"/>
      <c r="LQZ146" s="155"/>
      <c r="LRA146" s="155"/>
      <c r="LRB146" s="155"/>
      <c r="LRC146" s="155"/>
      <c r="LRD146" s="155"/>
      <c r="LRE146" s="155"/>
      <c r="LRF146" s="155"/>
      <c r="LRG146" s="155"/>
      <c r="LRH146" s="155"/>
      <c r="LRI146" s="155"/>
      <c r="LRJ146" s="155"/>
      <c r="LRK146" s="155"/>
      <c r="LRL146" s="155"/>
      <c r="LRM146" s="155"/>
      <c r="LRN146" s="155"/>
      <c r="LRO146" s="155"/>
      <c r="LRP146" s="155"/>
      <c r="LRQ146" s="155"/>
      <c r="LRR146" s="155"/>
      <c r="LRS146" s="155"/>
      <c r="LRT146" s="155"/>
      <c r="LRU146" s="155"/>
      <c r="LRV146" s="155"/>
      <c r="LRW146" s="155"/>
      <c r="LRX146" s="155"/>
      <c r="LRY146" s="155"/>
      <c r="LRZ146" s="155"/>
      <c r="LSA146" s="155"/>
      <c r="LSB146" s="155"/>
      <c r="LSC146" s="155"/>
      <c r="LSD146" s="155"/>
      <c r="LSE146" s="155"/>
      <c r="LSF146" s="155"/>
      <c r="LSG146" s="155"/>
      <c r="LSH146" s="155"/>
      <c r="LSI146" s="155"/>
      <c r="LSJ146" s="155"/>
      <c r="LSK146" s="155"/>
      <c r="LSL146" s="155"/>
      <c r="LSM146" s="155"/>
      <c r="LSN146" s="155"/>
      <c r="LSO146" s="155"/>
      <c r="LSP146" s="155"/>
      <c r="LSQ146" s="155"/>
      <c r="LSR146" s="155"/>
      <c r="LSS146" s="155"/>
      <c r="LST146" s="155"/>
      <c r="LSU146" s="155"/>
      <c r="LSV146" s="155"/>
      <c r="LSW146" s="155"/>
      <c r="LSX146" s="155"/>
      <c r="LSY146" s="155"/>
      <c r="LSZ146" s="155"/>
      <c r="LTA146" s="155"/>
      <c r="LTB146" s="155"/>
      <c r="LTC146" s="155"/>
      <c r="LTD146" s="155"/>
      <c r="LTE146" s="155"/>
      <c r="LTF146" s="155"/>
      <c r="LTG146" s="155"/>
      <c r="LTH146" s="155"/>
      <c r="LTI146" s="155"/>
      <c r="LTJ146" s="155"/>
      <c r="LTK146" s="155"/>
      <c r="LTL146" s="155"/>
      <c r="LTM146" s="155"/>
      <c r="LTN146" s="155"/>
      <c r="LTO146" s="155"/>
      <c r="LTP146" s="155"/>
      <c r="LTQ146" s="155"/>
      <c r="LTR146" s="155"/>
      <c r="LTS146" s="155"/>
      <c r="LTT146" s="155"/>
      <c r="LTU146" s="155"/>
      <c r="LTV146" s="155"/>
      <c r="LTW146" s="155"/>
      <c r="LTX146" s="155"/>
      <c r="LTY146" s="155"/>
      <c r="LTZ146" s="155"/>
      <c r="LUA146" s="155"/>
      <c r="LUB146" s="155"/>
      <c r="LUC146" s="155"/>
      <c r="LUD146" s="155"/>
      <c r="LUE146" s="155"/>
      <c r="LUF146" s="155"/>
      <c r="LUG146" s="155"/>
      <c r="LUH146" s="155"/>
      <c r="LUI146" s="155"/>
      <c r="LUJ146" s="155"/>
      <c r="LUK146" s="155"/>
      <c r="LUL146" s="155"/>
      <c r="LUM146" s="155"/>
      <c r="LUN146" s="155"/>
      <c r="LUO146" s="155"/>
      <c r="LUP146" s="155"/>
      <c r="LUQ146" s="155"/>
      <c r="LUR146" s="155"/>
      <c r="LUS146" s="155"/>
      <c r="LUT146" s="155"/>
      <c r="LUU146" s="155"/>
      <c r="LUV146" s="155"/>
      <c r="LUW146" s="155"/>
      <c r="LUX146" s="155"/>
      <c r="LUY146" s="155"/>
      <c r="LUZ146" s="155"/>
      <c r="LVA146" s="155"/>
      <c r="LVB146" s="155"/>
      <c r="LVC146" s="155"/>
      <c r="LVD146" s="155"/>
      <c r="LVE146" s="155"/>
      <c r="LVF146" s="155"/>
      <c r="LVG146" s="155"/>
      <c r="LVH146" s="155"/>
      <c r="LVI146" s="155"/>
      <c r="LVJ146" s="155"/>
      <c r="LVK146" s="155"/>
      <c r="LVL146" s="155"/>
      <c r="LVM146" s="155"/>
      <c r="LVN146" s="155"/>
      <c r="LVO146" s="155"/>
      <c r="LVP146" s="155"/>
      <c r="LVQ146" s="155"/>
      <c r="LVR146" s="155"/>
      <c r="LVS146" s="155"/>
      <c r="LVT146" s="155"/>
      <c r="LVU146" s="155"/>
      <c r="LVV146" s="155"/>
      <c r="LVW146" s="155"/>
      <c r="LVX146" s="155"/>
      <c r="LVY146" s="155"/>
      <c r="LVZ146" s="155"/>
      <c r="LWA146" s="155"/>
      <c r="LWB146" s="155"/>
      <c r="LWC146" s="155"/>
      <c r="LWD146" s="155"/>
      <c r="LWE146" s="155"/>
      <c r="LWF146" s="155"/>
      <c r="LWG146" s="155"/>
      <c r="LWH146" s="155"/>
      <c r="LWI146" s="155"/>
      <c r="LWJ146" s="155"/>
      <c r="LWK146" s="155"/>
      <c r="LWL146" s="155"/>
      <c r="LWM146" s="155"/>
      <c r="LWN146" s="155"/>
      <c r="LWO146" s="155"/>
      <c r="LWP146" s="155"/>
      <c r="LWQ146" s="155"/>
      <c r="LWR146" s="155"/>
      <c r="LWS146" s="155"/>
      <c r="LWT146" s="155"/>
      <c r="LWU146" s="155"/>
      <c r="LWV146" s="155"/>
      <c r="LWW146" s="155"/>
      <c r="LWX146" s="155"/>
      <c r="LWY146" s="155"/>
      <c r="LWZ146" s="155"/>
      <c r="LXA146" s="155"/>
      <c r="LXB146" s="155"/>
      <c r="LXC146" s="155"/>
      <c r="LXD146" s="155"/>
      <c r="LXE146" s="155"/>
      <c r="LXF146" s="155"/>
      <c r="LXG146" s="155"/>
      <c r="LXH146" s="155"/>
      <c r="LXI146" s="155"/>
      <c r="LXJ146" s="155"/>
      <c r="LXK146" s="155"/>
      <c r="LXL146" s="155"/>
      <c r="LXM146" s="155"/>
      <c r="LXN146" s="155"/>
      <c r="LXO146" s="155"/>
      <c r="LXP146" s="155"/>
      <c r="LXQ146" s="155"/>
      <c r="LXR146" s="155"/>
      <c r="LXS146" s="155"/>
      <c r="LXT146" s="155"/>
      <c r="LXU146" s="155"/>
      <c r="LXV146" s="155"/>
      <c r="LXW146" s="155"/>
      <c r="LXX146" s="155"/>
      <c r="LXY146" s="155"/>
      <c r="LXZ146" s="155"/>
      <c r="LYA146" s="155"/>
      <c r="LYB146" s="155"/>
      <c r="LYC146" s="155"/>
      <c r="LYD146" s="155"/>
      <c r="LYE146" s="155"/>
      <c r="LYF146" s="155"/>
      <c r="LYG146" s="155"/>
      <c r="LYH146" s="155"/>
      <c r="LYI146" s="155"/>
      <c r="LYJ146" s="155"/>
      <c r="LYK146" s="155"/>
      <c r="LYL146" s="155"/>
      <c r="LYM146" s="155"/>
      <c r="LYN146" s="155"/>
      <c r="LYO146" s="155"/>
      <c r="LYP146" s="155"/>
      <c r="LYQ146" s="155"/>
      <c r="LYR146" s="155"/>
      <c r="LYS146" s="155"/>
      <c r="LYT146" s="155"/>
      <c r="LYU146" s="155"/>
      <c r="LYV146" s="155"/>
      <c r="LYW146" s="155"/>
      <c r="LYX146" s="155"/>
      <c r="LYY146" s="155"/>
      <c r="LYZ146" s="155"/>
      <c r="LZA146" s="155"/>
      <c r="LZB146" s="155"/>
      <c r="LZC146" s="155"/>
      <c r="LZD146" s="155"/>
      <c r="LZE146" s="155"/>
      <c r="LZF146" s="155"/>
      <c r="LZG146" s="155"/>
      <c r="LZH146" s="155"/>
      <c r="LZI146" s="155"/>
      <c r="LZJ146" s="155"/>
      <c r="LZK146" s="155"/>
      <c r="LZL146" s="155"/>
      <c r="LZM146" s="155"/>
      <c r="LZN146" s="155"/>
      <c r="LZO146" s="155"/>
      <c r="LZP146" s="155"/>
      <c r="LZQ146" s="155"/>
      <c r="LZR146" s="155"/>
      <c r="LZS146" s="155"/>
      <c r="LZT146" s="155"/>
      <c r="LZU146" s="155"/>
      <c r="LZV146" s="155"/>
      <c r="LZW146" s="155"/>
      <c r="LZX146" s="155"/>
      <c r="LZY146" s="155"/>
      <c r="LZZ146" s="155"/>
      <c r="MAA146" s="155"/>
      <c r="MAB146" s="155"/>
      <c r="MAC146" s="155"/>
      <c r="MAD146" s="155"/>
      <c r="MAE146" s="155"/>
      <c r="MAF146" s="155"/>
      <c r="MAG146" s="155"/>
      <c r="MAH146" s="155"/>
      <c r="MAI146" s="155"/>
      <c r="MAJ146" s="155"/>
      <c r="MAK146" s="155"/>
      <c r="MAL146" s="155"/>
      <c r="MAM146" s="155"/>
      <c r="MAN146" s="155"/>
      <c r="MAO146" s="155"/>
      <c r="MAP146" s="155"/>
      <c r="MAQ146" s="155"/>
      <c r="MAR146" s="155"/>
      <c r="MAS146" s="155"/>
      <c r="MAT146" s="155"/>
      <c r="MAU146" s="155"/>
      <c r="MAV146" s="155"/>
      <c r="MAW146" s="155"/>
      <c r="MAX146" s="155"/>
      <c r="MAY146" s="155"/>
      <c r="MAZ146" s="155"/>
      <c r="MBA146" s="155"/>
      <c r="MBB146" s="155"/>
      <c r="MBC146" s="155"/>
      <c r="MBD146" s="155"/>
      <c r="MBE146" s="155"/>
      <c r="MBF146" s="155"/>
      <c r="MBG146" s="155"/>
      <c r="MBH146" s="155"/>
      <c r="MBI146" s="155"/>
      <c r="MBJ146" s="155"/>
      <c r="MBK146" s="155"/>
      <c r="MBL146" s="155"/>
      <c r="MBM146" s="155"/>
      <c r="MBN146" s="155"/>
      <c r="MBO146" s="155"/>
      <c r="MBP146" s="155"/>
      <c r="MBQ146" s="155"/>
      <c r="MBR146" s="155"/>
      <c r="MBS146" s="155"/>
      <c r="MBT146" s="155"/>
      <c r="MBU146" s="155"/>
      <c r="MBV146" s="155"/>
      <c r="MBW146" s="155"/>
      <c r="MBX146" s="155"/>
      <c r="MBY146" s="155"/>
      <c r="MBZ146" s="155"/>
      <c r="MCA146" s="155"/>
      <c r="MCB146" s="155"/>
      <c r="MCC146" s="155"/>
      <c r="MCD146" s="155"/>
      <c r="MCE146" s="155"/>
      <c r="MCF146" s="155"/>
      <c r="MCG146" s="155"/>
      <c r="MCH146" s="155"/>
      <c r="MCI146" s="155"/>
      <c r="MCJ146" s="155"/>
      <c r="MCK146" s="155"/>
      <c r="MCL146" s="155"/>
      <c r="MCM146" s="155"/>
      <c r="MCN146" s="155"/>
      <c r="MCO146" s="155"/>
      <c r="MCP146" s="155"/>
      <c r="MCQ146" s="155"/>
      <c r="MCR146" s="155"/>
      <c r="MCS146" s="155"/>
      <c r="MCT146" s="155"/>
      <c r="MCU146" s="155"/>
      <c r="MCV146" s="155"/>
      <c r="MCW146" s="155"/>
      <c r="MCX146" s="155"/>
      <c r="MCY146" s="155"/>
      <c r="MCZ146" s="155"/>
      <c r="MDA146" s="155"/>
      <c r="MDB146" s="155"/>
      <c r="MDC146" s="155"/>
      <c r="MDD146" s="155"/>
      <c r="MDE146" s="155"/>
      <c r="MDF146" s="155"/>
      <c r="MDG146" s="155"/>
      <c r="MDH146" s="155"/>
      <c r="MDI146" s="155"/>
      <c r="MDJ146" s="155"/>
      <c r="MDK146" s="155"/>
      <c r="MDL146" s="155"/>
      <c r="MDM146" s="155"/>
      <c r="MDN146" s="155"/>
      <c r="MDO146" s="155"/>
      <c r="MDP146" s="155"/>
      <c r="MDQ146" s="155"/>
      <c r="MDR146" s="155"/>
      <c r="MDS146" s="155"/>
      <c r="MDT146" s="155"/>
      <c r="MDU146" s="155"/>
      <c r="MDV146" s="155"/>
      <c r="MDW146" s="155"/>
      <c r="MDX146" s="155"/>
      <c r="MDY146" s="155"/>
      <c r="MDZ146" s="155"/>
      <c r="MEA146" s="155"/>
      <c r="MEB146" s="155"/>
      <c r="MEC146" s="155"/>
      <c r="MED146" s="155"/>
      <c r="MEE146" s="155"/>
      <c r="MEF146" s="155"/>
      <c r="MEG146" s="155"/>
      <c r="MEH146" s="155"/>
      <c r="MEI146" s="155"/>
      <c r="MEJ146" s="155"/>
      <c r="MEK146" s="155"/>
      <c r="MEL146" s="155"/>
      <c r="MEM146" s="155"/>
      <c r="MEN146" s="155"/>
      <c r="MEO146" s="155"/>
      <c r="MEP146" s="155"/>
      <c r="MEQ146" s="155"/>
      <c r="MER146" s="155"/>
      <c r="MES146" s="155"/>
      <c r="MET146" s="155"/>
      <c r="MEU146" s="155"/>
      <c r="MEV146" s="155"/>
      <c r="MEW146" s="155"/>
      <c r="MEX146" s="155"/>
      <c r="MEY146" s="155"/>
      <c r="MEZ146" s="155"/>
      <c r="MFA146" s="155"/>
      <c r="MFB146" s="155"/>
      <c r="MFC146" s="155"/>
      <c r="MFD146" s="155"/>
      <c r="MFE146" s="155"/>
      <c r="MFF146" s="155"/>
      <c r="MFG146" s="155"/>
      <c r="MFH146" s="155"/>
      <c r="MFI146" s="155"/>
      <c r="MFJ146" s="155"/>
      <c r="MFK146" s="155"/>
      <c r="MFL146" s="155"/>
      <c r="MFM146" s="155"/>
      <c r="MFN146" s="155"/>
      <c r="MFO146" s="155"/>
      <c r="MFP146" s="155"/>
      <c r="MFQ146" s="155"/>
      <c r="MFR146" s="155"/>
      <c r="MFS146" s="155"/>
      <c r="MFT146" s="155"/>
      <c r="MFU146" s="155"/>
      <c r="MFV146" s="155"/>
      <c r="MFW146" s="155"/>
      <c r="MFX146" s="155"/>
      <c r="MFY146" s="155"/>
      <c r="MFZ146" s="155"/>
      <c r="MGA146" s="155"/>
      <c r="MGB146" s="155"/>
      <c r="MGC146" s="155"/>
      <c r="MGD146" s="155"/>
      <c r="MGE146" s="155"/>
      <c r="MGF146" s="155"/>
      <c r="MGG146" s="155"/>
      <c r="MGH146" s="155"/>
      <c r="MGI146" s="155"/>
      <c r="MGJ146" s="155"/>
      <c r="MGK146" s="155"/>
      <c r="MGL146" s="155"/>
      <c r="MGM146" s="155"/>
      <c r="MGN146" s="155"/>
      <c r="MGO146" s="155"/>
      <c r="MGP146" s="155"/>
      <c r="MGQ146" s="155"/>
      <c r="MGR146" s="155"/>
      <c r="MGS146" s="155"/>
      <c r="MGT146" s="155"/>
      <c r="MGU146" s="155"/>
      <c r="MGV146" s="155"/>
      <c r="MGW146" s="155"/>
      <c r="MGX146" s="155"/>
      <c r="MGY146" s="155"/>
      <c r="MGZ146" s="155"/>
      <c r="MHA146" s="155"/>
      <c r="MHB146" s="155"/>
      <c r="MHC146" s="155"/>
      <c r="MHD146" s="155"/>
      <c r="MHE146" s="155"/>
      <c r="MHF146" s="155"/>
      <c r="MHG146" s="155"/>
      <c r="MHH146" s="155"/>
      <c r="MHI146" s="155"/>
      <c r="MHJ146" s="155"/>
      <c r="MHK146" s="155"/>
      <c r="MHL146" s="155"/>
      <c r="MHM146" s="155"/>
      <c r="MHN146" s="155"/>
      <c r="MHO146" s="155"/>
      <c r="MHP146" s="155"/>
      <c r="MHQ146" s="155"/>
      <c r="MHR146" s="155"/>
      <c r="MHS146" s="155"/>
      <c r="MHT146" s="155"/>
      <c r="MHU146" s="155"/>
      <c r="MHV146" s="155"/>
      <c r="MHW146" s="155"/>
      <c r="MHX146" s="155"/>
      <c r="MHY146" s="155"/>
      <c r="MHZ146" s="155"/>
      <c r="MIA146" s="155"/>
      <c r="MIB146" s="155"/>
      <c r="MIC146" s="155"/>
      <c r="MID146" s="155"/>
      <c r="MIE146" s="155"/>
      <c r="MIF146" s="155"/>
      <c r="MIG146" s="155"/>
      <c r="MIH146" s="155"/>
      <c r="MII146" s="155"/>
      <c r="MIJ146" s="155"/>
      <c r="MIK146" s="155"/>
      <c r="MIL146" s="155"/>
      <c r="MIM146" s="155"/>
      <c r="MIN146" s="155"/>
      <c r="MIO146" s="155"/>
      <c r="MIP146" s="155"/>
      <c r="MIQ146" s="155"/>
      <c r="MIR146" s="155"/>
      <c r="MIS146" s="155"/>
      <c r="MIT146" s="155"/>
      <c r="MIU146" s="155"/>
      <c r="MIV146" s="155"/>
      <c r="MIW146" s="155"/>
      <c r="MIX146" s="155"/>
      <c r="MIY146" s="155"/>
      <c r="MIZ146" s="155"/>
      <c r="MJA146" s="155"/>
      <c r="MJB146" s="155"/>
      <c r="MJC146" s="155"/>
      <c r="MJD146" s="155"/>
      <c r="MJE146" s="155"/>
      <c r="MJF146" s="155"/>
      <c r="MJG146" s="155"/>
      <c r="MJH146" s="155"/>
      <c r="MJI146" s="155"/>
      <c r="MJJ146" s="155"/>
      <c r="MJK146" s="155"/>
      <c r="MJL146" s="155"/>
      <c r="MJM146" s="155"/>
      <c r="MJN146" s="155"/>
      <c r="MJO146" s="155"/>
      <c r="MJP146" s="155"/>
      <c r="MJQ146" s="155"/>
      <c r="MJR146" s="155"/>
      <c r="MJS146" s="155"/>
      <c r="MJT146" s="155"/>
      <c r="MJU146" s="155"/>
      <c r="MJV146" s="155"/>
      <c r="MJW146" s="155"/>
      <c r="MJX146" s="155"/>
      <c r="MJY146" s="155"/>
      <c r="MJZ146" s="155"/>
      <c r="MKA146" s="155"/>
      <c r="MKB146" s="155"/>
      <c r="MKC146" s="155"/>
      <c r="MKD146" s="155"/>
      <c r="MKE146" s="155"/>
      <c r="MKF146" s="155"/>
      <c r="MKG146" s="155"/>
      <c r="MKH146" s="155"/>
      <c r="MKI146" s="155"/>
      <c r="MKJ146" s="155"/>
      <c r="MKK146" s="155"/>
      <c r="MKL146" s="155"/>
      <c r="MKM146" s="155"/>
      <c r="MKN146" s="155"/>
      <c r="MKO146" s="155"/>
      <c r="MKP146" s="155"/>
      <c r="MKQ146" s="155"/>
      <c r="MKR146" s="155"/>
      <c r="MKS146" s="155"/>
      <c r="MKT146" s="155"/>
      <c r="MKU146" s="155"/>
      <c r="MKV146" s="155"/>
      <c r="MKW146" s="155"/>
      <c r="MKX146" s="155"/>
      <c r="MKY146" s="155"/>
      <c r="MKZ146" s="155"/>
      <c r="MLA146" s="155"/>
      <c r="MLB146" s="155"/>
      <c r="MLC146" s="155"/>
      <c r="MLD146" s="155"/>
      <c r="MLE146" s="155"/>
      <c r="MLF146" s="155"/>
      <c r="MLG146" s="155"/>
      <c r="MLH146" s="155"/>
      <c r="MLI146" s="155"/>
      <c r="MLJ146" s="155"/>
      <c r="MLK146" s="155"/>
      <c r="MLL146" s="155"/>
      <c r="MLM146" s="155"/>
      <c r="MLN146" s="155"/>
      <c r="MLO146" s="155"/>
      <c r="MLP146" s="155"/>
      <c r="MLQ146" s="155"/>
      <c r="MLR146" s="155"/>
      <c r="MLS146" s="155"/>
      <c r="MLT146" s="155"/>
      <c r="MLU146" s="155"/>
      <c r="MLV146" s="155"/>
      <c r="MLW146" s="155"/>
      <c r="MLX146" s="155"/>
      <c r="MLY146" s="155"/>
      <c r="MLZ146" s="155"/>
      <c r="MMA146" s="155"/>
      <c r="MMB146" s="155"/>
      <c r="MMC146" s="155"/>
      <c r="MMD146" s="155"/>
      <c r="MME146" s="155"/>
      <c r="MMF146" s="155"/>
      <c r="MMG146" s="155"/>
      <c r="MMH146" s="155"/>
      <c r="MMI146" s="155"/>
      <c r="MMJ146" s="155"/>
      <c r="MMK146" s="155"/>
      <c r="MML146" s="155"/>
      <c r="MMM146" s="155"/>
      <c r="MMN146" s="155"/>
      <c r="MMO146" s="155"/>
      <c r="MMP146" s="155"/>
      <c r="MMQ146" s="155"/>
      <c r="MMR146" s="155"/>
      <c r="MMS146" s="155"/>
      <c r="MMT146" s="155"/>
      <c r="MMU146" s="155"/>
      <c r="MMV146" s="155"/>
      <c r="MMW146" s="155"/>
      <c r="MMX146" s="155"/>
      <c r="MMY146" s="155"/>
      <c r="MMZ146" s="155"/>
      <c r="MNA146" s="155"/>
      <c r="MNB146" s="155"/>
      <c r="MNC146" s="155"/>
      <c r="MND146" s="155"/>
      <c r="MNE146" s="155"/>
      <c r="MNF146" s="155"/>
      <c r="MNG146" s="155"/>
      <c r="MNH146" s="155"/>
      <c r="MNI146" s="155"/>
      <c r="MNJ146" s="155"/>
      <c r="MNK146" s="155"/>
      <c r="MNL146" s="155"/>
      <c r="MNM146" s="155"/>
      <c r="MNN146" s="155"/>
      <c r="MNO146" s="155"/>
      <c r="MNP146" s="155"/>
      <c r="MNQ146" s="155"/>
      <c r="MNR146" s="155"/>
      <c r="MNS146" s="155"/>
      <c r="MNT146" s="155"/>
      <c r="MNU146" s="155"/>
      <c r="MNV146" s="155"/>
      <c r="MNW146" s="155"/>
      <c r="MNX146" s="155"/>
      <c r="MNY146" s="155"/>
      <c r="MNZ146" s="155"/>
      <c r="MOA146" s="155"/>
      <c r="MOB146" s="155"/>
      <c r="MOC146" s="155"/>
      <c r="MOD146" s="155"/>
      <c r="MOE146" s="155"/>
      <c r="MOF146" s="155"/>
      <c r="MOG146" s="155"/>
      <c r="MOH146" s="155"/>
      <c r="MOI146" s="155"/>
      <c r="MOJ146" s="155"/>
      <c r="MOK146" s="155"/>
      <c r="MOL146" s="155"/>
      <c r="MOM146" s="155"/>
      <c r="MON146" s="155"/>
      <c r="MOO146" s="155"/>
      <c r="MOP146" s="155"/>
      <c r="MOQ146" s="155"/>
      <c r="MOR146" s="155"/>
      <c r="MOS146" s="155"/>
      <c r="MOT146" s="155"/>
      <c r="MOU146" s="155"/>
      <c r="MOV146" s="155"/>
      <c r="MOW146" s="155"/>
      <c r="MOX146" s="155"/>
      <c r="MOY146" s="155"/>
      <c r="MOZ146" s="155"/>
      <c r="MPA146" s="155"/>
      <c r="MPB146" s="155"/>
      <c r="MPC146" s="155"/>
      <c r="MPD146" s="155"/>
      <c r="MPE146" s="155"/>
      <c r="MPF146" s="155"/>
      <c r="MPG146" s="155"/>
      <c r="MPH146" s="155"/>
      <c r="MPI146" s="155"/>
      <c r="MPJ146" s="155"/>
      <c r="MPK146" s="155"/>
      <c r="MPL146" s="155"/>
      <c r="MPM146" s="155"/>
      <c r="MPN146" s="155"/>
      <c r="MPO146" s="155"/>
      <c r="MPP146" s="155"/>
      <c r="MPQ146" s="155"/>
      <c r="MPR146" s="155"/>
      <c r="MPS146" s="155"/>
      <c r="MPT146" s="155"/>
      <c r="MPU146" s="155"/>
      <c r="MPV146" s="155"/>
      <c r="MPW146" s="155"/>
      <c r="MPX146" s="155"/>
      <c r="MPY146" s="155"/>
      <c r="MPZ146" s="155"/>
      <c r="MQA146" s="155"/>
      <c r="MQB146" s="155"/>
      <c r="MQC146" s="155"/>
      <c r="MQD146" s="155"/>
      <c r="MQE146" s="155"/>
      <c r="MQF146" s="155"/>
      <c r="MQG146" s="155"/>
      <c r="MQH146" s="155"/>
      <c r="MQI146" s="155"/>
      <c r="MQJ146" s="155"/>
      <c r="MQK146" s="155"/>
      <c r="MQL146" s="155"/>
      <c r="MQM146" s="155"/>
      <c r="MQN146" s="155"/>
      <c r="MQO146" s="155"/>
      <c r="MQP146" s="155"/>
      <c r="MQQ146" s="155"/>
      <c r="MQR146" s="155"/>
      <c r="MQS146" s="155"/>
      <c r="MQT146" s="155"/>
      <c r="MQU146" s="155"/>
      <c r="MQV146" s="155"/>
      <c r="MQW146" s="155"/>
      <c r="MQX146" s="155"/>
      <c r="MQY146" s="155"/>
      <c r="MQZ146" s="155"/>
      <c r="MRA146" s="155"/>
      <c r="MRB146" s="155"/>
      <c r="MRC146" s="155"/>
      <c r="MRD146" s="155"/>
      <c r="MRE146" s="155"/>
      <c r="MRF146" s="155"/>
      <c r="MRG146" s="155"/>
      <c r="MRH146" s="155"/>
      <c r="MRI146" s="155"/>
      <c r="MRJ146" s="155"/>
      <c r="MRK146" s="155"/>
      <c r="MRL146" s="155"/>
      <c r="MRM146" s="155"/>
      <c r="MRN146" s="155"/>
      <c r="MRO146" s="155"/>
      <c r="MRP146" s="155"/>
      <c r="MRQ146" s="155"/>
      <c r="MRR146" s="155"/>
      <c r="MRS146" s="155"/>
      <c r="MRT146" s="155"/>
      <c r="MRU146" s="155"/>
      <c r="MRV146" s="155"/>
      <c r="MRW146" s="155"/>
      <c r="MRX146" s="155"/>
      <c r="MRY146" s="155"/>
      <c r="MRZ146" s="155"/>
      <c r="MSA146" s="155"/>
      <c r="MSB146" s="155"/>
      <c r="MSC146" s="155"/>
      <c r="MSD146" s="155"/>
      <c r="MSE146" s="155"/>
      <c r="MSF146" s="155"/>
      <c r="MSG146" s="155"/>
      <c r="MSH146" s="155"/>
      <c r="MSI146" s="155"/>
      <c r="MSJ146" s="155"/>
      <c r="MSK146" s="155"/>
      <c r="MSL146" s="155"/>
      <c r="MSM146" s="155"/>
      <c r="MSN146" s="155"/>
      <c r="MSO146" s="155"/>
      <c r="MSP146" s="155"/>
      <c r="MSQ146" s="155"/>
      <c r="MSR146" s="155"/>
      <c r="MSS146" s="155"/>
      <c r="MST146" s="155"/>
      <c r="MSU146" s="155"/>
      <c r="MSV146" s="155"/>
      <c r="MSW146" s="155"/>
      <c r="MSX146" s="155"/>
      <c r="MSY146" s="155"/>
      <c r="MSZ146" s="155"/>
      <c r="MTA146" s="155"/>
      <c r="MTB146" s="155"/>
      <c r="MTC146" s="155"/>
      <c r="MTD146" s="155"/>
      <c r="MTE146" s="155"/>
      <c r="MTF146" s="155"/>
      <c r="MTG146" s="155"/>
      <c r="MTH146" s="155"/>
      <c r="MTI146" s="155"/>
      <c r="MTJ146" s="155"/>
      <c r="MTK146" s="155"/>
      <c r="MTL146" s="155"/>
      <c r="MTM146" s="155"/>
      <c r="MTN146" s="155"/>
      <c r="MTO146" s="155"/>
      <c r="MTP146" s="155"/>
      <c r="MTQ146" s="155"/>
      <c r="MTR146" s="155"/>
      <c r="MTS146" s="155"/>
      <c r="MTT146" s="155"/>
      <c r="MTU146" s="155"/>
      <c r="MTV146" s="155"/>
      <c r="MTW146" s="155"/>
      <c r="MTX146" s="155"/>
      <c r="MTY146" s="155"/>
      <c r="MTZ146" s="155"/>
      <c r="MUA146" s="155"/>
      <c r="MUB146" s="155"/>
      <c r="MUC146" s="155"/>
      <c r="MUD146" s="155"/>
      <c r="MUE146" s="155"/>
      <c r="MUF146" s="155"/>
      <c r="MUG146" s="155"/>
      <c r="MUH146" s="155"/>
      <c r="MUI146" s="155"/>
      <c r="MUJ146" s="155"/>
      <c r="MUK146" s="155"/>
      <c r="MUL146" s="155"/>
      <c r="MUM146" s="155"/>
      <c r="MUN146" s="155"/>
      <c r="MUO146" s="155"/>
      <c r="MUP146" s="155"/>
      <c r="MUQ146" s="155"/>
      <c r="MUR146" s="155"/>
      <c r="MUS146" s="155"/>
      <c r="MUT146" s="155"/>
      <c r="MUU146" s="155"/>
      <c r="MUV146" s="155"/>
      <c r="MUW146" s="155"/>
      <c r="MUX146" s="155"/>
      <c r="MUY146" s="155"/>
      <c r="MUZ146" s="155"/>
      <c r="MVA146" s="155"/>
      <c r="MVB146" s="155"/>
      <c r="MVC146" s="155"/>
      <c r="MVD146" s="155"/>
      <c r="MVE146" s="155"/>
      <c r="MVF146" s="155"/>
      <c r="MVG146" s="155"/>
      <c r="MVH146" s="155"/>
      <c r="MVI146" s="155"/>
      <c r="MVJ146" s="155"/>
      <c r="MVK146" s="155"/>
      <c r="MVL146" s="155"/>
      <c r="MVM146" s="155"/>
      <c r="MVN146" s="155"/>
      <c r="MVO146" s="155"/>
      <c r="MVP146" s="155"/>
      <c r="MVQ146" s="155"/>
      <c r="MVR146" s="155"/>
      <c r="MVS146" s="155"/>
      <c r="MVT146" s="155"/>
      <c r="MVU146" s="155"/>
      <c r="MVV146" s="155"/>
      <c r="MVW146" s="155"/>
      <c r="MVX146" s="155"/>
      <c r="MVY146" s="155"/>
      <c r="MVZ146" s="155"/>
      <c r="MWA146" s="155"/>
      <c r="MWB146" s="155"/>
      <c r="MWC146" s="155"/>
      <c r="MWD146" s="155"/>
      <c r="MWE146" s="155"/>
      <c r="MWF146" s="155"/>
      <c r="MWG146" s="155"/>
      <c r="MWH146" s="155"/>
      <c r="MWI146" s="155"/>
      <c r="MWJ146" s="155"/>
      <c r="MWK146" s="155"/>
      <c r="MWL146" s="155"/>
      <c r="MWM146" s="155"/>
      <c r="MWN146" s="155"/>
      <c r="MWO146" s="155"/>
      <c r="MWP146" s="155"/>
      <c r="MWQ146" s="155"/>
      <c r="MWR146" s="155"/>
      <c r="MWS146" s="155"/>
      <c r="MWT146" s="155"/>
      <c r="MWU146" s="155"/>
      <c r="MWV146" s="155"/>
      <c r="MWW146" s="155"/>
      <c r="MWX146" s="155"/>
      <c r="MWY146" s="155"/>
      <c r="MWZ146" s="155"/>
      <c r="MXA146" s="155"/>
      <c r="MXB146" s="155"/>
      <c r="MXC146" s="155"/>
      <c r="MXD146" s="155"/>
      <c r="MXE146" s="155"/>
      <c r="MXF146" s="155"/>
      <c r="MXG146" s="155"/>
      <c r="MXH146" s="155"/>
      <c r="MXI146" s="155"/>
      <c r="MXJ146" s="155"/>
      <c r="MXK146" s="155"/>
      <c r="MXL146" s="155"/>
      <c r="MXM146" s="155"/>
      <c r="MXN146" s="155"/>
      <c r="MXO146" s="155"/>
      <c r="MXP146" s="155"/>
      <c r="MXQ146" s="155"/>
      <c r="MXR146" s="155"/>
      <c r="MXS146" s="155"/>
      <c r="MXT146" s="155"/>
      <c r="MXU146" s="155"/>
      <c r="MXV146" s="155"/>
      <c r="MXW146" s="155"/>
      <c r="MXX146" s="155"/>
      <c r="MXY146" s="155"/>
      <c r="MXZ146" s="155"/>
      <c r="MYA146" s="155"/>
      <c r="MYB146" s="155"/>
      <c r="MYC146" s="155"/>
      <c r="MYD146" s="155"/>
      <c r="MYE146" s="155"/>
      <c r="MYF146" s="155"/>
      <c r="MYG146" s="155"/>
      <c r="MYH146" s="155"/>
      <c r="MYI146" s="155"/>
      <c r="MYJ146" s="155"/>
      <c r="MYK146" s="155"/>
      <c r="MYL146" s="155"/>
      <c r="MYM146" s="155"/>
      <c r="MYN146" s="155"/>
      <c r="MYO146" s="155"/>
      <c r="MYP146" s="155"/>
      <c r="MYQ146" s="155"/>
      <c r="MYR146" s="155"/>
      <c r="MYS146" s="155"/>
      <c r="MYT146" s="155"/>
      <c r="MYU146" s="155"/>
      <c r="MYV146" s="155"/>
      <c r="MYW146" s="155"/>
      <c r="MYX146" s="155"/>
      <c r="MYY146" s="155"/>
      <c r="MYZ146" s="155"/>
      <c r="MZA146" s="155"/>
      <c r="MZB146" s="155"/>
      <c r="MZC146" s="155"/>
      <c r="MZD146" s="155"/>
      <c r="MZE146" s="155"/>
      <c r="MZF146" s="155"/>
      <c r="MZG146" s="155"/>
      <c r="MZH146" s="155"/>
      <c r="MZI146" s="155"/>
      <c r="MZJ146" s="155"/>
      <c r="MZK146" s="155"/>
      <c r="MZL146" s="155"/>
      <c r="MZM146" s="155"/>
      <c r="MZN146" s="155"/>
      <c r="MZO146" s="155"/>
      <c r="MZP146" s="155"/>
      <c r="MZQ146" s="155"/>
      <c r="MZR146" s="155"/>
      <c r="MZS146" s="155"/>
      <c r="MZT146" s="155"/>
      <c r="MZU146" s="155"/>
      <c r="MZV146" s="155"/>
      <c r="MZW146" s="155"/>
      <c r="MZX146" s="155"/>
      <c r="MZY146" s="155"/>
      <c r="MZZ146" s="155"/>
      <c r="NAA146" s="155"/>
      <c r="NAB146" s="155"/>
      <c r="NAC146" s="155"/>
      <c r="NAD146" s="155"/>
      <c r="NAE146" s="155"/>
      <c r="NAF146" s="155"/>
      <c r="NAG146" s="155"/>
      <c r="NAH146" s="155"/>
      <c r="NAI146" s="155"/>
      <c r="NAJ146" s="155"/>
      <c r="NAK146" s="155"/>
      <c r="NAL146" s="155"/>
      <c r="NAM146" s="155"/>
      <c r="NAN146" s="155"/>
      <c r="NAO146" s="155"/>
      <c r="NAP146" s="155"/>
      <c r="NAQ146" s="155"/>
      <c r="NAR146" s="155"/>
      <c r="NAS146" s="155"/>
      <c r="NAT146" s="155"/>
      <c r="NAU146" s="155"/>
      <c r="NAV146" s="155"/>
      <c r="NAW146" s="155"/>
      <c r="NAX146" s="155"/>
      <c r="NAY146" s="155"/>
      <c r="NAZ146" s="155"/>
      <c r="NBA146" s="155"/>
      <c r="NBB146" s="155"/>
      <c r="NBC146" s="155"/>
      <c r="NBD146" s="155"/>
      <c r="NBE146" s="155"/>
      <c r="NBF146" s="155"/>
      <c r="NBG146" s="155"/>
      <c r="NBH146" s="155"/>
      <c r="NBI146" s="155"/>
      <c r="NBJ146" s="155"/>
      <c r="NBK146" s="155"/>
      <c r="NBL146" s="155"/>
      <c r="NBM146" s="155"/>
      <c r="NBN146" s="155"/>
      <c r="NBO146" s="155"/>
      <c r="NBP146" s="155"/>
      <c r="NBQ146" s="155"/>
      <c r="NBR146" s="155"/>
      <c r="NBS146" s="155"/>
      <c r="NBT146" s="155"/>
      <c r="NBU146" s="155"/>
      <c r="NBV146" s="155"/>
      <c r="NBW146" s="155"/>
      <c r="NBX146" s="155"/>
      <c r="NBY146" s="155"/>
      <c r="NBZ146" s="155"/>
      <c r="NCA146" s="155"/>
      <c r="NCB146" s="155"/>
      <c r="NCC146" s="155"/>
      <c r="NCD146" s="155"/>
      <c r="NCE146" s="155"/>
      <c r="NCF146" s="155"/>
      <c r="NCG146" s="155"/>
      <c r="NCH146" s="155"/>
      <c r="NCI146" s="155"/>
      <c r="NCJ146" s="155"/>
      <c r="NCK146" s="155"/>
      <c r="NCL146" s="155"/>
      <c r="NCM146" s="155"/>
      <c r="NCN146" s="155"/>
      <c r="NCO146" s="155"/>
      <c r="NCP146" s="155"/>
      <c r="NCQ146" s="155"/>
      <c r="NCR146" s="155"/>
      <c r="NCS146" s="155"/>
      <c r="NCT146" s="155"/>
      <c r="NCU146" s="155"/>
      <c r="NCV146" s="155"/>
      <c r="NCW146" s="155"/>
      <c r="NCX146" s="155"/>
      <c r="NCY146" s="155"/>
      <c r="NCZ146" s="155"/>
      <c r="NDA146" s="155"/>
      <c r="NDB146" s="155"/>
      <c r="NDC146" s="155"/>
      <c r="NDD146" s="155"/>
      <c r="NDE146" s="155"/>
      <c r="NDF146" s="155"/>
      <c r="NDG146" s="155"/>
      <c r="NDH146" s="155"/>
      <c r="NDI146" s="155"/>
      <c r="NDJ146" s="155"/>
      <c r="NDK146" s="155"/>
      <c r="NDL146" s="155"/>
      <c r="NDM146" s="155"/>
      <c r="NDN146" s="155"/>
      <c r="NDO146" s="155"/>
      <c r="NDP146" s="155"/>
      <c r="NDQ146" s="155"/>
      <c r="NDR146" s="155"/>
      <c r="NDS146" s="155"/>
      <c r="NDT146" s="155"/>
      <c r="NDU146" s="155"/>
      <c r="NDV146" s="155"/>
      <c r="NDW146" s="155"/>
      <c r="NDX146" s="155"/>
      <c r="NDY146" s="155"/>
      <c r="NDZ146" s="155"/>
      <c r="NEA146" s="155"/>
      <c r="NEB146" s="155"/>
      <c r="NEC146" s="155"/>
      <c r="NED146" s="155"/>
      <c r="NEE146" s="155"/>
      <c r="NEF146" s="155"/>
      <c r="NEG146" s="155"/>
      <c r="NEH146" s="155"/>
      <c r="NEI146" s="155"/>
      <c r="NEJ146" s="155"/>
      <c r="NEK146" s="155"/>
      <c r="NEL146" s="155"/>
      <c r="NEM146" s="155"/>
      <c r="NEN146" s="155"/>
      <c r="NEO146" s="155"/>
      <c r="NEP146" s="155"/>
      <c r="NEQ146" s="155"/>
      <c r="NER146" s="155"/>
      <c r="NES146" s="155"/>
      <c r="NET146" s="155"/>
      <c r="NEU146" s="155"/>
      <c r="NEV146" s="155"/>
      <c r="NEW146" s="155"/>
      <c r="NEX146" s="155"/>
      <c r="NEY146" s="155"/>
      <c r="NEZ146" s="155"/>
      <c r="NFA146" s="155"/>
      <c r="NFB146" s="155"/>
      <c r="NFC146" s="155"/>
      <c r="NFD146" s="155"/>
      <c r="NFE146" s="155"/>
      <c r="NFF146" s="155"/>
      <c r="NFG146" s="155"/>
      <c r="NFH146" s="155"/>
      <c r="NFI146" s="155"/>
      <c r="NFJ146" s="155"/>
      <c r="NFK146" s="155"/>
      <c r="NFL146" s="155"/>
      <c r="NFM146" s="155"/>
      <c r="NFN146" s="155"/>
      <c r="NFO146" s="155"/>
      <c r="NFP146" s="155"/>
      <c r="NFQ146" s="155"/>
      <c r="NFR146" s="155"/>
      <c r="NFS146" s="155"/>
      <c r="NFT146" s="155"/>
      <c r="NFU146" s="155"/>
      <c r="NFV146" s="155"/>
      <c r="NFW146" s="155"/>
      <c r="NFX146" s="155"/>
      <c r="NFY146" s="155"/>
      <c r="NFZ146" s="155"/>
      <c r="NGA146" s="155"/>
      <c r="NGB146" s="155"/>
      <c r="NGC146" s="155"/>
      <c r="NGD146" s="155"/>
      <c r="NGE146" s="155"/>
      <c r="NGF146" s="155"/>
      <c r="NGG146" s="155"/>
      <c r="NGH146" s="155"/>
      <c r="NGI146" s="155"/>
      <c r="NGJ146" s="155"/>
      <c r="NGK146" s="155"/>
      <c r="NGL146" s="155"/>
      <c r="NGM146" s="155"/>
      <c r="NGN146" s="155"/>
      <c r="NGO146" s="155"/>
      <c r="NGP146" s="155"/>
      <c r="NGQ146" s="155"/>
      <c r="NGR146" s="155"/>
      <c r="NGS146" s="155"/>
      <c r="NGT146" s="155"/>
      <c r="NGU146" s="155"/>
      <c r="NGV146" s="155"/>
      <c r="NGW146" s="155"/>
      <c r="NGX146" s="155"/>
      <c r="NGY146" s="155"/>
      <c r="NGZ146" s="155"/>
      <c r="NHA146" s="155"/>
      <c r="NHB146" s="155"/>
      <c r="NHC146" s="155"/>
      <c r="NHD146" s="155"/>
      <c r="NHE146" s="155"/>
      <c r="NHF146" s="155"/>
      <c r="NHG146" s="155"/>
      <c r="NHH146" s="155"/>
      <c r="NHI146" s="155"/>
      <c r="NHJ146" s="155"/>
      <c r="NHK146" s="155"/>
      <c r="NHL146" s="155"/>
      <c r="NHM146" s="155"/>
      <c r="NHN146" s="155"/>
      <c r="NHO146" s="155"/>
      <c r="NHP146" s="155"/>
      <c r="NHQ146" s="155"/>
      <c r="NHR146" s="155"/>
      <c r="NHS146" s="155"/>
      <c r="NHT146" s="155"/>
      <c r="NHU146" s="155"/>
      <c r="NHV146" s="155"/>
      <c r="NHW146" s="155"/>
      <c r="NHX146" s="155"/>
      <c r="NHY146" s="155"/>
      <c r="NHZ146" s="155"/>
      <c r="NIA146" s="155"/>
      <c r="NIB146" s="155"/>
      <c r="NIC146" s="155"/>
      <c r="NID146" s="155"/>
      <c r="NIE146" s="155"/>
      <c r="NIF146" s="155"/>
      <c r="NIG146" s="155"/>
      <c r="NIH146" s="155"/>
      <c r="NII146" s="155"/>
      <c r="NIJ146" s="155"/>
      <c r="NIK146" s="155"/>
      <c r="NIL146" s="155"/>
      <c r="NIM146" s="155"/>
      <c r="NIN146" s="155"/>
      <c r="NIO146" s="155"/>
      <c r="NIP146" s="155"/>
      <c r="NIQ146" s="155"/>
      <c r="NIR146" s="155"/>
      <c r="NIS146" s="155"/>
      <c r="NIT146" s="155"/>
      <c r="NIU146" s="155"/>
      <c r="NIV146" s="155"/>
      <c r="NIW146" s="155"/>
      <c r="NIX146" s="155"/>
      <c r="NIY146" s="155"/>
      <c r="NIZ146" s="155"/>
      <c r="NJA146" s="155"/>
      <c r="NJB146" s="155"/>
      <c r="NJC146" s="155"/>
      <c r="NJD146" s="155"/>
      <c r="NJE146" s="155"/>
      <c r="NJF146" s="155"/>
      <c r="NJG146" s="155"/>
      <c r="NJH146" s="155"/>
      <c r="NJI146" s="155"/>
      <c r="NJJ146" s="155"/>
      <c r="NJK146" s="155"/>
      <c r="NJL146" s="155"/>
      <c r="NJM146" s="155"/>
      <c r="NJN146" s="155"/>
      <c r="NJO146" s="155"/>
      <c r="NJP146" s="155"/>
      <c r="NJQ146" s="155"/>
      <c r="NJR146" s="155"/>
      <c r="NJS146" s="155"/>
      <c r="NJT146" s="155"/>
      <c r="NJU146" s="155"/>
      <c r="NJV146" s="155"/>
      <c r="NJW146" s="155"/>
      <c r="NJX146" s="155"/>
      <c r="NJY146" s="155"/>
      <c r="NJZ146" s="155"/>
      <c r="NKA146" s="155"/>
      <c r="NKB146" s="155"/>
      <c r="NKC146" s="155"/>
      <c r="NKD146" s="155"/>
      <c r="NKE146" s="155"/>
      <c r="NKF146" s="155"/>
      <c r="NKG146" s="155"/>
      <c r="NKH146" s="155"/>
      <c r="NKI146" s="155"/>
      <c r="NKJ146" s="155"/>
      <c r="NKK146" s="155"/>
      <c r="NKL146" s="155"/>
      <c r="NKM146" s="155"/>
      <c r="NKN146" s="155"/>
      <c r="NKO146" s="155"/>
      <c r="NKP146" s="155"/>
      <c r="NKQ146" s="155"/>
      <c r="NKR146" s="155"/>
      <c r="NKS146" s="155"/>
      <c r="NKT146" s="155"/>
      <c r="NKU146" s="155"/>
      <c r="NKV146" s="155"/>
      <c r="NKW146" s="155"/>
      <c r="NKX146" s="155"/>
      <c r="NKY146" s="155"/>
      <c r="NKZ146" s="155"/>
      <c r="NLA146" s="155"/>
      <c r="NLB146" s="155"/>
      <c r="NLC146" s="155"/>
      <c r="NLD146" s="155"/>
      <c r="NLE146" s="155"/>
      <c r="NLF146" s="155"/>
      <c r="NLG146" s="155"/>
      <c r="NLH146" s="155"/>
      <c r="NLI146" s="155"/>
      <c r="NLJ146" s="155"/>
      <c r="NLK146" s="155"/>
      <c r="NLL146" s="155"/>
      <c r="NLM146" s="155"/>
      <c r="NLN146" s="155"/>
      <c r="NLO146" s="155"/>
      <c r="NLP146" s="155"/>
      <c r="NLQ146" s="155"/>
      <c r="NLR146" s="155"/>
      <c r="NLS146" s="155"/>
      <c r="NLT146" s="155"/>
      <c r="NLU146" s="155"/>
      <c r="NLV146" s="155"/>
      <c r="NLW146" s="155"/>
      <c r="NLX146" s="155"/>
      <c r="NLY146" s="155"/>
      <c r="NLZ146" s="155"/>
      <c r="NMA146" s="155"/>
      <c r="NMB146" s="155"/>
      <c r="NMC146" s="155"/>
      <c r="NMD146" s="155"/>
      <c r="NME146" s="155"/>
      <c r="NMF146" s="155"/>
      <c r="NMG146" s="155"/>
      <c r="NMH146" s="155"/>
      <c r="NMI146" s="155"/>
      <c r="NMJ146" s="155"/>
      <c r="NMK146" s="155"/>
      <c r="NML146" s="155"/>
      <c r="NMM146" s="155"/>
      <c r="NMN146" s="155"/>
      <c r="NMO146" s="155"/>
      <c r="NMP146" s="155"/>
      <c r="NMQ146" s="155"/>
      <c r="NMR146" s="155"/>
      <c r="NMS146" s="155"/>
      <c r="NMT146" s="155"/>
      <c r="NMU146" s="155"/>
      <c r="NMV146" s="155"/>
      <c r="NMW146" s="155"/>
      <c r="NMX146" s="155"/>
      <c r="NMY146" s="155"/>
      <c r="NMZ146" s="155"/>
      <c r="NNA146" s="155"/>
      <c r="NNB146" s="155"/>
      <c r="NNC146" s="155"/>
      <c r="NND146" s="155"/>
      <c r="NNE146" s="155"/>
      <c r="NNF146" s="155"/>
      <c r="NNG146" s="155"/>
      <c r="NNH146" s="155"/>
      <c r="NNI146" s="155"/>
      <c r="NNJ146" s="155"/>
      <c r="NNK146" s="155"/>
      <c r="NNL146" s="155"/>
      <c r="NNM146" s="155"/>
      <c r="NNN146" s="155"/>
      <c r="NNO146" s="155"/>
      <c r="NNP146" s="155"/>
      <c r="NNQ146" s="155"/>
      <c r="NNR146" s="155"/>
      <c r="NNS146" s="155"/>
      <c r="NNT146" s="155"/>
      <c r="NNU146" s="155"/>
      <c r="NNV146" s="155"/>
      <c r="NNW146" s="155"/>
      <c r="NNX146" s="155"/>
      <c r="NNY146" s="155"/>
      <c r="NNZ146" s="155"/>
      <c r="NOA146" s="155"/>
      <c r="NOB146" s="155"/>
      <c r="NOC146" s="155"/>
      <c r="NOD146" s="155"/>
      <c r="NOE146" s="155"/>
      <c r="NOF146" s="155"/>
      <c r="NOG146" s="155"/>
      <c r="NOH146" s="155"/>
      <c r="NOI146" s="155"/>
      <c r="NOJ146" s="155"/>
      <c r="NOK146" s="155"/>
      <c r="NOL146" s="155"/>
      <c r="NOM146" s="155"/>
      <c r="NON146" s="155"/>
      <c r="NOO146" s="155"/>
      <c r="NOP146" s="155"/>
      <c r="NOQ146" s="155"/>
      <c r="NOR146" s="155"/>
      <c r="NOS146" s="155"/>
      <c r="NOT146" s="155"/>
      <c r="NOU146" s="155"/>
      <c r="NOV146" s="155"/>
      <c r="NOW146" s="155"/>
      <c r="NOX146" s="155"/>
      <c r="NOY146" s="155"/>
      <c r="NOZ146" s="155"/>
      <c r="NPA146" s="155"/>
      <c r="NPB146" s="155"/>
      <c r="NPC146" s="155"/>
      <c r="NPD146" s="155"/>
      <c r="NPE146" s="155"/>
      <c r="NPF146" s="155"/>
      <c r="NPG146" s="155"/>
      <c r="NPH146" s="155"/>
      <c r="NPI146" s="155"/>
      <c r="NPJ146" s="155"/>
      <c r="NPK146" s="155"/>
      <c r="NPL146" s="155"/>
      <c r="NPM146" s="155"/>
      <c r="NPN146" s="155"/>
      <c r="NPO146" s="155"/>
      <c r="NPP146" s="155"/>
      <c r="NPQ146" s="155"/>
      <c r="NPR146" s="155"/>
      <c r="NPS146" s="155"/>
      <c r="NPT146" s="155"/>
      <c r="NPU146" s="155"/>
      <c r="NPV146" s="155"/>
      <c r="NPW146" s="155"/>
      <c r="NPX146" s="155"/>
      <c r="NPY146" s="155"/>
      <c r="NPZ146" s="155"/>
      <c r="NQA146" s="155"/>
      <c r="NQB146" s="155"/>
      <c r="NQC146" s="155"/>
      <c r="NQD146" s="155"/>
      <c r="NQE146" s="155"/>
      <c r="NQF146" s="155"/>
      <c r="NQG146" s="155"/>
      <c r="NQH146" s="155"/>
      <c r="NQI146" s="155"/>
      <c r="NQJ146" s="155"/>
      <c r="NQK146" s="155"/>
      <c r="NQL146" s="155"/>
      <c r="NQM146" s="155"/>
      <c r="NQN146" s="155"/>
      <c r="NQO146" s="155"/>
      <c r="NQP146" s="155"/>
      <c r="NQQ146" s="155"/>
      <c r="NQR146" s="155"/>
      <c r="NQS146" s="155"/>
      <c r="NQT146" s="155"/>
      <c r="NQU146" s="155"/>
      <c r="NQV146" s="155"/>
      <c r="NQW146" s="155"/>
      <c r="NQX146" s="155"/>
      <c r="NQY146" s="155"/>
      <c r="NQZ146" s="155"/>
      <c r="NRA146" s="155"/>
      <c r="NRB146" s="155"/>
      <c r="NRC146" s="155"/>
      <c r="NRD146" s="155"/>
      <c r="NRE146" s="155"/>
      <c r="NRF146" s="155"/>
      <c r="NRG146" s="155"/>
      <c r="NRH146" s="155"/>
      <c r="NRI146" s="155"/>
      <c r="NRJ146" s="155"/>
      <c r="NRK146" s="155"/>
      <c r="NRL146" s="155"/>
      <c r="NRM146" s="155"/>
      <c r="NRN146" s="155"/>
      <c r="NRO146" s="155"/>
      <c r="NRP146" s="155"/>
      <c r="NRQ146" s="155"/>
      <c r="NRR146" s="155"/>
      <c r="NRS146" s="155"/>
      <c r="NRT146" s="155"/>
      <c r="NRU146" s="155"/>
      <c r="NRV146" s="155"/>
      <c r="NRW146" s="155"/>
      <c r="NRX146" s="155"/>
      <c r="NRY146" s="155"/>
      <c r="NRZ146" s="155"/>
      <c r="NSA146" s="155"/>
      <c r="NSB146" s="155"/>
      <c r="NSC146" s="155"/>
      <c r="NSD146" s="155"/>
      <c r="NSE146" s="155"/>
      <c r="NSF146" s="155"/>
      <c r="NSG146" s="155"/>
      <c r="NSH146" s="155"/>
      <c r="NSI146" s="155"/>
      <c r="NSJ146" s="155"/>
      <c r="NSK146" s="155"/>
      <c r="NSL146" s="155"/>
      <c r="NSM146" s="155"/>
      <c r="NSN146" s="155"/>
      <c r="NSO146" s="155"/>
      <c r="NSP146" s="155"/>
      <c r="NSQ146" s="155"/>
      <c r="NSR146" s="155"/>
      <c r="NSS146" s="155"/>
      <c r="NST146" s="155"/>
      <c r="NSU146" s="155"/>
      <c r="NSV146" s="155"/>
      <c r="NSW146" s="155"/>
      <c r="NSX146" s="155"/>
      <c r="NSY146" s="155"/>
      <c r="NSZ146" s="155"/>
      <c r="NTA146" s="155"/>
      <c r="NTB146" s="155"/>
      <c r="NTC146" s="155"/>
      <c r="NTD146" s="155"/>
      <c r="NTE146" s="155"/>
      <c r="NTF146" s="155"/>
      <c r="NTG146" s="155"/>
      <c r="NTH146" s="155"/>
      <c r="NTI146" s="155"/>
      <c r="NTJ146" s="155"/>
      <c r="NTK146" s="155"/>
      <c r="NTL146" s="155"/>
      <c r="NTM146" s="155"/>
      <c r="NTN146" s="155"/>
      <c r="NTO146" s="155"/>
      <c r="NTP146" s="155"/>
      <c r="NTQ146" s="155"/>
      <c r="NTR146" s="155"/>
      <c r="NTS146" s="155"/>
      <c r="NTT146" s="155"/>
      <c r="NTU146" s="155"/>
      <c r="NTV146" s="155"/>
      <c r="NTW146" s="155"/>
      <c r="NTX146" s="155"/>
      <c r="NTY146" s="155"/>
      <c r="NTZ146" s="155"/>
      <c r="NUA146" s="155"/>
      <c r="NUB146" s="155"/>
      <c r="NUC146" s="155"/>
      <c r="NUD146" s="155"/>
      <c r="NUE146" s="155"/>
      <c r="NUF146" s="155"/>
      <c r="NUG146" s="155"/>
      <c r="NUH146" s="155"/>
      <c r="NUI146" s="155"/>
      <c r="NUJ146" s="155"/>
      <c r="NUK146" s="155"/>
      <c r="NUL146" s="155"/>
      <c r="NUM146" s="155"/>
      <c r="NUN146" s="155"/>
      <c r="NUO146" s="155"/>
      <c r="NUP146" s="155"/>
      <c r="NUQ146" s="155"/>
      <c r="NUR146" s="155"/>
      <c r="NUS146" s="155"/>
      <c r="NUT146" s="155"/>
      <c r="NUU146" s="155"/>
      <c r="NUV146" s="155"/>
      <c r="NUW146" s="155"/>
      <c r="NUX146" s="155"/>
      <c r="NUY146" s="155"/>
      <c r="NUZ146" s="155"/>
      <c r="NVA146" s="155"/>
      <c r="NVB146" s="155"/>
      <c r="NVC146" s="155"/>
      <c r="NVD146" s="155"/>
      <c r="NVE146" s="155"/>
      <c r="NVF146" s="155"/>
      <c r="NVG146" s="155"/>
      <c r="NVH146" s="155"/>
      <c r="NVI146" s="155"/>
      <c r="NVJ146" s="155"/>
      <c r="NVK146" s="155"/>
      <c r="NVL146" s="155"/>
      <c r="NVM146" s="155"/>
      <c r="NVN146" s="155"/>
      <c r="NVO146" s="155"/>
      <c r="NVP146" s="155"/>
      <c r="NVQ146" s="155"/>
      <c r="NVR146" s="155"/>
      <c r="NVS146" s="155"/>
      <c r="NVT146" s="155"/>
      <c r="NVU146" s="155"/>
      <c r="NVV146" s="155"/>
      <c r="NVW146" s="155"/>
      <c r="NVX146" s="155"/>
      <c r="NVY146" s="155"/>
      <c r="NVZ146" s="155"/>
      <c r="NWA146" s="155"/>
      <c r="NWB146" s="155"/>
      <c r="NWC146" s="155"/>
      <c r="NWD146" s="155"/>
      <c r="NWE146" s="155"/>
      <c r="NWF146" s="155"/>
      <c r="NWG146" s="155"/>
      <c r="NWH146" s="155"/>
      <c r="NWI146" s="155"/>
      <c r="NWJ146" s="155"/>
      <c r="NWK146" s="155"/>
      <c r="NWL146" s="155"/>
      <c r="NWM146" s="155"/>
      <c r="NWN146" s="155"/>
      <c r="NWO146" s="155"/>
      <c r="NWP146" s="155"/>
      <c r="NWQ146" s="155"/>
      <c r="NWR146" s="155"/>
      <c r="NWS146" s="155"/>
      <c r="NWT146" s="155"/>
      <c r="NWU146" s="155"/>
      <c r="NWV146" s="155"/>
      <c r="NWW146" s="155"/>
      <c r="NWX146" s="155"/>
      <c r="NWY146" s="155"/>
      <c r="NWZ146" s="155"/>
      <c r="NXA146" s="155"/>
      <c r="NXB146" s="155"/>
      <c r="NXC146" s="155"/>
      <c r="NXD146" s="155"/>
      <c r="NXE146" s="155"/>
      <c r="NXF146" s="155"/>
      <c r="NXG146" s="155"/>
      <c r="NXH146" s="155"/>
      <c r="NXI146" s="155"/>
      <c r="NXJ146" s="155"/>
      <c r="NXK146" s="155"/>
      <c r="NXL146" s="155"/>
      <c r="NXM146" s="155"/>
      <c r="NXN146" s="155"/>
      <c r="NXO146" s="155"/>
      <c r="NXP146" s="155"/>
      <c r="NXQ146" s="155"/>
      <c r="NXR146" s="155"/>
      <c r="NXS146" s="155"/>
      <c r="NXT146" s="155"/>
      <c r="NXU146" s="155"/>
      <c r="NXV146" s="155"/>
      <c r="NXW146" s="155"/>
      <c r="NXX146" s="155"/>
      <c r="NXY146" s="155"/>
      <c r="NXZ146" s="155"/>
      <c r="NYA146" s="155"/>
      <c r="NYB146" s="155"/>
      <c r="NYC146" s="155"/>
      <c r="NYD146" s="155"/>
      <c r="NYE146" s="155"/>
      <c r="NYF146" s="155"/>
      <c r="NYG146" s="155"/>
      <c r="NYH146" s="155"/>
      <c r="NYI146" s="155"/>
      <c r="NYJ146" s="155"/>
      <c r="NYK146" s="155"/>
      <c r="NYL146" s="155"/>
      <c r="NYM146" s="155"/>
      <c r="NYN146" s="155"/>
      <c r="NYO146" s="155"/>
      <c r="NYP146" s="155"/>
      <c r="NYQ146" s="155"/>
      <c r="NYR146" s="155"/>
      <c r="NYS146" s="155"/>
      <c r="NYT146" s="155"/>
      <c r="NYU146" s="155"/>
      <c r="NYV146" s="155"/>
      <c r="NYW146" s="155"/>
      <c r="NYX146" s="155"/>
      <c r="NYY146" s="155"/>
      <c r="NYZ146" s="155"/>
      <c r="NZA146" s="155"/>
      <c r="NZB146" s="155"/>
      <c r="NZC146" s="155"/>
      <c r="NZD146" s="155"/>
      <c r="NZE146" s="155"/>
      <c r="NZF146" s="155"/>
      <c r="NZG146" s="155"/>
      <c r="NZH146" s="155"/>
      <c r="NZI146" s="155"/>
      <c r="NZJ146" s="155"/>
      <c r="NZK146" s="155"/>
      <c r="NZL146" s="155"/>
      <c r="NZM146" s="155"/>
      <c r="NZN146" s="155"/>
      <c r="NZO146" s="155"/>
      <c r="NZP146" s="155"/>
      <c r="NZQ146" s="155"/>
      <c r="NZR146" s="155"/>
      <c r="NZS146" s="155"/>
      <c r="NZT146" s="155"/>
      <c r="NZU146" s="155"/>
      <c r="NZV146" s="155"/>
      <c r="NZW146" s="155"/>
      <c r="NZX146" s="155"/>
      <c r="NZY146" s="155"/>
      <c r="NZZ146" s="155"/>
      <c r="OAA146" s="155"/>
      <c r="OAB146" s="155"/>
      <c r="OAC146" s="155"/>
      <c r="OAD146" s="155"/>
      <c r="OAE146" s="155"/>
      <c r="OAF146" s="155"/>
      <c r="OAG146" s="155"/>
      <c r="OAH146" s="155"/>
      <c r="OAI146" s="155"/>
      <c r="OAJ146" s="155"/>
      <c r="OAK146" s="155"/>
      <c r="OAL146" s="155"/>
      <c r="OAM146" s="155"/>
      <c r="OAN146" s="155"/>
      <c r="OAO146" s="155"/>
      <c r="OAP146" s="155"/>
      <c r="OAQ146" s="155"/>
      <c r="OAR146" s="155"/>
      <c r="OAS146" s="155"/>
      <c r="OAT146" s="155"/>
      <c r="OAU146" s="155"/>
      <c r="OAV146" s="155"/>
      <c r="OAW146" s="155"/>
      <c r="OAX146" s="155"/>
      <c r="OAY146" s="155"/>
      <c r="OAZ146" s="155"/>
      <c r="OBA146" s="155"/>
      <c r="OBB146" s="155"/>
      <c r="OBC146" s="155"/>
      <c r="OBD146" s="155"/>
      <c r="OBE146" s="155"/>
      <c r="OBF146" s="155"/>
      <c r="OBG146" s="155"/>
      <c r="OBH146" s="155"/>
      <c r="OBI146" s="155"/>
      <c r="OBJ146" s="155"/>
      <c r="OBK146" s="155"/>
      <c r="OBL146" s="155"/>
      <c r="OBM146" s="155"/>
      <c r="OBN146" s="155"/>
      <c r="OBO146" s="155"/>
      <c r="OBP146" s="155"/>
      <c r="OBQ146" s="155"/>
      <c r="OBR146" s="155"/>
      <c r="OBS146" s="155"/>
      <c r="OBT146" s="155"/>
      <c r="OBU146" s="155"/>
      <c r="OBV146" s="155"/>
      <c r="OBW146" s="155"/>
      <c r="OBX146" s="155"/>
      <c r="OBY146" s="155"/>
      <c r="OBZ146" s="155"/>
      <c r="OCA146" s="155"/>
      <c r="OCB146" s="155"/>
      <c r="OCC146" s="155"/>
      <c r="OCD146" s="155"/>
      <c r="OCE146" s="155"/>
      <c r="OCF146" s="155"/>
      <c r="OCG146" s="155"/>
      <c r="OCH146" s="155"/>
      <c r="OCI146" s="155"/>
      <c r="OCJ146" s="155"/>
      <c r="OCK146" s="155"/>
      <c r="OCL146" s="155"/>
      <c r="OCM146" s="155"/>
      <c r="OCN146" s="155"/>
      <c r="OCO146" s="155"/>
      <c r="OCP146" s="155"/>
      <c r="OCQ146" s="155"/>
      <c r="OCR146" s="155"/>
      <c r="OCS146" s="155"/>
      <c r="OCT146" s="155"/>
      <c r="OCU146" s="155"/>
      <c r="OCV146" s="155"/>
      <c r="OCW146" s="155"/>
      <c r="OCX146" s="155"/>
      <c r="OCY146" s="155"/>
      <c r="OCZ146" s="155"/>
      <c r="ODA146" s="155"/>
      <c r="ODB146" s="155"/>
      <c r="ODC146" s="155"/>
      <c r="ODD146" s="155"/>
      <c r="ODE146" s="155"/>
      <c r="ODF146" s="155"/>
      <c r="ODG146" s="155"/>
      <c r="ODH146" s="155"/>
      <c r="ODI146" s="155"/>
      <c r="ODJ146" s="155"/>
      <c r="ODK146" s="155"/>
      <c r="ODL146" s="155"/>
      <c r="ODM146" s="155"/>
      <c r="ODN146" s="155"/>
      <c r="ODO146" s="155"/>
      <c r="ODP146" s="155"/>
      <c r="ODQ146" s="155"/>
      <c r="ODR146" s="155"/>
      <c r="ODS146" s="155"/>
      <c r="ODT146" s="155"/>
      <c r="ODU146" s="155"/>
      <c r="ODV146" s="155"/>
      <c r="ODW146" s="155"/>
      <c r="ODX146" s="155"/>
      <c r="ODY146" s="155"/>
      <c r="ODZ146" s="155"/>
      <c r="OEA146" s="155"/>
      <c r="OEB146" s="155"/>
      <c r="OEC146" s="155"/>
      <c r="OED146" s="155"/>
      <c r="OEE146" s="155"/>
      <c r="OEF146" s="155"/>
      <c r="OEG146" s="155"/>
      <c r="OEH146" s="155"/>
      <c r="OEI146" s="155"/>
      <c r="OEJ146" s="155"/>
      <c r="OEK146" s="155"/>
      <c r="OEL146" s="155"/>
      <c r="OEM146" s="155"/>
      <c r="OEN146" s="155"/>
      <c r="OEO146" s="155"/>
      <c r="OEP146" s="155"/>
      <c r="OEQ146" s="155"/>
      <c r="OER146" s="155"/>
      <c r="OES146" s="155"/>
      <c r="OET146" s="155"/>
      <c r="OEU146" s="155"/>
      <c r="OEV146" s="155"/>
      <c r="OEW146" s="155"/>
      <c r="OEX146" s="155"/>
      <c r="OEY146" s="155"/>
      <c r="OEZ146" s="155"/>
      <c r="OFA146" s="155"/>
      <c r="OFB146" s="155"/>
      <c r="OFC146" s="155"/>
      <c r="OFD146" s="155"/>
      <c r="OFE146" s="155"/>
      <c r="OFF146" s="155"/>
      <c r="OFG146" s="155"/>
      <c r="OFH146" s="155"/>
      <c r="OFI146" s="155"/>
      <c r="OFJ146" s="155"/>
      <c r="OFK146" s="155"/>
      <c r="OFL146" s="155"/>
      <c r="OFM146" s="155"/>
      <c r="OFN146" s="155"/>
      <c r="OFO146" s="155"/>
      <c r="OFP146" s="155"/>
      <c r="OFQ146" s="155"/>
      <c r="OFR146" s="155"/>
      <c r="OFS146" s="155"/>
      <c r="OFT146" s="155"/>
      <c r="OFU146" s="155"/>
      <c r="OFV146" s="155"/>
      <c r="OFW146" s="155"/>
      <c r="OFX146" s="155"/>
      <c r="OFY146" s="155"/>
      <c r="OFZ146" s="155"/>
      <c r="OGA146" s="155"/>
      <c r="OGB146" s="155"/>
      <c r="OGC146" s="155"/>
      <c r="OGD146" s="155"/>
      <c r="OGE146" s="155"/>
      <c r="OGF146" s="155"/>
      <c r="OGG146" s="155"/>
      <c r="OGH146" s="155"/>
      <c r="OGI146" s="155"/>
      <c r="OGJ146" s="155"/>
      <c r="OGK146" s="155"/>
      <c r="OGL146" s="155"/>
      <c r="OGM146" s="155"/>
      <c r="OGN146" s="155"/>
      <c r="OGO146" s="155"/>
      <c r="OGP146" s="155"/>
      <c r="OGQ146" s="155"/>
      <c r="OGR146" s="155"/>
      <c r="OGS146" s="155"/>
      <c r="OGT146" s="155"/>
      <c r="OGU146" s="155"/>
      <c r="OGV146" s="155"/>
      <c r="OGW146" s="155"/>
      <c r="OGX146" s="155"/>
      <c r="OGY146" s="155"/>
      <c r="OGZ146" s="155"/>
      <c r="OHA146" s="155"/>
      <c r="OHB146" s="155"/>
      <c r="OHC146" s="155"/>
      <c r="OHD146" s="155"/>
      <c r="OHE146" s="155"/>
      <c r="OHF146" s="155"/>
      <c r="OHG146" s="155"/>
      <c r="OHH146" s="155"/>
      <c r="OHI146" s="155"/>
      <c r="OHJ146" s="155"/>
      <c r="OHK146" s="155"/>
      <c r="OHL146" s="155"/>
      <c r="OHM146" s="155"/>
      <c r="OHN146" s="155"/>
      <c r="OHO146" s="155"/>
      <c r="OHP146" s="155"/>
      <c r="OHQ146" s="155"/>
      <c r="OHR146" s="155"/>
      <c r="OHS146" s="155"/>
      <c r="OHT146" s="155"/>
      <c r="OHU146" s="155"/>
      <c r="OHV146" s="155"/>
      <c r="OHW146" s="155"/>
      <c r="OHX146" s="155"/>
      <c r="OHY146" s="155"/>
      <c r="OHZ146" s="155"/>
      <c r="OIA146" s="155"/>
      <c r="OIB146" s="155"/>
      <c r="OIC146" s="155"/>
      <c r="OID146" s="155"/>
      <c r="OIE146" s="155"/>
      <c r="OIF146" s="155"/>
      <c r="OIG146" s="155"/>
      <c r="OIH146" s="155"/>
      <c r="OII146" s="155"/>
      <c r="OIJ146" s="155"/>
      <c r="OIK146" s="155"/>
      <c r="OIL146" s="155"/>
      <c r="OIM146" s="155"/>
      <c r="OIN146" s="155"/>
      <c r="OIO146" s="155"/>
      <c r="OIP146" s="155"/>
      <c r="OIQ146" s="155"/>
      <c r="OIR146" s="155"/>
      <c r="OIS146" s="155"/>
      <c r="OIT146" s="155"/>
      <c r="OIU146" s="155"/>
      <c r="OIV146" s="155"/>
      <c r="OIW146" s="155"/>
      <c r="OIX146" s="155"/>
      <c r="OIY146" s="155"/>
      <c r="OIZ146" s="155"/>
      <c r="OJA146" s="155"/>
      <c r="OJB146" s="155"/>
      <c r="OJC146" s="155"/>
      <c r="OJD146" s="155"/>
      <c r="OJE146" s="155"/>
      <c r="OJF146" s="155"/>
      <c r="OJG146" s="155"/>
      <c r="OJH146" s="155"/>
      <c r="OJI146" s="155"/>
      <c r="OJJ146" s="155"/>
      <c r="OJK146" s="155"/>
      <c r="OJL146" s="155"/>
      <c r="OJM146" s="155"/>
      <c r="OJN146" s="155"/>
      <c r="OJO146" s="155"/>
      <c r="OJP146" s="155"/>
      <c r="OJQ146" s="155"/>
      <c r="OJR146" s="155"/>
      <c r="OJS146" s="155"/>
      <c r="OJT146" s="155"/>
      <c r="OJU146" s="155"/>
      <c r="OJV146" s="155"/>
      <c r="OJW146" s="155"/>
      <c r="OJX146" s="155"/>
      <c r="OJY146" s="155"/>
      <c r="OJZ146" s="155"/>
      <c r="OKA146" s="155"/>
      <c r="OKB146" s="155"/>
      <c r="OKC146" s="155"/>
      <c r="OKD146" s="155"/>
      <c r="OKE146" s="155"/>
      <c r="OKF146" s="155"/>
      <c r="OKG146" s="155"/>
      <c r="OKH146" s="155"/>
      <c r="OKI146" s="155"/>
      <c r="OKJ146" s="155"/>
      <c r="OKK146" s="155"/>
      <c r="OKL146" s="155"/>
      <c r="OKM146" s="155"/>
      <c r="OKN146" s="155"/>
      <c r="OKO146" s="155"/>
      <c r="OKP146" s="155"/>
      <c r="OKQ146" s="155"/>
      <c r="OKR146" s="155"/>
      <c r="OKS146" s="155"/>
      <c r="OKT146" s="155"/>
      <c r="OKU146" s="155"/>
      <c r="OKV146" s="155"/>
      <c r="OKW146" s="155"/>
      <c r="OKX146" s="155"/>
      <c r="OKY146" s="155"/>
      <c r="OKZ146" s="155"/>
      <c r="OLA146" s="155"/>
      <c r="OLB146" s="155"/>
      <c r="OLC146" s="155"/>
      <c r="OLD146" s="155"/>
      <c r="OLE146" s="155"/>
      <c r="OLF146" s="155"/>
      <c r="OLG146" s="155"/>
      <c r="OLH146" s="155"/>
      <c r="OLI146" s="155"/>
      <c r="OLJ146" s="155"/>
      <c r="OLK146" s="155"/>
      <c r="OLL146" s="155"/>
      <c r="OLM146" s="155"/>
      <c r="OLN146" s="155"/>
      <c r="OLO146" s="155"/>
      <c r="OLP146" s="155"/>
      <c r="OLQ146" s="155"/>
      <c r="OLR146" s="155"/>
      <c r="OLS146" s="155"/>
      <c r="OLT146" s="155"/>
      <c r="OLU146" s="155"/>
      <c r="OLV146" s="155"/>
      <c r="OLW146" s="155"/>
      <c r="OLX146" s="155"/>
      <c r="OLY146" s="155"/>
      <c r="OLZ146" s="155"/>
      <c r="OMA146" s="155"/>
      <c r="OMB146" s="155"/>
      <c r="OMC146" s="155"/>
      <c r="OMD146" s="155"/>
      <c r="OME146" s="155"/>
      <c r="OMF146" s="155"/>
      <c r="OMG146" s="155"/>
      <c r="OMH146" s="155"/>
      <c r="OMI146" s="155"/>
      <c r="OMJ146" s="155"/>
      <c r="OMK146" s="155"/>
      <c r="OML146" s="155"/>
      <c r="OMM146" s="155"/>
      <c r="OMN146" s="155"/>
      <c r="OMO146" s="155"/>
      <c r="OMP146" s="155"/>
      <c r="OMQ146" s="155"/>
      <c r="OMR146" s="155"/>
      <c r="OMS146" s="155"/>
      <c r="OMT146" s="155"/>
      <c r="OMU146" s="155"/>
      <c r="OMV146" s="155"/>
      <c r="OMW146" s="155"/>
      <c r="OMX146" s="155"/>
      <c r="OMY146" s="155"/>
      <c r="OMZ146" s="155"/>
      <c r="ONA146" s="155"/>
      <c r="ONB146" s="155"/>
      <c r="ONC146" s="155"/>
      <c r="OND146" s="155"/>
      <c r="ONE146" s="155"/>
      <c r="ONF146" s="155"/>
      <c r="ONG146" s="155"/>
      <c r="ONH146" s="155"/>
      <c r="ONI146" s="155"/>
      <c r="ONJ146" s="155"/>
      <c r="ONK146" s="155"/>
      <c r="ONL146" s="155"/>
      <c r="ONM146" s="155"/>
      <c r="ONN146" s="155"/>
      <c r="ONO146" s="155"/>
      <c r="ONP146" s="155"/>
      <c r="ONQ146" s="155"/>
      <c r="ONR146" s="155"/>
      <c r="ONS146" s="155"/>
      <c r="ONT146" s="155"/>
      <c r="ONU146" s="155"/>
      <c r="ONV146" s="155"/>
      <c r="ONW146" s="155"/>
      <c r="ONX146" s="155"/>
      <c r="ONY146" s="155"/>
      <c r="ONZ146" s="155"/>
      <c r="OOA146" s="155"/>
      <c r="OOB146" s="155"/>
      <c r="OOC146" s="155"/>
      <c r="OOD146" s="155"/>
      <c r="OOE146" s="155"/>
      <c r="OOF146" s="155"/>
      <c r="OOG146" s="155"/>
      <c r="OOH146" s="155"/>
      <c r="OOI146" s="155"/>
      <c r="OOJ146" s="155"/>
      <c r="OOK146" s="155"/>
      <c r="OOL146" s="155"/>
      <c r="OOM146" s="155"/>
      <c r="OON146" s="155"/>
      <c r="OOO146" s="155"/>
      <c r="OOP146" s="155"/>
      <c r="OOQ146" s="155"/>
      <c r="OOR146" s="155"/>
      <c r="OOS146" s="155"/>
      <c r="OOT146" s="155"/>
      <c r="OOU146" s="155"/>
      <c r="OOV146" s="155"/>
      <c r="OOW146" s="155"/>
      <c r="OOX146" s="155"/>
      <c r="OOY146" s="155"/>
      <c r="OOZ146" s="155"/>
      <c r="OPA146" s="155"/>
      <c r="OPB146" s="155"/>
      <c r="OPC146" s="155"/>
      <c r="OPD146" s="155"/>
      <c r="OPE146" s="155"/>
      <c r="OPF146" s="155"/>
      <c r="OPG146" s="155"/>
      <c r="OPH146" s="155"/>
      <c r="OPI146" s="155"/>
      <c r="OPJ146" s="155"/>
      <c r="OPK146" s="155"/>
      <c r="OPL146" s="155"/>
      <c r="OPM146" s="155"/>
      <c r="OPN146" s="155"/>
      <c r="OPO146" s="155"/>
      <c r="OPP146" s="155"/>
      <c r="OPQ146" s="155"/>
      <c r="OPR146" s="155"/>
      <c r="OPS146" s="155"/>
      <c r="OPT146" s="155"/>
      <c r="OPU146" s="155"/>
      <c r="OPV146" s="155"/>
      <c r="OPW146" s="155"/>
      <c r="OPX146" s="155"/>
      <c r="OPY146" s="155"/>
      <c r="OPZ146" s="155"/>
      <c r="OQA146" s="155"/>
      <c r="OQB146" s="155"/>
      <c r="OQC146" s="155"/>
      <c r="OQD146" s="155"/>
      <c r="OQE146" s="155"/>
      <c r="OQF146" s="155"/>
      <c r="OQG146" s="155"/>
      <c r="OQH146" s="155"/>
      <c r="OQI146" s="155"/>
      <c r="OQJ146" s="155"/>
      <c r="OQK146" s="155"/>
      <c r="OQL146" s="155"/>
      <c r="OQM146" s="155"/>
      <c r="OQN146" s="155"/>
      <c r="OQO146" s="155"/>
      <c r="OQP146" s="155"/>
      <c r="OQQ146" s="155"/>
      <c r="OQR146" s="155"/>
      <c r="OQS146" s="155"/>
      <c r="OQT146" s="155"/>
      <c r="OQU146" s="155"/>
      <c r="OQV146" s="155"/>
      <c r="OQW146" s="155"/>
      <c r="OQX146" s="155"/>
      <c r="OQY146" s="155"/>
      <c r="OQZ146" s="155"/>
      <c r="ORA146" s="155"/>
      <c r="ORB146" s="155"/>
      <c r="ORC146" s="155"/>
      <c r="ORD146" s="155"/>
      <c r="ORE146" s="155"/>
      <c r="ORF146" s="155"/>
      <c r="ORG146" s="155"/>
      <c r="ORH146" s="155"/>
      <c r="ORI146" s="155"/>
      <c r="ORJ146" s="155"/>
      <c r="ORK146" s="155"/>
      <c r="ORL146" s="155"/>
      <c r="ORM146" s="155"/>
      <c r="ORN146" s="155"/>
      <c r="ORO146" s="155"/>
      <c r="ORP146" s="155"/>
      <c r="ORQ146" s="155"/>
      <c r="ORR146" s="155"/>
      <c r="ORS146" s="155"/>
      <c r="ORT146" s="155"/>
      <c r="ORU146" s="155"/>
      <c r="ORV146" s="155"/>
      <c r="ORW146" s="155"/>
      <c r="ORX146" s="155"/>
      <c r="ORY146" s="155"/>
      <c r="ORZ146" s="155"/>
      <c r="OSA146" s="155"/>
      <c r="OSB146" s="155"/>
      <c r="OSC146" s="155"/>
      <c r="OSD146" s="155"/>
      <c r="OSE146" s="155"/>
      <c r="OSF146" s="155"/>
      <c r="OSG146" s="155"/>
      <c r="OSH146" s="155"/>
      <c r="OSI146" s="155"/>
      <c r="OSJ146" s="155"/>
      <c r="OSK146" s="155"/>
      <c r="OSL146" s="155"/>
      <c r="OSM146" s="155"/>
      <c r="OSN146" s="155"/>
      <c r="OSO146" s="155"/>
      <c r="OSP146" s="155"/>
      <c r="OSQ146" s="155"/>
      <c r="OSR146" s="155"/>
      <c r="OSS146" s="155"/>
      <c r="OST146" s="155"/>
      <c r="OSU146" s="155"/>
      <c r="OSV146" s="155"/>
      <c r="OSW146" s="155"/>
      <c r="OSX146" s="155"/>
      <c r="OSY146" s="155"/>
      <c r="OSZ146" s="155"/>
      <c r="OTA146" s="155"/>
      <c r="OTB146" s="155"/>
      <c r="OTC146" s="155"/>
      <c r="OTD146" s="155"/>
      <c r="OTE146" s="155"/>
      <c r="OTF146" s="155"/>
      <c r="OTG146" s="155"/>
      <c r="OTH146" s="155"/>
      <c r="OTI146" s="155"/>
      <c r="OTJ146" s="155"/>
      <c r="OTK146" s="155"/>
      <c r="OTL146" s="155"/>
      <c r="OTM146" s="155"/>
      <c r="OTN146" s="155"/>
      <c r="OTO146" s="155"/>
      <c r="OTP146" s="155"/>
      <c r="OTQ146" s="155"/>
      <c r="OTR146" s="155"/>
      <c r="OTS146" s="155"/>
      <c r="OTT146" s="155"/>
      <c r="OTU146" s="155"/>
      <c r="OTV146" s="155"/>
      <c r="OTW146" s="155"/>
      <c r="OTX146" s="155"/>
      <c r="OTY146" s="155"/>
      <c r="OTZ146" s="155"/>
      <c r="OUA146" s="155"/>
      <c r="OUB146" s="155"/>
      <c r="OUC146" s="155"/>
      <c r="OUD146" s="155"/>
      <c r="OUE146" s="155"/>
      <c r="OUF146" s="155"/>
      <c r="OUG146" s="155"/>
      <c r="OUH146" s="155"/>
      <c r="OUI146" s="155"/>
      <c r="OUJ146" s="155"/>
      <c r="OUK146" s="155"/>
      <c r="OUL146" s="155"/>
      <c r="OUM146" s="155"/>
      <c r="OUN146" s="155"/>
      <c r="OUO146" s="155"/>
      <c r="OUP146" s="155"/>
      <c r="OUQ146" s="155"/>
      <c r="OUR146" s="155"/>
      <c r="OUS146" s="155"/>
      <c r="OUT146" s="155"/>
      <c r="OUU146" s="155"/>
      <c r="OUV146" s="155"/>
      <c r="OUW146" s="155"/>
      <c r="OUX146" s="155"/>
      <c r="OUY146" s="155"/>
      <c r="OUZ146" s="155"/>
      <c r="OVA146" s="155"/>
      <c r="OVB146" s="155"/>
      <c r="OVC146" s="155"/>
      <c r="OVD146" s="155"/>
      <c r="OVE146" s="155"/>
      <c r="OVF146" s="155"/>
      <c r="OVG146" s="155"/>
      <c r="OVH146" s="155"/>
      <c r="OVI146" s="155"/>
      <c r="OVJ146" s="155"/>
      <c r="OVK146" s="155"/>
      <c r="OVL146" s="155"/>
      <c r="OVM146" s="155"/>
      <c r="OVN146" s="155"/>
      <c r="OVO146" s="155"/>
      <c r="OVP146" s="155"/>
      <c r="OVQ146" s="155"/>
      <c r="OVR146" s="155"/>
      <c r="OVS146" s="155"/>
      <c r="OVT146" s="155"/>
      <c r="OVU146" s="155"/>
      <c r="OVV146" s="155"/>
      <c r="OVW146" s="155"/>
      <c r="OVX146" s="155"/>
      <c r="OVY146" s="155"/>
      <c r="OVZ146" s="155"/>
      <c r="OWA146" s="155"/>
      <c r="OWB146" s="155"/>
      <c r="OWC146" s="155"/>
      <c r="OWD146" s="155"/>
      <c r="OWE146" s="155"/>
      <c r="OWF146" s="155"/>
      <c r="OWG146" s="155"/>
      <c r="OWH146" s="155"/>
      <c r="OWI146" s="155"/>
      <c r="OWJ146" s="155"/>
      <c r="OWK146" s="155"/>
      <c r="OWL146" s="155"/>
      <c r="OWM146" s="155"/>
      <c r="OWN146" s="155"/>
      <c r="OWO146" s="155"/>
      <c r="OWP146" s="155"/>
      <c r="OWQ146" s="155"/>
      <c r="OWR146" s="155"/>
      <c r="OWS146" s="155"/>
      <c r="OWT146" s="155"/>
      <c r="OWU146" s="155"/>
      <c r="OWV146" s="155"/>
      <c r="OWW146" s="155"/>
      <c r="OWX146" s="155"/>
      <c r="OWY146" s="155"/>
      <c r="OWZ146" s="155"/>
      <c r="OXA146" s="155"/>
      <c r="OXB146" s="155"/>
      <c r="OXC146" s="155"/>
      <c r="OXD146" s="155"/>
      <c r="OXE146" s="155"/>
      <c r="OXF146" s="155"/>
      <c r="OXG146" s="155"/>
      <c r="OXH146" s="155"/>
      <c r="OXI146" s="155"/>
      <c r="OXJ146" s="155"/>
      <c r="OXK146" s="155"/>
      <c r="OXL146" s="155"/>
      <c r="OXM146" s="155"/>
      <c r="OXN146" s="155"/>
      <c r="OXO146" s="155"/>
      <c r="OXP146" s="155"/>
      <c r="OXQ146" s="155"/>
      <c r="OXR146" s="155"/>
      <c r="OXS146" s="155"/>
      <c r="OXT146" s="155"/>
      <c r="OXU146" s="155"/>
      <c r="OXV146" s="155"/>
      <c r="OXW146" s="155"/>
      <c r="OXX146" s="155"/>
      <c r="OXY146" s="155"/>
      <c r="OXZ146" s="155"/>
      <c r="OYA146" s="155"/>
      <c r="OYB146" s="155"/>
      <c r="OYC146" s="155"/>
      <c r="OYD146" s="155"/>
      <c r="OYE146" s="155"/>
      <c r="OYF146" s="155"/>
      <c r="OYG146" s="155"/>
      <c r="OYH146" s="155"/>
      <c r="OYI146" s="155"/>
      <c r="OYJ146" s="155"/>
      <c r="OYK146" s="155"/>
      <c r="OYL146" s="155"/>
      <c r="OYM146" s="155"/>
      <c r="OYN146" s="155"/>
      <c r="OYO146" s="155"/>
      <c r="OYP146" s="155"/>
      <c r="OYQ146" s="155"/>
      <c r="OYR146" s="155"/>
      <c r="OYS146" s="155"/>
      <c r="OYT146" s="155"/>
      <c r="OYU146" s="155"/>
      <c r="OYV146" s="155"/>
      <c r="OYW146" s="155"/>
      <c r="OYX146" s="155"/>
      <c r="OYY146" s="155"/>
      <c r="OYZ146" s="155"/>
      <c r="OZA146" s="155"/>
      <c r="OZB146" s="155"/>
      <c r="OZC146" s="155"/>
      <c r="OZD146" s="155"/>
      <c r="OZE146" s="155"/>
      <c r="OZF146" s="155"/>
      <c r="OZG146" s="155"/>
      <c r="OZH146" s="155"/>
      <c r="OZI146" s="155"/>
      <c r="OZJ146" s="155"/>
      <c r="OZK146" s="155"/>
      <c r="OZL146" s="155"/>
      <c r="OZM146" s="155"/>
      <c r="OZN146" s="155"/>
      <c r="OZO146" s="155"/>
      <c r="OZP146" s="155"/>
      <c r="OZQ146" s="155"/>
      <c r="OZR146" s="155"/>
      <c r="OZS146" s="155"/>
      <c r="OZT146" s="155"/>
      <c r="OZU146" s="155"/>
      <c r="OZV146" s="155"/>
      <c r="OZW146" s="155"/>
      <c r="OZX146" s="155"/>
      <c r="OZY146" s="155"/>
      <c r="OZZ146" s="155"/>
      <c r="PAA146" s="155"/>
      <c r="PAB146" s="155"/>
      <c r="PAC146" s="155"/>
      <c r="PAD146" s="155"/>
      <c r="PAE146" s="155"/>
      <c r="PAF146" s="155"/>
      <c r="PAG146" s="155"/>
      <c r="PAH146" s="155"/>
      <c r="PAI146" s="155"/>
      <c r="PAJ146" s="155"/>
      <c r="PAK146" s="155"/>
      <c r="PAL146" s="155"/>
      <c r="PAM146" s="155"/>
      <c r="PAN146" s="155"/>
      <c r="PAO146" s="155"/>
      <c r="PAP146" s="155"/>
      <c r="PAQ146" s="155"/>
      <c r="PAR146" s="155"/>
      <c r="PAS146" s="155"/>
      <c r="PAT146" s="155"/>
      <c r="PAU146" s="155"/>
      <c r="PAV146" s="155"/>
      <c r="PAW146" s="155"/>
      <c r="PAX146" s="155"/>
      <c r="PAY146" s="155"/>
      <c r="PAZ146" s="155"/>
      <c r="PBA146" s="155"/>
      <c r="PBB146" s="155"/>
      <c r="PBC146" s="155"/>
      <c r="PBD146" s="155"/>
      <c r="PBE146" s="155"/>
      <c r="PBF146" s="155"/>
      <c r="PBG146" s="155"/>
      <c r="PBH146" s="155"/>
      <c r="PBI146" s="155"/>
      <c r="PBJ146" s="155"/>
      <c r="PBK146" s="155"/>
      <c r="PBL146" s="155"/>
      <c r="PBM146" s="155"/>
      <c r="PBN146" s="155"/>
      <c r="PBO146" s="155"/>
      <c r="PBP146" s="155"/>
      <c r="PBQ146" s="155"/>
      <c r="PBR146" s="155"/>
      <c r="PBS146" s="155"/>
      <c r="PBT146" s="155"/>
      <c r="PBU146" s="155"/>
      <c r="PBV146" s="155"/>
      <c r="PBW146" s="155"/>
      <c r="PBX146" s="155"/>
      <c r="PBY146" s="155"/>
      <c r="PBZ146" s="155"/>
      <c r="PCA146" s="155"/>
      <c r="PCB146" s="155"/>
      <c r="PCC146" s="155"/>
      <c r="PCD146" s="155"/>
      <c r="PCE146" s="155"/>
      <c r="PCF146" s="155"/>
      <c r="PCG146" s="155"/>
      <c r="PCH146" s="155"/>
      <c r="PCI146" s="155"/>
      <c r="PCJ146" s="155"/>
      <c r="PCK146" s="155"/>
      <c r="PCL146" s="155"/>
      <c r="PCM146" s="155"/>
      <c r="PCN146" s="155"/>
      <c r="PCO146" s="155"/>
      <c r="PCP146" s="155"/>
      <c r="PCQ146" s="155"/>
      <c r="PCR146" s="155"/>
      <c r="PCS146" s="155"/>
      <c r="PCT146" s="155"/>
      <c r="PCU146" s="155"/>
      <c r="PCV146" s="155"/>
      <c r="PCW146" s="155"/>
      <c r="PCX146" s="155"/>
      <c r="PCY146" s="155"/>
      <c r="PCZ146" s="155"/>
      <c r="PDA146" s="155"/>
      <c r="PDB146" s="155"/>
      <c r="PDC146" s="155"/>
      <c r="PDD146" s="155"/>
      <c r="PDE146" s="155"/>
      <c r="PDF146" s="155"/>
      <c r="PDG146" s="155"/>
      <c r="PDH146" s="155"/>
      <c r="PDI146" s="155"/>
      <c r="PDJ146" s="155"/>
      <c r="PDK146" s="155"/>
      <c r="PDL146" s="155"/>
      <c r="PDM146" s="155"/>
      <c r="PDN146" s="155"/>
      <c r="PDO146" s="155"/>
      <c r="PDP146" s="155"/>
      <c r="PDQ146" s="155"/>
      <c r="PDR146" s="155"/>
      <c r="PDS146" s="155"/>
      <c r="PDT146" s="155"/>
      <c r="PDU146" s="155"/>
      <c r="PDV146" s="155"/>
      <c r="PDW146" s="155"/>
      <c r="PDX146" s="155"/>
      <c r="PDY146" s="155"/>
      <c r="PDZ146" s="155"/>
      <c r="PEA146" s="155"/>
      <c r="PEB146" s="155"/>
      <c r="PEC146" s="155"/>
      <c r="PED146" s="155"/>
      <c r="PEE146" s="155"/>
      <c r="PEF146" s="155"/>
      <c r="PEG146" s="155"/>
      <c r="PEH146" s="155"/>
      <c r="PEI146" s="155"/>
      <c r="PEJ146" s="155"/>
      <c r="PEK146" s="155"/>
      <c r="PEL146" s="155"/>
      <c r="PEM146" s="155"/>
      <c r="PEN146" s="155"/>
      <c r="PEO146" s="155"/>
      <c r="PEP146" s="155"/>
      <c r="PEQ146" s="155"/>
      <c r="PER146" s="155"/>
      <c r="PES146" s="155"/>
      <c r="PET146" s="155"/>
      <c r="PEU146" s="155"/>
      <c r="PEV146" s="155"/>
      <c r="PEW146" s="155"/>
      <c r="PEX146" s="155"/>
      <c r="PEY146" s="155"/>
      <c r="PEZ146" s="155"/>
      <c r="PFA146" s="155"/>
      <c r="PFB146" s="155"/>
      <c r="PFC146" s="155"/>
      <c r="PFD146" s="155"/>
      <c r="PFE146" s="155"/>
      <c r="PFF146" s="155"/>
      <c r="PFG146" s="155"/>
      <c r="PFH146" s="155"/>
      <c r="PFI146" s="155"/>
      <c r="PFJ146" s="155"/>
      <c r="PFK146" s="155"/>
      <c r="PFL146" s="155"/>
      <c r="PFM146" s="155"/>
      <c r="PFN146" s="155"/>
      <c r="PFO146" s="155"/>
      <c r="PFP146" s="155"/>
      <c r="PFQ146" s="155"/>
      <c r="PFR146" s="155"/>
      <c r="PFS146" s="155"/>
      <c r="PFT146" s="155"/>
      <c r="PFU146" s="155"/>
      <c r="PFV146" s="155"/>
      <c r="PFW146" s="155"/>
      <c r="PFX146" s="155"/>
      <c r="PFY146" s="155"/>
      <c r="PFZ146" s="155"/>
      <c r="PGA146" s="155"/>
      <c r="PGB146" s="155"/>
      <c r="PGC146" s="155"/>
      <c r="PGD146" s="155"/>
      <c r="PGE146" s="155"/>
      <c r="PGF146" s="155"/>
      <c r="PGG146" s="155"/>
      <c r="PGH146" s="155"/>
      <c r="PGI146" s="155"/>
      <c r="PGJ146" s="155"/>
      <c r="PGK146" s="155"/>
      <c r="PGL146" s="155"/>
      <c r="PGM146" s="155"/>
      <c r="PGN146" s="155"/>
      <c r="PGO146" s="155"/>
      <c r="PGP146" s="155"/>
      <c r="PGQ146" s="155"/>
      <c r="PGR146" s="155"/>
      <c r="PGS146" s="155"/>
      <c r="PGT146" s="155"/>
      <c r="PGU146" s="155"/>
      <c r="PGV146" s="155"/>
      <c r="PGW146" s="155"/>
      <c r="PGX146" s="155"/>
      <c r="PGY146" s="155"/>
      <c r="PGZ146" s="155"/>
      <c r="PHA146" s="155"/>
      <c r="PHB146" s="155"/>
      <c r="PHC146" s="155"/>
      <c r="PHD146" s="155"/>
      <c r="PHE146" s="155"/>
      <c r="PHF146" s="155"/>
      <c r="PHG146" s="155"/>
      <c r="PHH146" s="155"/>
      <c r="PHI146" s="155"/>
      <c r="PHJ146" s="155"/>
      <c r="PHK146" s="155"/>
      <c r="PHL146" s="155"/>
      <c r="PHM146" s="155"/>
      <c r="PHN146" s="155"/>
      <c r="PHO146" s="155"/>
      <c r="PHP146" s="155"/>
      <c r="PHQ146" s="155"/>
      <c r="PHR146" s="155"/>
      <c r="PHS146" s="155"/>
      <c r="PHT146" s="155"/>
      <c r="PHU146" s="155"/>
      <c r="PHV146" s="155"/>
      <c r="PHW146" s="155"/>
      <c r="PHX146" s="155"/>
      <c r="PHY146" s="155"/>
      <c r="PHZ146" s="155"/>
      <c r="PIA146" s="155"/>
      <c r="PIB146" s="155"/>
      <c r="PIC146" s="155"/>
      <c r="PID146" s="155"/>
      <c r="PIE146" s="155"/>
      <c r="PIF146" s="155"/>
      <c r="PIG146" s="155"/>
      <c r="PIH146" s="155"/>
      <c r="PII146" s="155"/>
      <c r="PIJ146" s="155"/>
      <c r="PIK146" s="155"/>
      <c r="PIL146" s="155"/>
      <c r="PIM146" s="155"/>
      <c r="PIN146" s="155"/>
      <c r="PIO146" s="155"/>
      <c r="PIP146" s="155"/>
      <c r="PIQ146" s="155"/>
      <c r="PIR146" s="155"/>
      <c r="PIS146" s="155"/>
      <c r="PIT146" s="155"/>
      <c r="PIU146" s="155"/>
      <c r="PIV146" s="155"/>
      <c r="PIW146" s="155"/>
      <c r="PIX146" s="155"/>
      <c r="PIY146" s="155"/>
      <c r="PIZ146" s="155"/>
      <c r="PJA146" s="155"/>
      <c r="PJB146" s="155"/>
      <c r="PJC146" s="155"/>
      <c r="PJD146" s="155"/>
      <c r="PJE146" s="155"/>
      <c r="PJF146" s="155"/>
      <c r="PJG146" s="155"/>
      <c r="PJH146" s="155"/>
      <c r="PJI146" s="155"/>
      <c r="PJJ146" s="155"/>
      <c r="PJK146" s="155"/>
      <c r="PJL146" s="155"/>
      <c r="PJM146" s="155"/>
      <c r="PJN146" s="155"/>
      <c r="PJO146" s="155"/>
      <c r="PJP146" s="155"/>
      <c r="PJQ146" s="155"/>
      <c r="PJR146" s="155"/>
      <c r="PJS146" s="155"/>
      <c r="PJT146" s="155"/>
      <c r="PJU146" s="155"/>
      <c r="PJV146" s="155"/>
      <c r="PJW146" s="155"/>
      <c r="PJX146" s="155"/>
      <c r="PJY146" s="155"/>
      <c r="PJZ146" s="155"/>
      <c r="PKA146" s="155"/>
      <c r="PKB146" s="155"/>
      <c r="PKC146" s="155"/>
      <c r="PKD146" s="155"/>
      <c r="PKE146" s="155"/>
      <c r="PKF146" s="155"/>
      <c r="PKG146" s="155"/>
      <c r="PKH146" s="155"/>
      <c r="PKI146" s="155"/>
      <c r="PKJ146" s="155"/>
      <c r="PKK146" s="155"/>
      <c r="PKL146" s="155"/>
      <c r="PKM146" s="155"/>
      <c r="PKN146" s="155"/>
      <c r="PKO146" s="155"/>
      <c r="PKP146" s="155"/>
      <c r="PKQ146" s="155"/>
      <c r="PKR146" s="155"/>
      <c r="PKS146" s="155"/>
      <c r="PKT146" s="155"/>
      <c r="PKU146" s="155"/>
      <c r="PKV146" s="155"/>
      <c r="PKW146" s="155"/>
      <c r="PKX146" s="155"/>
      <c r="PKY146" s="155"/>
      <c r="PKZ146" s="155"/>
      <c r="PLA146" s="155"/>
      <c r="PLB146" s="155"/>
      <c r="PLC146" s="155"/>
      <c r="PLD146" s="155"/>
      <c r="PLE146" s="155"/>
      <c r="PLF146" s="155"/>
      <c r="PLG146" s="155"/>
      <c r="PLH146" s="155"/>
      <c r="PLI146" s="155"/>
      <c r="PLJ146" s="155"/>
      <c r="PLK146" s="155"/>
      <c r="PLL146" s="155"/>
      <c r="PLM146" s="155"/>
      <c r="PLN146" s="155"/>
      <c r="PLO146" s="155"/>
      <c r="PLP146" s="155"/>
      <c r="PLQ146" s="155"/>
      <c r="PLR146" s="155"/>
      <c r="PLS146" s="155"/>
      <c r="PLT146" s="155"/>
      <c r="PLU146" s="155"/>
      <c r="PLV146" s="155"/>
      <c r="PLW146" s="155"/>
      <c r="PLX146" s="155"/>
      <c r="PLY146" s="155"/>
      <c r="PLZ146" s="155"/>
      <c r="PMA146" s="155"/>
      <c r="PMB146" s="155"/>
      <c r="PMC146" s="155"/>
      <c r="PMD146" s="155"/>
      <c r="PME146" s="155"/>
      <c r="PMF146" s="155"/>
      <c r="PMG146" s="155"/>
      <c r="PMH146" s="155"/>
      <c r="PMI146" s="155"/>
      <c r="PMJ146" s="155"/>
      <c r="PMK146" s="155"/>
      <c r="PML146" s="155"/>
      <c r="PMM146" s="155"/>
      <c r="PMN146" s="155"/>
      <c r="PMO146" s="155"/>
      <c r="PMP146" s="155"/>
      <c r="PMQ146" s="155"/>
      <c r="PMR146" s="155"/>
      <c r="PMS146" s="155"/>
      <c r="PMT146" s="155"/>
      <c r="PMU146" s="155"/>
      <c r="PMV146" s="155"/>
      <c r="PMW146" s="155"/>
      <c r="PMX146" s="155"/>
      <c r="PMY146" s="155"/>
      <c r="PMZ146" s="155"/>
      <c r="PNA146" s="155"/>
      <c r="PNB146" s="155"/>
      <c r="PNC146" s="155"/>
      <c r="PND146" s="155"/>
      <c r="PNE146" s="155"/>
      <c r="PNF146" s="155"/>
      <c r="PNG146" s="155"/>
      <c r="PNH146" s="155"/>
      <c r="PNI146" s="155"/>
      <c r="PNJ146" s="155"/>
      <c r="PNK146" s="155"/>
      <c r="PNL146" s="155"/>
      <c r="PNM146" s="155"/>
      <c r="PNN146" s="155"/>
      <c r="PNO146" s="155"/>
      <c r="PNP146" s="155"/>
      <c r="PNQ146" s="155"/>
      <c r="PNR146" s="155"/>
      <c r="PNS146" s="155"/>
      <c r="PNT146" s="155"/>
      <c r="PNU146" s="155"/>
      <c r="PNV146" s="155"/>
      <c r="PNW146" s="155"/>
      <c r="PNX146" s="155"/>
      <c r="PNY146" s="155"/>
      <c r="PNZ146" s="155"/>
      <c r="POA146" s="155"/>
      <c r="POB146" s="155"/>
      <c r="POC146" s="155"/>
      <c r="POD146" s="155"/>
      <c r="POE146" s="155"/>
      <c r="POF146" s="155"/>
      <c r="POG146" s="155"/>
      <c r="POH146" s="155"/>
      <c r="POI146" s="155"/>
      <c r="POJ146" s="155"/>
      <c r="POK146" s="155"/>
      <c r="POL146" s="155"/>
      <c r="POM146" s="155"/>
      <c r="PON146" s="155"/>
      <c r="POO146" s="155"/>
      <c r="POP146" s="155"/>
      <c r="POQ146" s="155"/>
      <c r="POR146" s="155"/>
      <c r="POS146" s="155"/>
      <c r="POT146" s="155"/>
      <c r="POU146" s="155"/>
      <c r="POV146" s="155"/>
      <c r="POW146" s="155"/>
      <c r="POX146" s="155"/>
      <c r="POY146" s="155"/>
      <c r="POZ146" s="155"/>
      <c r="PPA146" s="155"/>
      <c r="PPB146" s="155"/>
      <c r="PPC146" s="155"/>
      <c r="PPD146" s="155"/>
      <c r="PPE146" s="155"/>
      <c r="PPF146" s="155"/>
      <c r="PPG146" s="155"/>
      <c r="PPH146" s="155"/>
      <c r="PPI146" s="155"/>
      <c r="PPJ146" s="155"/>
      <c r="PPK146" s="155"/>
      <c r="PPL146" s="155"/>
      <c r="PPM146" s="155"/>
      <c r="PPN146" s="155"/>
      <c r="PPO146" s="155"/>
      <c r="PPP146" s="155"/>
      <c r="PPQ146" s="155"/>
      <c r="PPR146" s="155"/>
      <c r="PPS146" s="155"/>
      <c r="PPT146" s="155"/>
      <c r="PPU146" s="155"/>
      <c r="PPV146" s="155"/>
      <c r="PPW146" s="155"/>
      <c r="PPX146" s="155"/>
      <c r="PPY146" s="155"/>
      <c r="PPZ146" s="155"/>
      <c r="PQA146" s="155"/>
      <c r="PQB146" s="155"/>
      <c r="PQC146" s="155"/>
      <c r="PQD146" s="155"/>
      <c r="PQE146" s="155"/>
      <c r="PQF146" s="155"/>
      <c r="PQG146" s="155"/>
      <c r="PQH146" s="155"/>
      <c r="PQI146" s="155"/>
      <c r="PQJ146" s="155"/>
      <c r="PQK146" s="155"/>
      <c r="PQL146" s="155"/>
      <c r="PQM146" s="155"/>
      <c r="PQN146" s="155"/>
      <c r="PQO146" s="155"/>
      <c r="PQP146" s="155"/>
      <c r="PQQ146" s="155"/>
      <c r="PQR146" s="155"/>
      <c r="PQS146" s="155"/>
      <c r="PQT146" s="155"/>
      <c r="PQU146" s="155"/>
      <c r="PQV146" s="155"/>
      <c r="PQW146" s="155"/>
      <c r="PQX146" s="155"/>
      <c r="PQY146" s="155"/>
      <c r="PQZ146" s="155"/>
      <c r="PRA146" s="155"/>
      <c r="PRB146" s="155"/>
      <c r="PRC146" s="155"/>
      <c r="PRD146" s="155"/>
      <c r="PRE146" s="155"/>
      <c r="PRF146" s="155"/>
      <c r="PRG146" s="155"/>
      <c r="PRH146" s="155"/>
      <c r="PRI146" s="155"/>
      <c r="PRJ146" s="155"/>
      <c r="PRK146" s="155"/>
      <c r="PRL146" s="155"/>
      <c r="PRM146" s="155"/>
      <c r="PRN146" s="155"/>
      <c r="PRO146" s="155"/>
      <c r="PRP146" s="155"/>
      <c r="PRQ146" s="155"/>
      <c r="PRR146" s="155"/>
      <c r="PRS146" s="155"/>
      <c r="PRT146" s="155"/>
      <c r="PRU146" s="155"/>
      <c r="PRV146" s="155"/>
      <c r="PRW146" s="155"/>
      <c r="PRX146" s="155"/>
      <c r="PRY146" s="155"/>
      <c r="PRZ146" s="155"/>
      <c r="PSA146" s="155"/>
      <c r="PSB146" s="155"/>
      <c r="PSC146" s="155"/>
      <c r="PSD146" s="155"/>
      <c r="PSE146" s="155"/>
      <c r="PSF146" s="155"/>
      <c r="PSG146" s="155"/>
      <c r="PSH146" s="155"/>
      <c r="PSI146" s="155"/>
      <c r="PSJ146" s="155"/>
      <c r="PSK146" s="155"/>
      <c r="PSL146" s="155"/>
      <c r="PSM146" s="155"/>
      <c r="PSN146" s="155"/>
      <c r="PSO146" s="155"/>
      <c r="PSP146" s="155"/>
      <c r="PSQ146" s="155"/>
      <c r="PSR146" s="155"/>
      <c r="PSS146" s="155"/>
      <c r="PST146" s="155"/>
      <c r="PSU146" s="155"/>
      <c r="PSV146" s="155"/>
      <c r="PSW146" s="155"/>
      <c r="PSX146" s="155"/>
      <c r="PSY146" s="155"/>
      <c r="PSZ146" s="155"/>
      <c r="PTA146" s="155"/>
      <c r="PTB146" s="155"/>
      <c r="PTC146" s="155"/>
      <c r="PTD146" s="155"/>
      <c r="PTE146" s="155"/>
      <c r="PTF146" s="155"/>
      <c r="PTG146" s="155"/>
      <c r="PTH146" s="155"/>
      <c r="PTI146" s="155"/>
      <c r="PTJ146" s="155"/>
      <c r="PTK146" s="155"/>
      <c r="PTL146" s="155"/>
      <c r="PTM146" s="155"/>
      <c r="PTN146" s="155"/>
      <c r="PTO146" s="155"/>
      <c r="PTP146" s="155"/>
      <c r="PTQ146" s="155"/>
      <c r="PTR146" s="155"/>
      <c r="PTS146" s="155"/>
      <c r="PTT146" s="155"/>
      <c r="PTU146" s="155"/>
      <c r="PTV146" s="155"/>
      <c r="PTW146" s="155"/>
      <c r="PTX146" s="155"/>
      <c r="PTY146" s="155"/>
      <c r="PTZ146" s="155"/>
      <c r="PUA146" s="155"/>
      <c r="PUB146" s="155"/>
      <c r="PUC146" s="155"/>
      <c r="PUD146" s="155"/>
      <c r="PUE146" s="155"/>
      <c r="PUF146" s="155"/>
      <c r="PUG146" s="155"/>
      <c r="PUH146" s="155"/>
      <c r="PUI146" s="155"/>
      <c r="PUJ146" s="155"/>
      <c r="PUK146" s="155"/>
      <c r="PUL146" s="155"/>
      <c r="PUM146" s="155"/>
      <c r="PUN146" s="155"/>
      <c r="PUO146" s="155"/>
      <c r="PUP146" s="155"/>
      <c r="PUQ146" s="155"/>
      <c r="PUR146" s="155"/>
      <c r="PUS146" s="155"/>
      <c r="PUT146" s="155"/>
      <c r="PUU146" s="155"/>
      <c r="PUV146" s="155"/>
      <c r="PUW146" s="155"/>
      <c r="PUX146" s="155"/>
      <c r="PUY146" s="155"/>
      <c r="PUZ146" s="155"/>
      <c r="PVA146" s="155"/>
      <c r="PVB146" s="155"/>
      <c r="PVC146" s="155"/>
      <c r="PVD146" s="155"/>
      <c r="PVE146" s="155"/>
      <c r="PVF146" s="155"/>
      <c r="PVG146" s="155"/>
      <c r="PVH146" s="155"/>
      <c r="PVI146" s="155"/>
      <c r="PVJ146" s="155"/>
      <c r="PVK146" s="155"/>
      <c r="PVL146" s="155"/>
      <c r="PVM146" s="155"/>
      <c r="PVN146" s="155"/>
      <c r="PVO146" s="155"/>
      <c r="PVP146" s="155"/>
      <c r="PVQ146" s="155"/>
      <c r="PVR146" s="155"/>
      <c r="PVS146" s="155"/>
      <c r="PVT146" s="155"/>
      <c r="PVU146" s="155"/>
      <c r="PVV146" s="155"/>
      <c r="PVW146" s="155"/>
      <c r="PVX146" s="155"/>
      <c r="PVY146" s="155"/>
      <c r="PVZ146" s="155"/>
      <c r="PWA146" s="155"/>
      <c r="PWB146" s="155"/>
      <c r="PWC146" s="155"/>
      <c r="PWD146" s="155"/>
      <c r="PWE146" s="155"/>
      <c r="PWF146" s="155"/>
      <c r="PWG146" s="155"/>
      <c r="PWH146" s="155"/>
      <c r="PWI146" s="155"/>
      <c r="PWJ146" s="155"/>
      <c r="PWK146" s="155"/>
      <c r="PWL146" s="155"/>
      <c r="PWM146" s="155"/>
      <c r="PWN146" s="155"/>
      <c r="PWO146" s="155"/>
      <c r="PWP146" s="155"/>
      <c r="PWQ146" s="155"/>
      <c r="PWR146" s="155"/>
      <c r="PWS146" s="155"/>
      <c r="PWT146" s="155"/>
      <c r="PWU146" s="155"/>
      <c r="PWV146" s="155"/>
      <c r="PWW146" s="155"/>
      <c r="PWX146" s="155"/>
      <c r="PWY146" s="155"/>
      <c r="PWZ146" s="155"/>
      <c r="PXA146" s="155"/>
      <c r="PXB146" s="155"/>
      <c r="PXC146" s="155"/>
      <c r="PXD146" s="155"/>
      <c r="PXE146" s="155"/>
      <c r="PXF146" s="155"/>
      <c r="PXG146" s="155"/>
      <c r="PXH146" s="155"/>
      <c r="PXI146" s="155"/>
      <c r="PXJ146" s="155"/>
      <c r="PXK146" s="155"/>
      <c r="PXL146" s="155"/>
      <c r="PXM146" s="155"/>
      <c r="PXN146" s="155"/>
      <c r="PXO146" s="155"/>
      <c r="PXP146" s="155"/>
      <c r="PXQ146" s="155"/>
      <c r="PXR146" s="155"/>
      <c r="PXS146" s="155"/>
      <c r="PXT146" s="155"/>
      <c r="PXU146" s="155"/>
      <c r="PXV146" s="155"/>
      <c r="PXW146" s="155"/>
      <c r="PXX146" s="155"/>
      <c r="PXY146" s="155"/>
      <c r="PXZ146" s="155"/>
      <c r="PYA146" s="155"/>
      <c r="PYB146" s="155"/>
      <c r="PYC146" s="155"/>
      <c r="PYD146" s="155"/>
      <c r="PYE146" s="155"/>
      <c r="PYF146" s="155"/>
      <c r="PYG146" s="155"/>
      <c r="PYH146" s="155"/>
      <c r="PYI146" s="155"/>
      <c r="PYJ146" s="155"/>
      <c r="PYK146" s="155"/>
      <c r="PYL146" s="155"/>
      <c r="PYM146" s="155"/>
      <c r="PYN146" s="155"/>
      <c r="PYO146" s="155"/>
      <c r="PYP146" s="155"/>
      <c r="PYQ146" s="155"/>
      <c r="PYR146" s="155"/>
      <c r="PYS146" s="155"/>
      <c r="PYT146" s="155"/>
      <c r="PYU146" s="155"/>
      <c r="PYV146" s="155"/>
      <c r="PYW146" s="155"/>
      <c r="PYX146" s="155"/>
      <c r="PYY146" s="155"/>
      <c r="PYZ146" s="155"/>
      <c r="PZA146" s="155"/>
      <c r="PZB146" s="155"/>
      <c r="PZC146" s="155"/>
      <c r="PZD146" s="155"/>
      <c r="PZE146" s="155"/>
      <c r="PZF146" s="155"/>
      <c r="PZG146" s="155"/>
      <c r="PZH146" s="155"/>
      <c r="PZI146" s="155"/>
      <c r="PZJ146" s="155"/>
      <c r="PZK146" s="155"/>
      <c r="PZL146" s="155"/>
      <c r="PZM146" s="155"/>
      <c r="PZN146" s="155"/>
      <c r="PZO146" s="155"/>
      <c r="PZP146" s="155"/>
      <c r="PZQ146" s="155"/>
      <c r="PZR146" s="155"/>
      <c r="PZS146" s="155"/>
      <c r="PZT146" s="155"/>
      <c r="PZU146" s="155"/>
      <c r="PZV146" s="155"/>
      <c r="PZW146" s="155"/>
      <c r="PZX146" s="155"/>
      <c r="PZY146" s="155"/>
      <c r="PZZ146" s="155"/>
      <c r="QAA146" s="155"/>
      <c r="QAB146" s="155"/>
      <c r="QAC146" s="155"/>
      <c r="QAD146" s="155"/>
      <c r="QAE146" s="155"/>
      <c r="QAF146" s="155"/>
      <c r="QAG146" s="155"/>
      <c r="QAH146" s="155"/>
      <c r="QAI146" s="155"/>
      <c r="QAJ146" s="155"/>
      <c r="QAK146" s="155"/>
      <c r="QAL146" s="155"/>
      <c r="QAM146" s="155"/>
      <c r="QAN146" s="155"/>
      <c r="QAO146" s="155"/>
      <c r="QAP146" s="155"/>
      <c r="QAQ146" s="155"/>
      <c r="QAR146" s="155"/>
      <c r="QAS146" s="155"/>
      <c r="QAT146" s="155"/>
      <c r="QAU146" s="155"/>
      <c r="QAV146" s="155"/>
      <c r="QAW146" s="155"/>
      <c r="QAX146" s="155"/>
      <c r="QAY146" s="155"/>
      <c r="QAZ146" s="155"/>
      <c r="QBA146" s="155"/>
      <c r="QBB146" s="155"/>
      <c r="QBC146" s="155"/>
      <c r="QBD146" s="155"/>
      <c r="QBE146" s="155"/>
      <c r="QBF146" s="155"/>
      <c r="QBG146" s="155"/>
      <c r="QBH146" s="155"/>
      <c r="QBI146" s="155"/>
      <c r="QBJ146" s="155"/>
      <c r="QBK146" s="155"/>
      <c r="QBL146" s="155"/>
      <c r="QBM146" s="155"/>
      <c r="QBN146" s="155"/>
      <c r="QBO146" s="155"/>
      <c r="QBP146" s="155"/>
      <c r="QBQ146" s="155"/>
      <c r="QBR146" s="155"/>
      <c r="QBS146" s="155"/>
      <c r="QBT146" s="155"/>
      <c r="QBU146" s="155"/>
      <c r="QBV146" s="155"/>
      <c r="QBW146" s="155"/>
      <c r="QBX146" s="155"/>
      <c r="QBY146" s="155"/>
      <c r="QBZ146" s="155"/>
      <c r="QCA146" s="155"/>
      <c r="QCB146" s="155"/>
      <c r="QCC146" s="155"/>
      <c r="QCD146" s="155"/>
      <c r="QCE146" s="155"/>
      <c r="QCF146" s="155"/>
      <c r="QCG146" s="155"/>
      <c r="QCH146" s="155"/>
      <c r="QCI146" s="155"/>
      <c r="QCJ146" s="155"/>
      <c r="QCK146" s="155"/>
      <c r="QCL146" s="155"/>
      <c r="QCM146" s="155"/>
      <c r="QCN146" s="155"/>
      <c r="QCO146" s="155"/>
      <c r="QCP146" s="155"/>
      <c r="QCQ146" s="155"/>
      <c r="QCR146" s="155"/>
      <c r="QCS146" s="155"/>
      <c r="QCT146" s="155"/>
      <c r="QCU146" s="155"/>
      <c r="QCV146" s="155"/>
      <c r="QCW146" s="155"/>
      <c r="QCX146" s="155"/>
      <c r="QCY146" s="155"/>
      <c r="QCZ146" s="155"/>
      <c r="QDA146" s="155"/>
      <c r="QDB146" s="155"/>
      <c r="QDC146" s="155"/>
      <c r="QDD146" s="155"/>
      <c r="QDE146" s="155"/>
      <c r="QDF146" s="155"/>
      <c r="QDG146" s="155"/>
      <c r="QDH146" s="155"/>
      <c r="QDI146" s="155"/>
      <c r="QDJ146" s="155"/>
      <c r="QDK146" s="155"/>
      <c r="QDL146" s="155"/>
      <c r="QDM146" s="155"/>
      <c r="QDN146" s="155"/>
      <c r="QDO146" s="155"/>
      <c r="QDP146" s="155"/>
      <c r="QDQ146" s="155"/>
      <c r="QDR146" s="155"/>
      <c r="QDS146" s="155"/>
      <c r="QDT146" s="155"/>
      <c r="QDU146" s="155"/>
      <c r="QDV146" s="155"/>
      <c r="QDW146" s="155"/>
      <c r="QDX146" s="155"/>
      <c r="QDY146" s="155"/>
      <c r="QDZ146" s="155"/>
      <c r="QEA146" s="155"/>
      <c r="QEB146" s="155"/>
      <c r="QEC146" s="155"/>
      <c r="QED146" s="155"/>
      <c r="QEE146" s="155"/>
      <c r="QEF146" s="155"/>
      <c r="QEG146" s="155"/>
      <c r="QEH146" s="155"/>
      <c r="QEI146" s="155"/>
      <c r="QEJ146" s="155"/>
      <c r="QEK146" s="155"/>
      <c r="QEL146" s="155"/>
      <c r="QEM146" s="155"/>
      <c r="QEN146" s="155"/>
      <c r="QEO146" s="155"/>
      <c r="QEP146" s="155"/>
      <c r="QEQ146" s="155"/>
      <c r="QER146" s="155"/>
      <c r="QES146" s="155"/>
      <c r="QET146" s="155"/>
      <c r="QEU146" s="155"/>
      <c r="QEV146" s="155"/>
      <c r="QEW146" s="155"/>
      <c r="QEX146" s="155"/>
      <c r="QEY146" s="155"/>
      <c r="QEZ146" s="155"/>
      <c r="QFA146" s="155"/>
      <c r="QFB146" s="155"/>
      <c r="QFC146" s="155"/>
      <c r="QFD146" s="155"/>
      <c r="QFE146" s="155"/>
      <c r="QFF146" s="155"/>
      <c r="QFG146" s="155"/>
      <c r="QFH146" s="155"/>
      <c r="QFI146" s="155"/>
      <c r="QFJ146" s="155"/>
      <c r="QFK146" s="155"/>
      <c r="QFL146" s="155"/>
      <c r="QFM146" s="155"/>
      <c r="QFN146" s="155"/>
      <c r="QFO146" s="155"/>
      <c r="QFP146" s="155"/>
      <c r="QFQ146" s="155"/>
      <c r="QFR146" s="155"/>
      <c r="QFS146" s="155"/>
      <c r="QFT146" s="155"/>
      <c r="QFU146" s="155"/>
      <c r="QFV146" s="155"/>
      <c r="QFW146" s="155"/>
      <c r="QFX146" s="155"/>
      <c r="QFY146" s="155"/>
      <c r="QFZ146" s="155"/>
      <c r="QGA146" s="155"/>
      <c r="QGB146" s="155"/>
      <c r="QGC146" s="155"/>
      <c r="QGD146" s="155"/>
      <c r="QGE146" s="155"/>
      <c r="QGF146" s="155"/>
      <c r="QGG146" s="155"/>
      <c r="QGH146" s="155"/>
      <c r="QGI146" s="155"/>
      <c r="QGJ146" s="155"/>
      <c r="QGK146" s="155"/>
      <c r="QGL146" s="155"/>
      <c r="QGM146" s="155"/>
      <c r="QGN146" s="155"/>
      <c r="QGO146" s="155"/>
      <c r="QGP146" s="155"/>
      <c r="QGQ146" s="155"/>
      <c r="QGR146" s="155"/>
      <c r="QGS146" s="155"/>
      <c r="QGT146" s="155"/>
      <c r="QGU146" s="155"/>
      <c r="QGV146" s="155"/>
      <c r="QGW146" s="155"/>
      <c r="QGX146" s="155"/>
      <c r="QGY146" s="155"/>
      <c r="QGZ146" s="155"/>
      <c r="QHA146" s="155"/>
      <c r="QHB146" s="155"/>
      <c r="QHC146" s="155"/>
      <c r="QHD146" s="155"/>
      <c r="QHE146" s="155"/>
      <c r="QHF146" s="155"/>
      <c r="QHG146" s="155"/>
      <c r="QHH146" s="155"/>
      <c r="QHI146" s="155"/>
      <c r="QHJ146" s="155"/>
      <c r="QHK146" s="155"/>
      <c r="QHL146" s="155"/>
      <c r="QHM146" s="155"/>
      <c r="QHN146" s="155"/>
      <c r="QHO146" s="155"/>
      <c r="QHP146" s="155"/>
      <c r="QHQ146" s="155"/>
      <c r="QHR146" s="155"/>
      <c r="QHS146" s="155"/>
      <c r="QHT146" s="155"/>
      <c r="QHU146" s="155"/>
      <c r="QHV146" s="155"/>
      <c r="QHW146" s="155"/>
      <c r="QHX146" s="155"/>
      <c r="QHY146" s="155"/>
      <c r="QHZ146" s="155"/>
      <c r="QIA146" s="155"/>
      <c r="QIB146" s="155"/>
      <c r="QIC146" s="155"/>
      <c r="QID146" s="155"/>
      <c r="QIE146" s="155"/>
      <c r="QIF146" s="155"/>
      <c r="QIG146" s="155"/>
      <c r="QIH146" s="155"/>
      <c r="QII146" s="155"/>
      <c r="QIJ146" s="155"/>
      <c r="QIK146" s="155"/>
      <c r="QIL146" s="155"/>
      <c r="QIM146" s="155"/>
      <c r="QIN146" s="155"/>
      <c r="QIO146" s="155"/>
      <c r="QIP146" s="155"/>
      <c r="QIQ146" s="155"/>
      <c r="QIR146" s="155"/>
      <c r="QIS146" s="155"/>
      <c r="QIT146" s="155"/>
      <c r="QIU146" s="155"/>
      <c r="QIV146" s="155"/>
      <c r="QIW146" s="155"/>
      <c r="QIX146" s="155"/>
      <c r="QIY146" s="155"/>
      <c r="QIZ146" s="155"/>
      <c r="QJA146" s="155"/>
      <c r="QJB146" s="155"/>
      <c r="QJC146" s="155"/>
      <c r="QJD146" s="155"/>
      <c r="QJE146" s="155"/>
      <c r="QJF146" s="155"/>
      <c r="QJG146" s="155"/>
      <c r="QJH146" s="155"/>
      <c r="QJI146" s="155"/>
      <c r="QJJ146" s="155"/>
      <c r="QJK146" s="155"/>
      <c r="QJL146" s="155"/>
      <c r="QJM146" s="155"/>
      <c r="QJN146" s="155"/>
      <c r="QJO146" s="155"/>
      <c r="QJP146" s="155"/>
      <c r="QJQ146" s="155"/>
      <c r="QJR146" s="155"/>
      <c r="QJS146" s="155"/>
      <c r="QJT146" s="155"/>
      <c r="QJU146" s="155"/>
      <c r="QJV146" s="155"/>
      <c r="QJW146" s="155"/>
      <c r="QJX146" s="155"/>
      <c r="QJY146" s="155"/>
      <c r="QJZ146" s="155"/>
      <c r="QKA146" s="155"/>
      <c r="QKB146" s="155"/>
      <c r="QKC146" s="155"/>
      <c r="QKD146" s="155"/>
      <c r="QKE146" s="155"/>
      <c r="QKF146" s="155"/>
      <c r="QKG146" s="155"/>
      <c r="QKH146" s="155"/>
      <c r="QKI146" s="155"/>
      <c r="QKJ146" s="155"/>
      <c r="QKK146" s="155"/>
      <c r="QKL146" s="155"/>
      <c r="QKM146" s="155"/>
      <c r="QKN146" s="155"/>
      <c r="QKO146" s="155"/>
      <c r="QKP146" s="155"/>
      <c r="QKQ146" s="155"/>
      <c r="QKR146" s="155"/>
      <c r="QKS146" s="155"/>
      <c r="QKT146" s="155"/>
      <c r="QKU146" s="155"/>
      <c r="QKV146" s="155"/>
      <c r="QKW146" s="155"/>
      <c r="QKX146" s="155"/>
      <c r="QKY146" s="155"/>
      <c r="QKZ146" s="155"/>
      <c r="QLA146" s="155"/>
      <c r="QLB146" s="155"/>
      <c r="QLC146" s="155"/>
      <c r="QLD146" s="155"/>
      <c r="QLE146" s="155"/>
      <c r="QLF146" s="155"/>
      <c r="QLG146" s="155"/>
      <c r="QLH146" s="155"/>
      <c r="QLI146" s="155"/>
      <c r="QLJ146" s="155"/>
      <c r="QLK146" s="155"/>
      <c r="QLL146" s="155"/>
      <c r="QLM146" s="155"/>
      <c r="QLN146" s="155"/>
      <c r="QLO146" s="155"/>
      <c r="QLP146" s="155"/>
      <c r="QLQ146" s="155"/>
      <c r="QLR146" s="155"/>
      <c r="QLS146" s="155"/>
      <c r="QLT146" s="155"/>
      <c r="QLU146" s="155"/>
      <c r="QLV146" s="155"/>
      <c r="QLW146" s="155"/>
      <c r="QLX146" s="155"/>
      <c r="QLY146" s="155"/>
      <c r="QLZ146" s="155"/>
      <c r="QMA146" s="155"/>
      <c r="QMB146" s="155"/>
      <c r="QMC146" s="155"/>
      <c r="QMD146" s="155"/>
      <c r="QME146" s="155"/>
      <c r="QMF146" s="155"/>
      <c r="QMG146" s="155"/>
      <c r="QMH146" s="155"/>
      <c r="QMI146" s="155"/>
      <c r="QMJ146" s="155"/>
      <c r="QMK146" s="155"/>
      <c r="QML146" s="155"/>
      <c r="QMM146" s="155"/>
      <c r="QMN146" s="155"/>
      <c r="QMO146" s="155"/>
      <c r="QMP146" s="155"/>
      <c r="QMQ146" s="155"/>
      <c r="QMR146" s="155"/>
      <c r="QMS146" s="155"/>
      <c r="QMT146" s="155"/>
      <c r="QMU146" s="155"/>
      <c r="QMV146" s="155"/>
      <c r="QMW146" s="155"/>
      <c r="QMX146" s="155"/>
      <c r="QMY146" s="155"/>
      <c r="QMZ146" s="155"/>
      <c r="QNA146" s="155"/>
      <c r="QNB146" s="155"/>
      <c r="QNC146" s="155"/>
      <c r="QND146" s="155"/>
      <c r="QNE146" s="155"/>
      <c r="QNF146" s="155"/>
      <c r="QNG146" s="155"/>
      <c r="QNH146" s="155"/>
      <c r="QNI146" s="155"/>
      <c r="QNJ146" s="155"/>
      <c r="QNK146" s="155"/>
      <c r="QNL146" s="155"/>
      <c r="QNM146" s="155"/>
      <c r="QNN146" s="155"/>
      <c r="QNO146" s="155"/>
      <c r="QNP146" s="155"/>
      <c r="QNQ146" s="155"/>
      <c r="QNR146" s="155"/>
      <c r="QNS146" s="155"/>
      <c r="QNT146" s="155"/>
      <c r="QNU146" s="155"/>
      <c r="QNV146" s="155"/>
      <c r="QNW146" s="155"/>
      <c r="QNX146" s="155"/>
      <c r="QNY146" s="155"/>
      <c r="QNZ146" s="155"/>
      <c r="QOA146" s="155"/>
      <c r="QOB146" s="155"/>
      <c r="QOC146" s="155"/>
      <c r="QOD146" s="155"/>
      <c r="QOE146" s="155"/>
      <c r="QOF146" s="155"/>
      <c r="QOG146" s="155"/>
      <c r="QOH146" s="155"/>
      <c r="QOI146" s="155"/>
      <c r="QOJ146" s="155"/>
      <c r="QOK146" s="155"/>
      <c r="QOL146" s="155"/>
      <c r="QOM146" s="155"/>
      <c r="QON146" s="155"/>
      <c r="QOO146" s="155"/>
      <c r="QOP146" s="155"/>
      <c r="QOQ146" s="155"/>
      <c r="QOR146" s="155"/>
      <c r="QOS146" s="155"/>
      <c r="QOT146" s="155"/>
      <c r="QOU146" s="155"/>
      <c r="QOV146" s="155"/>
      <c r="QOW146" s="155"/>
      <c r="QOX146" s="155"/>
      <c r="QOY146" s="155"/>
      <c r="QOZ146" s="155"/>
      <c r="QPA146" s="155"/>
      <c r="QPB146" s="155"/>
      <c r="QPC146" s="155"/>
      <c r="QPD146" s="155"/>
      <c r="QPE146" s="155"/>
      <c r="QPF146" s="155"/>
      <c r="QPG146" s="155"/>
      <c r="QPH146" s="155"/>
      <c r="QPI146" s="155"/>
      <c r="QPJ146" s="155"/>
      <c r="QPK146" s="155"/>
      <c r="QPL146" s="155"/>
      <c r="QPM146" s="155"/>
      <c r="QPN146" s="155"/>
      <c r="QPO146" s="155"/>
      <c r="QPP146" s="155"/>
      <c r="QPQ146" s="155"/>
      <c r="QPR146" s="155"/>
      <c r="QPS146" s="155"/>
      <c r="QPT146" s="155"/>
      <c r="QPU146" s="155"/>
      <c r="QPV146" s="155"/>
      <c r="QPW146" s="155"/>
      <c r="QPX146" s="155"/>
      <c r="QPY146" s="155"/>
      <c r="QPZ146" s="155"/>
      <c r="QQA146" s="155"/>
      <c r="QQB146" s="155"/>
      <c r="QQC146" s="155"/>
      <c r="QQD146" s="155"/>
      <c r="QQE146" s="155"/>
      <c r="QQF146" s="155"/>
      <c r="QQG146" s="155"/>
      <c r="QQH146" s="155"/>
      <c r="QQI146" s="155"/>
      <c r="QQJ146" s="155"/>
      <c r="QQK146" s="155"/>
      <c r="QQL146" s="155"/>
      <c r="QQM146" s="155"/>
      <c r="QQN146" s="155"/>
      <c r="QQO146" s="155"/>
      <c r="QQP146" s="155"/>
      <c r="QQQ146" s="155"/>
      <c r="QQR146" s="155"/>
      <c r="QQS146" s="155"/>
      <c r="QQT146" s="155"/>
      <c r="QQU146" s="155"/>
      <c r="QQV146" s="155"/>
      <c r="QQW146" s="155"/>
      <c r="QQX146" s="155"/>
      <c r="QQY146" s="155"/>
      <c r="QQZ146" s="155"/>
      <c r="QRA146" s="155"/>
      <c r="QRB146" s="155"/>
      <c r="QRC146" s="155"/>
      <c r="QRD146" s="155"/>
      <c r="QRE146" s="155"/>
      <c r="QRF146" s="155"/>
      <c r="QRG146" s="155"/>
      <c r="QRH146" s="155"/>
      <c r="QRI146" s="155"/>
      <c r="QRJ146" s="155"/>
      <c r="QRK146" s="155"/>
      <c r="QRL146" s="155"/>
      <c r="QRM146" s="155"/>
      <c r="QRN146" s="155"/>
      <c r="QRO146" s="155"/>
      <c r="QRP146" s="155"/>
      <c r="QRQ146" s="155"/>
      <c r="QRR146" s="155"/>
      <c r="QRS146" s="155"/>
      <c r="QRT146" s="155"/>
      <c r="QRU146" s="155"/>
      <c r="QRV146" s="155"/>
      <c r="QRW146" s="155"/>
      <c r="QRX146" s="155"/>
      <c r="QRY146" s="155"/>
      <c r="QRZ146" s="155"/>
      <c r="QSA146" s="155"/>
      <c r="QSB146" s="155"/>
      <c r="QSC146" s="155"/>
      <c r="QSD146" s="155"/>
      <c r="QSE146" s="155"/>
      <c r="QSF146" s="155"/>
      <c r="QSG146" s="155"/>
      <c r="QSH146" s="155"/>
      <c r="QSI146" s="155"/>
      <c r="QSJ146" s="155"/>
      <c r="QSK146" s="155"/>
      <c r="QSL146" s="155"/>
      <c r="QSM146" s="155"/>
      <c r="QSN146" s="155"/>
      <c r="QSO146" s="155"/>
      <c r="QSP146" s="155"/>
      <c r="QSQ146" s="155"/>
      <c r="QSR146" s="155"/>
      <c r="QSS146" s="155"/>
      <c r="QST146" s="155"/>
      <c r="QSU146" s="155"/>
      <c r="QSV146" s="155"/>
      <c r="QSW146" s="155"/>
      <c r="QSX146" s="155"/>
      <c r="QSY146" s="155"/>
      <c r="QSZ146" s="155"/>
      <c r="QTA146" s="155"/>
      <c r="QTB146" s="155"/>
      <c r="QTC146" s="155"/>
      <c r="QTD146" s="155"/>
      <c r="QTE146" s="155"/>
      <c r="QTF146" s="155"/>
      <c r="QTG146" s="155"/>
      <c r="QTH146" s="155"/>
      <c r="QTI146" s="155"/>
      <c r="QTJ146" s="155"/>
      <c r="QTK146" s="155"/>
      <c r="QTL146" s="155"/>
      <c r="QTM146" s="155"/>
      <c r="QTN146" s="155"/>
      <c r="QTO146" s="155"/>
      <c r="QTP146" s="155"/>
      <c r="QTQ146" s="155"/>
      <c r="QTR146" s="155"/>
      <c r="QTS146" s="155"/>
      <c r="QTT146" s="155"/>
      <c r="QTU146" s="155"/>
      <c r="QTV146" s="155"/>
      <c r="QTW146" s="155"/>
      <c r="QTX146" s="155"/>
      <c r="QTY146" s="155"/>
      <c r="QTZ146" s="155"/>
      <c r="QUA146" s="155"/>
      <c r="QUB146" s="155"/>
      <c r="QUC146" s="155"/>
      <c r="QUD146" s="155"/>
      <c r="QUE146" s="155"/>
      <c r="QUF146" s="155"/>
      <c r="QUG146" s="155"/>
      <c r="QUH146" s="155"/>
      <c r="QUI146" s="155"/>
      <c r="QUJ146" s="155"/>
      <c r="QUK146" s="155"/>
      <c r="QUL146" s="155"/>
      <c r="QUM146" s="155"/>
      <c r="QUN146" s="155"/>
      <c r="QUO146" s="155"/>
      <c r="QUP146" s="155"/>
      <c r="QUQ146" s="155"/>
      <c r="QUR146" s="155"/>
      <c r="QUS146" s="155"/>
      <c r="QUT146" s="155"/>
      <c r="QUU146" s="155"/>
      <c r="QUV146" s="155"/>
      <c r="QUW146" s="155"/>
      <c r="QUX146" s="155"/>
      <c r="QUY146" s="155"/>
      <c r="QUZ146" s="155"/>
      <c r="QVA146" s="155"/>
      <c r="QVB146" s="155"/>
      <c r="QVC146" s="155"/>
      <c r="QVD146" s="155"/>
      <c r="QVE146" s="155"/>
      <c r="QVF146" s="155"/>
      <c r="QVG146" s="155"/>
      <c r="QVH146" s="155"/>
      <c r="QVI146" s="155"/>
      <c r="QVJ146" s="155"/>
      <c r="QVK146" s="155"/>
      <c r="QVL146" s="155"/>
      <c r="QVM146" s="155"/>
      <c r="QVN146" s="155"/>
      <c r="QVO146" s="155"/>
      <c r="QVP146" s="155"/>
      <c r="QVQ146" s="155"/>
      <c r="QVR146" s="155"/>
      <c r="QVS146" s="155"/>
      <c r="QVT146" s="155"/>
      <c r="QVU146" s="155"/>
      <c r="QVV146" s="155"/>
      <c r="QVW146" s="155"/>
      <c r="QVX146" s="155"/>
      <c r="QVY146" s="155"/>
      <c r="QVZ146" s="155"/>
      <c r="QWA146" s="155"/>
      <c r="QWB146" s="155"/>
      <c r="QWC146" s="155"/>
      <c r="QWD146" s="155"/>
      <c r="QWE146" s="155"/>
      <c r="QWF146" s="155"/>
      <c r="QWG146" s="155"/>
      <c r="QWH146" s="155"/>
      <c r="QWI146" s="155"/>
      <c r="QWJ146" s="155"/>
      <c r="QWK146" s="155"/>
      <c r="QWL146" s="155"/>
      <c r="QWM146" s="155"/>
      <c r="QWN146" s="155"/>
      <c r="QWO146" s="155"/>
      <c r="QWP146" s="155"/>
      <c r="QWQ146" s="155"/>
      <c r="QWR146" s="155"/>
      <c r="QWS146" s="155"/>
      <c r="QWT146" s="155"/>
      <c r="QWU146" s="155"/>
      <c r="QWV146" s="155"/>
      <c r="QWW146" s="155"/>
      <c r="QWX146" s="155"/>
      <c r="QWY146" s="155"/>
      <c r="QWZ146" s="155"/>
      <c r="QXA146" s="155"/>
      <c r="QXB146" s="155"/>
      <c r="QXC146" s="155"/>
      <c r="QXD146" s="155"/>
      <c r="QXE146" s="155"/>
      <c r="QXF146" s="155"/>
      <c r="QXG146" s="155"/>
      <c r="QXH146" s="155"/>
      <c r="QXI146" s="155"/>
      <c r="QXJ146" s="155"/>
      <c r="QXK146" s="155"/>
      <c r="QXL146" s="155"/>
      <c r="QXM146" s="155"/>
      <c r="QXN146" s="155"/>
      <c r="QXO146" s="155"/>
      <c r="QXP146" s="155"/>
      <c r="QXQ146" s="155"/>
      <c r="QXR146" s="155"/>
      <c r="QXS146" s="155"/>
      <c r="QXT146" s="155"/>
      <c r="QXU146" s="155"/>
      <c r="QXV146" s="155"/>
      <c r="QXW146" s="155"/>
      <c r="QXX146" s="155"/>
      <c r="QXY146" s="155"/>
      <c r="QXZ146" s="155"/>
      <c r="QYA146" s="155"/>
      <c r="QYB146" s="155"/>
      <c r="QYC146" s="155"/>
      <c r="QYD146" s="155"/>
      <c r="QYE146" s="155"/>
      <c r="QYF146" s="155"/>
      <c r="QYG146" s="155"/>
      <c r="QYH146" s="155"/>
      <c r="QYI146" s="155"/>
      <c r="QYJ146" s="155"/>
      <c r="QYK146" s="155"/>
      <c r="QYL146" s="155"/>
      <c r="QYM146" s="155"/>
      <c r="QYN146" s="155"/>
      <c r="QYO146" s="155"/>
      <c r="QYP146" s="155"/>
      <c r="QYQ146" s="155"/>
      <c r="QYR146" s="155"/>
      <c r="QYS146" s="155"/>
      <c r="QYT146" s="155"/>
      <c r="QYU146" s="155"/>
      <c r="QYV146" s="155"/>
      <c r="QYW146" s="155"/>
      <c r="QYX146" s="155"/>
      <c r="QYY146" s="155"/>
      <c r="QYZ146" s="155"/>
      <c r="QZA146" s="155"/>
      <c r="QZB146" s="155"/>
      <c r="QZC146" s="155"/>
      <c r="QZD146" s="155"/>
      <c r="QZE146" s="155"/>
      <c r="QZF146" s="155"/>
      <c r="QZG146" s="155"/>
      <c r="QZH146" s="155"/>
      <c r="QZI146" s="155"/>
      <c r="QZJ146" s="155"/>
      <c r="QZK146" s="155"/>
      <c r="QZL146" s="155"/>
      <c r="QZM146" s="155"/>
      <c r="QZN146" s="155"/>
      <c r="QZO146" s="155"/>
      <c r="QZP146" s="155"/>
      <c r="QZQ146" s="155"/>
      <c r="QZR146" s="155"/>
      <c r="QZS146" s="155"/>
      <c r="QZT146" s="155"/>
      <c r="QZU146" s="155"/>
      <c r="QZV146" s="155"/>
      <c r="QZW146" s="155"/>
      <c r="QZX146" s="155"/>
      <c r="QZY146" s="155"/>
      <c r="QZZ146" s="155"/>
      <c r="RAA146" s="155"/>
      <c r="RAB146" s="155"/>
      <c r="RAC146" s="155"/>
      <c r="RAD146" s="155"/>
      <c r="RAE146" s="155"/>
      <c r="RAF146" s="155"/>
      <c r="RAG146" s="155"/>
      <c r="RAH146" s="155"/>
      <c r="RAI146" s="155"/>
      <c r="RAJ146" s="155"/>
      <c r="RAK146" s="155"/>
      <c r="RAL146" s="155"/>
      <c r="RAM146" s="155"/>
      <c r="RAN146" s="155"/>
      <c r="RAO146" s="155"/>
      <c r="RAP146" s="155"/>
      <c r="RAQ146" s="155"/>
      <c r="RAR146" s="155"/>
      <c r="RAS146" s="155"/>
      <c r="RAT146" s="155"/>
      <c r="RAU146" s="155"/>
      <c r="RAV146" s="155"/>
      <c r="RAW146" s="155"/>
      <c r="RAX146" s="155"/>
      <c r="RAY146" s="155"/>
      <c r="RAZ146" s="155"/>
      <c r="RBA146" s="155"/>
      <c r="RBB146" s="155"/>
      <c r="RBC146" s="155"/>
      <c r="RBD146" s="155"/>
      <c r="RBE146" s="155"/>
      <c r="RBF146" s="155"/>
      <c r="RBG146" s="155"/>
      <c r="RBH146" s="155"/>
      <c r="RBI146" s="155"/>
      <c r="RBJ146" s="155"/>
      <c r="RBK146" s="155"/>
      <c r="RBL146" s="155"/>
      <c r="RBM146" s="155"/>
      <c r="RBN146" s="155"/>
      <c r="RBO146" s="155"/>
      <c r="RBP146" s="155"/>
      <c r="RBQ146" s="155"/>
      <c r="RBR146" s="155"/>
      <c r="RBS146" s="155"/>
      <c r="RBT146" s="155"/>
      <c r="RBU146" s="155"/>
      <c r="RBV146" s="155"/>
      <c r="RBW146" s="155"/>
      <c r="RBX146" s="155"/>
      <c r="RBY146" s="155"/>
      <c r="RBZ146" s="155"/>
      <c r="RCA146" s="155"/>
      <c r="RCB146" s="155"/>
      <c r="RCC146" s="155"/>
      <c r="RCD146" s="155"/>
      <c r="RCE146" s="155"/>
      <c r="RCF146" s="155"/>
      <c r="RCG146" s="155"/>
      <c r="RCH146" s="155"/>
      <c r="RCI146" s="155"/>
      <c r="RCJ146" s="155"/>
      <c r="RCK146" s="155"/>
      <c r="RCL146" s="155"/>
      <c r="RCM146" s="155"/>
      <c r="RCN146" s="155"/>
      <c r="RCO146" s="155"/>
      <c r="RCP146" s="155"/>
      <c r="RCQ146" s="155"/>
      <c r="RCR146" s="155"/>
      <c r="RCS146" s="155"/>
      <c r="RCT146" s="155"/>
      <c r="RCU146" s="155"/>
      <c r="RCV146" s="155"/>
      <c r="RCW146" s="155"/>
      <c r="RCX146" s="155"/>
      <c r="RCY146" s="155"/>
      <c r="RCZ146" s="155"/>
      <c r="RDA146" s="155"/>
      <c r="RDB146" s="155"/>
      <c r="RDC146" s="155"/>
      <c r="RDD146" s="155"/>
      <c r="RDE146" s="155"/>
      <c r="RDF146" s="155"/>
      <c r="RDG146" s="155"/>
      <c r="RDH146" s="155"/>
      <c r="RDI146" s="155"/>
      <c r="RDJ146" s="155"/>
      <c r="RDK146" s="155"/>
      <c r="RDL146" s="155"/>
      <c r="RDM146" s="155"/>
      <c r="RDN146" s="155"/>
      <c r="RDO146" s="155"/>
      <c r="RDP146" s="155"/>
      <c r="RDQ146" s="155"/>
      <c r="RDR146" s="155"/>
      <c r="RDS146" s="155"/>
      <c r="RDT146" s="155"/>
      <c r="RDU146" s="155"/>
      <c r="RDV146" s="155"/>
      <c r="RDW146" s="155"/>
      <c r="RDX146" s="155"/>
      <c r="RDY146" s="155"/>
      <c r="RDZ146" s="155"/>
      <c r="REA146" s="155"/>
      <c r="REB146" s="155"/>
      <c r="REC146" s="155"/>
      <c r="RED146" s="155"/>
      <c r="REE146" s="155"/>
      <c r="REF146" s="155"/>
      <c r="REG146" s="155"/>
      <c r="REH146" s="155"/>
      <c r="REI146" s="155"/>
      <c r="REJ146" s="155"/>
      <c r="REK146" s="155"/>
      <c r="REL146" s="155"/>
      <c r="REM146" s="155"/>
      <c r="REN146" s="155"/>
      <c r="REO146" s="155"/>
      <c r="REP146" s="155"/>
      <c r="REQ146" s="155"/>
      <c r="RER146" s="155"/>
      <c r="RES146" s="155"/>
      <c r="RET146" s="155"/>
      <c r="REU146" s="155"/>
      <c r="REV146" s="155"/>
      <c r="REW146" s="155"/>
      <c r="REX146" s="155"/>
      <c r="REY146" s="155"/>
      <c r="REZ146" s="155"/>
      <c r="RFA146" s="155"/>
      <c r="RFB146" s="155"/>
      <c r="RFC146" s="155"/>
      <c r="RFD146" s="155"/>
      <c r="RFE146" s="155"/>
      <c r="RFF146" s="155"/>
      <c r="RFG146" s="155"/>
      <c r="RFH146" s="155"/>
      <c r="RFI146" s="155"/>
      <c r="RFJ146" s="155"/>
      <c r="RFK146" s="155"/>
      <c r="RFL146" s="155"/>
      <c r="RFM146" s="155"/>
      <c r="RFN146" s="155"/>
      <c r="RFO146" s="155"/>
      <c r="RFP146" s="155"/>
      <c r="RFQ146" s="155"/>
      <c r="RFR146" s="155"/>
      <c r="RFS146" s="155"/>
      <c r="RFT146" s="155"/>
      <c r="RFU146" s="155"/>
      <c r="RFV146" s="155"/>
      <c r="RFW146" s="155"/>
      <c r="RFX146" s="155"/>
      <c r="RFY146" s="155"/>
      <c r="RFZ146" s="155"/>
      <c r="RGA146" s="155"/>
      <c r="RGB146" s="155"/>
      <c r="RGC146" s="155"/>
      <c r="RGD146" s="155"/>
      <c r="RGE146" s="155"/>
      <c r="RGF146" s="155"/>
      <c r="RGG146" s="155"/>
      <c r="RGH146" s="155"/>
      <c r="RGI146" s="155"/>
      <c r="RGJ146" s="155"/>
      <c r="RGK146" s="155"/>
      <c r="RGL146" s="155"/>
      <c r="RGM146" s="155"/>
      <c r="RGN146" s="155"/>
      <c r="RGO146" s="155"/>
      <c r="RGP146" s="155"/>
      <c r="RGQ146" s="155"/>
      <c r="RGR146" s="155"/>
      <c r="RGS146" s="155"/>
      <c r="RGT146" s="155"/>
      <c r="RGU146" s="155"/>
      <c r="RGV146" s="155"/>
      <c r="RGW146" s="155"/>
      <c r="RGX146" s="155"/>
      <c r="RGY146" s="155"/>
      <c r="RGZ146" s="155"/>
      <c r="RHA146" s="155"/>
      <c r="RHB146" s="155"/>
      <c r="RHC146" s="155"/>
      <c r="RHD146" s="155"/>
      <c r="RHE146" s="155"/>
      <c r="RHF146" s="155"/>
      <c r="RHG146" s="155"/>
      <c r="RHH146" s="155"/>
      <c r="RHI146" s="155"/>
      <c r="RHJ146" s="155"/>
      <c r="RHK146" s="155"/>
      <c r="RHL146" s="155"/>
      <c r="RHM146" s="155"/>
      <c r="RHN146" s="155"/>
      <c r="RHO146" s="155"/>
      <c r="RHP146" s="155"/>
      <c r="RHQ146" s="155"/>
      <c r="RHR146" s="155"/>
      <c r="RHS146" s="155"/>
      <c r="RHT146" s="155"/>
      <c r="RHU146" s="155"/>
      <c r="RHV146" s="155"/>
      <c r="RHW146" s="155"/>
      <c r="RHX146" s="155"/>
      <c r="RHY146" s="155"/>
      <c r="RHZ146" s="155"/>
      <c r="RIA146" s="155"/>
      <c r="RIB146" s="155"/>
      <c r="RIC146" s="155"/>
      <c r="RID146" s="155"/>
      <c r="RIE146" s="155"/>
      <c r="RIF146" s="155"/>
      <c r="RIG146" s="155"/>
      <c r="RIH146" s="155"/>
      <c r="RII146" s="155"/>
      <c r="RIJ146" s="155"/>
      <c r="RIK146" s="155"/>
      <c r="RIL146" s="155"/>
      <c r="RIM146" s="155"/>
      <c r="RIN146" s="155"/>
      <c r="RIO146" s="155"/>
      <c r="RIP146" s="155"/>
      <c r="RIQ146" s="155"/>
      <c r="RIR146" s="155"/>
      <c r="RIS146" s="155"/>
      <c r="RIT146" s="155"/>
      <c r="RIU146" s="155"/>
      <c r="RIV146" s="155"/>
      <c r="RIW146" s="155"/>
      <c r="RIX146" s="155"/>
      <c r="RIY146" s="155"/>
      <c r="RIZ146" s="155"/>
      <c r="RJA146" s="155"/>
      <c r="RJB146" s="155"/>
      <c r="RJC146" s="155"/>
      <c r="RJD146" s="155"/>
      <c r="RJE146" s="155"/>
      <c r="RJF146" s="155"/>
      <c r="RJG146" s="155"/>
      <c r="RJH146" s="155"/>
      <c r="RJI146" s="155"/>
      <c r="RJJ146" s="155"/>
      <c r="RJK146" s="155"/>
      <c r="RJL146" s="155"/>
      <c r="RJM146" s="155"/>
      <c r="RJN146" s="155"/>
      <c r="RJO146" s="155"/>
      <c r="RJP146" s="155"/>
      <c r="RJQ146" s="155"/>
      <c r="RJR146" s="155"/>
      <c r="RJS146" s="155"/>
      <c r="RJT146" s="155"/>
      <c r="RJU146" s="155"/>
      <c r="RJV146" s="155"/>
      <c r="RJW146" s="155"/>
      <c r="RJX146" s="155"/>
      <c r="RJY146" s="155"/>
      <c r="RJZ146" s="155"/>
      <c r="RKA146" s="155"/>
      <c r="RKB146" s="155"/>
      <c r="RKC146" s="155"/>
      <c r="RKD146" s="155"/>
      <c r="RKE146" s="155"/>
      <c r="RKF146" s="155"/>
      <c r="RKG146" s="155"/>
      <c r="RKH146" s="155"/>
      <c r="RKI146" s="155"/>
      <c r="RKJ146" s="155"/>
      <c r="RKK146" s="155"/>
      <c r="RKL146" s="155"/>
      <c r="RKM146" s="155"/>
      <c r="RKN146" s="155"/>
      <c r="RKO146" s="155"/>
      <c r="RKP146" s="155"/>
      <c r="RKQ146" s="155"/>
      <c r="RKR146" s="155"/>
      <c r="RKS146" s="155"/>
      <c r="RKT146" s="155"/>
      <c r="RKU146" s="155"/>
      <c r="RKV146" s="155"/>
      <c r="RKW146" s="155"/>
      <c r="RKX146" s="155"/>
      <c r="RKY146" s="155"/>
      <c r="RKZ146" s="155"/>
      <c r="RLA146" s="155"/>
      <c r="RLB146" s="155"/>
      <c r="RLC146" s="155"/>
      <c r="RLD146" s="155"/>
      <c r="RLE146" s="155"/>
      <c r="RLF146" s="155"/>
      <c r="RLG146" s="155"/>
      <c r="RLH146" s="155"/>
      <c r="RLI146" s="155"/>
      <c r="RLJ146" s="155"/>
      <c r="RLK146" s="155"/>
      <c r="RLL146" s="155"/>
      <c r="RLM146" s="155"/>
      <c r="RLN146" s="155"/>
      <c r="RLO146" s="155"/>
      <c r="RLP146" s="155"/>
      <c r="RLQ146" s="155"/>
      <c r="RLR146" s="155"/>
      <c r="RLS146" s="155"/>
      <c r="RLT146" s="155"/>
      <c r="RLU146" s="155"/>
      <c r="RLV146" s="155"/>
      <c r="RLW146" s="155"/>
      <c r="RLX146" s="155"/>
      <c r="RLY146" s="155"/>
      <c r="RLZ146" s="155"/>
      <c r="RMA146" s="155"/>
      <c r="RMB146" s="155"/>
      <c r="RMC146" s="155"/>
      <c r="RMD146" s="155"/>
      <c r="RME146" s="155"/>
      <c r="RMF146" s="155"/>
      <c r="RMG146" s="155"/>
      <c r="RMH146" s="155"/>
      <c r="RMI146" s="155"/>
      <c r="RMJ146" s="155"/>
      <c r="RMK146" s="155"/>
      <c r="RML146" s="155"/>
      <c r="RMM146" s="155"/>
      <c r="RMN146" s="155"/>
      <c r="RMO146" s="155"/>
      <c r="RMP146" s="155"/>
      <c r="RMQ146" s="155"/>
      <c r="RMR146" s="155"/>
      <c r="RMS146" s="155"/>
      <c r="RMT146" s="155"/>
      <c r="RMU146" s="155"/>
      <c r="RMV146" s="155"/>
      <c r="RMW146" s="155"/>
      <c r="RMX146" s="155"/>
      <c r="RMY146" s="155"/>
      <c r="RMZ146" s="155"/>
      <c r="RNA146" s="155"/>
      <c r="RNB146" s="155"/>
      <c r="RNC146" s="155"/>
      <c r="RND146" s="155"/>
      <c r="RNE146" s="155"/>
      <c r="RNF146" s="155"/>
      <c r="RNG146" s="155"/>
      <c r="RNH146" s="155"/>
      <c r="RNI146" s="155"/>
      <c r="RNJ146" s="155"/>
      <c r="RNK146" s="155"/>
      <c r="RNL146" s="155"/>
      <c r="RNM146" s="155"/>
      <c r="RNN146" s="155"/>
      <c r="RNO146" s="155"/>
      <c r="RNP146" s="155"/>
      <c r="RNQ146" s="155"/>
      <c r="RNR146" s="155"/>
      <c r="RNS146" s="155"/>
      <c r="RNT146" s="155"/>
      <c r="RNU146" s="155"/>
      <c r="RNV146" s="155"/>
      <c r="RNW146" s="155"/>
      <c r="RNX146" s="155"/>
      <c r="RNY146" s="155"/>
      <c r="RNZ146" s="155"/>
      <c r="ROA146" s="155"/>
      <c r="ROB146" s="155"/>
      <c r="ROC146" s="155"/>
      <c r="ROD146" s="155"/>
      <c r="ROE146" s="155"/>
      <c r="ROF146" s="155"/>
      <c r="ROG146" s="155"/>
      <c r="ROH146" s="155"/>
      <c r="ROI146" s="155"/>
      <c r="ROJ146" s="155"/>
      <c r="ROK146" s="155"/>
      <c r="ROL146" s="155"/>
      <c r="ROM146" s="155"/>
      <c r="RON146" s="155"/>
      <c r="ROO146" s="155"/>
      <c r="ROP146" s="155"/>
      <c r="ROQ146" s="155"/>
      <c r="ROR146" s="155"/>
      <c r="ROS146" s="155"/>
      <c r="ROT146" s="155"/>
      <c r="ROU146" s="155"/>
      <c r="ROV146" s="155"/>
      <c r="ROW146" s="155"/>
      <c r="ROX146" s="155"/>
      <c r="ROY146" s="155"/>
      <c r="ROZ146" s="155"/>
      <c r="RPA146" s="155"/>
      <c r="RPB146" s="155"/>
      <c r="RPC146" s="155"/>
      <c r="RPD146" s="155"/>
      <c r="RPE146" s="155"/>
      <c r="RPF146" s="155"/>
      <c r="RPG146" s="155"/>
      <c r="RPH146" s="155"/>
      <c r="RPI146" s="155"/>
      <c r="RPJ146" s="155"/>
      <c r="RPK146" s="155"/>
      <c r="RPL146" s="155"/>
      <c r="RPM146" s="155"/>
      <c r="RPN146" s="155"/>
      <c r="RPO146" s="155"/>
      <c r="RPP146" s="155"/>
      <c r="RPQ146" s="155"/>
      <c r="RPR146" s="155"/>
      <c r="RPS146" s="155"/>
      <c r="RPT146" s="155"/>
      <c r="RPU146" s="155"/>
      <c r="RPV146" s="155"/>
      <c r="RPW146" s="155"/>
      <c r="RPX146" s="155"/>
      <c r="RPY146" s="155"/>
      <c r="RPZ146" s="155"/>
      <c r="RQA146" s="155"/>
      <c r="RQB146" s="155"/>
      <c r="RQC146" s="155"/>
      <c r="RQD146" s="155"/>
      <c r="RQE146" s="155"/>
      <c r="RQF146" s="155"/>
      <c r="RQG146" s="155"/>
      <c r="RQH146" s="155"/>
      <c r="RQI146" s="155"/>
      <c r="RQJ146" s="155"/>
      <c r="RQK146" s="155"/>
      <c r="RQL146" s="155"/>
      <c r="RQM146" s="155"/>
      <c r="RQN146" s="155"/>
      <c r="RQO146" s="155"/>
      <c r="RQP146" s="155"/>
      <c r="RQQ146" s="155"/>
      <c r="RQR146" s="155"/>
      <c r="RQS146" s="155"/>
      <c r="RQT146" s="155"/>
      <c r="RQU146" s="155"/>
      <c r="RQV146" s="155"/>
      <c r="RQW146" s="155"/>
      <c r="RQX146" s="155"/>
      <c r="RQY146" s="155"/>
      <c r="RQZ146" s="155"/>
      <c r="RRA146" s="155"/>
      <c r="RRB146" s="155"/>
      <c r="RRC146" s="155"/>
      <c r="RRD146" s="155"/>
      <c r="RRE146" s="155"/>
      <c r="RRF146" s="155"/>
      <c r="RRG146" s="155"/>
      <c r="RRH146" s="155"/>
      <c r="RRI146" s="155"/>
      <c r="RRJ146" s="155"/>
      <c r="RRK146" s="155"/>
      <c r="RRL146" s="155"/>
      <c r="RRM146" s="155"/>
      <c r="RRN146" s="155"/>
      <c r="RRO146" s="155"/>
      <c r="RRP146" s="155"/>
      <c r="RRQ146" s="155"/>
      <c r="RRR146" s="155"/>
      <c r="RRS146" s="155"/>
      <c r="RRT146" s="155"/>
      <c r="RRU146" s="155"/>
      <c r="RRV146" s="155"/>
      <c r="RRW146" s="155"/>
      <c r="RRX146" s="155"/>
      <c r="RRY146" s="155"/>
      <c r="RRZ146" s="155"/>
      <c r="RSA146" s="155"/>
      <c r="RSB146" s="155"/>
      <c r="RSC146" s="155"/>
      <c r="RSD146" s="155"/>
      <c r="RSE146" s="155"/>
      <c r="RSF146" s="155"/>
      <c r="RSG146" s="155"/>
      <c r="RSH146" s="155"/>
      <c r="RSI146" s="155"/>
      <c r="RSJ146" s="155"/>
      <c r="RSK146" s="155"/>
      <c r="RSL146" s="155"/>
      <c r="RSM146" s="155"/>
      <c r="RSN146" s="155"/>
      <c r="RSO146" s="155"/>
      <c r="RSP146" s="155"/>
      <c r="RSQ146" s="155"/>
      <c r="RSR146" s="155"/>
      <c r="RSS146" s="155"/>
      <c r="RST146" s="155"/>
      <c r="RSU146" s="155"/>
      <c r="RSV146" s="155"/>
      <c r="RSW146" s="155"/>
      <c r="RSX146" s="155"/>
      <c r="RSY146" s="155"/>
      <c r="RSZ146" s="155"/>
      <c r="RTA146" s="155"/>
      <c r="RTB146" s="155"/>
      <c r="RTC146" s="155"/>
      <c r="RTD146" s="155"/>
      <c r="RTE146" s="155"/>
      <c r="RTF146" s="155"/>
      <c r="RTG146" s="155"/>
      <c r="RTH146" s="155"/>
      <c r="RTI146" s="155"/>
      <c r="RTJ146" s="155"/>
      <c r="RTK146" s="155"/>
      <c r="RTL146" s="155"/>
      <c r="RTM146" s="155"/>
      <c r="RTN146" s="155"/>
      <c r="RTO146" s="155"/>
      <c r="RTP146" s="155"/>
      <c r="RTQ146" s="155"/>
      <c r="RTR146" s="155"/>
      <c r="RTS146" s="155"/>
      <c r="RTT146" s="155"/>
      <c r="RTU146" s="155"/>
      <c r="RTV146" s="155"/>
      <c r="RTW146" s="155"/>
      <c r="RTX146" s="155"/>
      <c r="RTY146" s="155"/>
      <c r="RTZ146" s="155"/>
      <c r="RUA146" s="155"/>
      <c r="RUB146" s="155"/>
      <c r="RUC146" s="155"/>
      <c r="RUD146" s="155"/>
      <c r="RUE146" s="155"/>
      <c r="RUF146" s="155"/>
      <c r="RUG146" s="155"/>
      <c r="RUH146" s="155"/>
      <c r="RUI146" s="155"/>
      <c r="RUJ146" s="155"/>
      <c r="RUK146" s="155"/>
      <c r="RUL146" s="155"/>
      <c r="RUM146" s="155"/>
      <c r="RUN146" s="155"/>
      <c r="RUO146" s="155"/>
      <c r="RUP146" s="155"/>
      <c r="RUQ146" s="155"/>
      <c r="RUR146" s="155"/>
      <c r="RUS146" s="155"/>
      <c r="RUT146" s="155"/>
      <c r="RUU146" s="155"/>
      <c r="RUV146" s="155"/>
      <c r="RUW146" s="155"/>
      <c r="RUX146" s="155"/>
      <c r="RUY146" s="155"/>
      <c r="RUZ146" s="155"/>
      <c r="RVA146" s="155"/>
      <c r="RVB146" s="155"/>
      <c r="RVC146" s="155"/>
      <c r="RVD146" s="155"/>
      <c r="RVE146" s="155"/>
      <c r="RVF146" s="155"/>
      <c r="RVG146" s="155"/>
      <c r="RVH146" s="155"/>
      <c r="RVI146" s="155"/>
      <c r="RVJ146" s="155"/>
      <c r="RVK146" s="155"/>
      <c r="RVL146" s="155"/>
      <c r="RVM146" s="155"/>
      <c r="RVN146" s="155"/>
      <c r="RVO146" s="155"/>
      <c r="RVP146" s="155"/>
      <c r="RVQ146" s="155"/>
      <c r="RVR146" s="155"/>
      <c r="RVS146" s="155"/>
      <c r="RVT146" s="155"/>
      <c r="RVU146" s="155"/>
      <c r="RVV146" s="155"/>
      <c r="RVW146" s="155"/>
      <c r="RVX146" s="155"/>
      <c r="RVY146" s="155"/>
      <c r="RVZ146" s="155"/>
      <c r="RWA146" s="155"/>
      <c r="RWB146" s="155"/>
      <c r="RWC146" s="155"/>
      <c r="RWD146" s="155"/>
      <c r="RWE146" s="155"/>
      <c r="RWF146" s="155"/>
      <c r="RWG146" s="155"/>
      <c r="RWH146" s="155"/>
      <c r="RWI146" s="155"/>
      <c r="RWJ146" s="155"/>
      <c r="RWK146" s="155"/>
      <c r="RWL146" s="155"/>
      <c r="RWM146" s="155"/>
      <c r="RWN146" s="155"/>
      <c r="RWO146" s="155"/>
      <c r="RWP146" s="155"/>
      <c r="RWQ146" s="155"/>
      <c r="RWR146" s="155"/>
      <c r="RWS146" s="155"/>
      <c r="RWT146" s="155"/>
      <c r="RWU146" s="155"/>
      <c r="RWV146" s="155"/>
      <c r="RWW146" s="155"/>
      <c r="RWX146" s="155"/>
      <c r="RWY146" s="155"/>
      <c r="RWZ146" s="155"/>
      <c r="RXA146" s="155"/>
      <c r="RXB146" s="155"/>
      <c r="RXC146" s="155"/>
      <c r="RXD146" s="155"/>
      <c r="RXE146" s="155"/>
      <c r="RXF146" s="155"/>
      <c r="RXG146" s="155"/>
      <c r="RXH146" s="155"/>
      <c r="RXI146" s="155"/>
      <c r="RXJ146" s="155"/>
      <c r="RXK146" s="155"/>
      <c r="RXL146" s="155"/>
      <c r="RXM146" s="155"/>
      <c r="RXN146" s="155"/>
      <c r="RXO146" s="155"/>
      <c r="RXP146" s="155"/>
      <c r="RXQ146" s="155"/>
      <c r="RXR146" s="155"/>
      <c r="RXS146" s="155"/>
      <c r="RXT146" s="155"/>
      <c r="RXU146" s="155"/>
      <c r="RXV146" s="155"/>
      <c r="RXW146" s="155"/>
      <c r="RXX146" s="155"/>
      <c r="RXY146" s="155"/>
      <c r="RXZ146" s="155"/>
      <c r="RYA146" s="155"/>
      <c r="RYB146" s="155"/>
      <c r="RYC146" s="155"/>
      <c r="RYD146" s="155"/>
      <c r="RYE146" s="155"/>
      <c r="RYF146" s="155"/>
      <c r="RYG146" s="155"/>
      <c r="RYH146" s="155"/>
      <c r="RYI146" s="155"/>
      <c r="RYJ146" s="155"/>
      <c r="RYK146" s="155"/>
      <c r="RYL146" s="155"/>
      <c r="RYM146" s="155"/>
      <c r="RYN146" s="155"/>
      <c r="RYO146" s="155"/>
      <c r="RYP146" s="155"/>
      <c r="RYQ146" s="155"/>
      <c r="RYR146" s="155"/>
      <c r="RYS146" s="155"/>
      <c r="RYT146" s="155"/>
      <c r="RYU146" s="155"/>
      <c r="RYV146" s="155"/>
      <c r="RYW146" s="155"/>
      <c r="RYX146" s="155"/>
      <c r="RYY146" s="155"/>
      <c r="RYZ146" s="155"/>
      <c r="RZA146" s="155"/>
      <c r="RZB146" s="155"/>
      <c r="RZC146" s="155"/>
      <c r="RZD146" s="155"/>
      <c r="RZE146" s="155"/>
      <c r="RZF146" s="155"/>
      <c r="RZG146" s="155"/>
      <c r="RZH146" s="155"/>
      <c r="RZI146" s="155"/>
      <c r="RZJ146" s="155"/>
      <c r="RZK146" s="155"/>
      <c r="RZL146" s="155"/>
      <c r="RZM146" s="155"/>
      <c r="RZN146" s="155"/>
      <c r="RZO146" s="155"/>
      <c r="RZP146" s="155"/>
      <c r="RZQ146" s="155"/>
      <c r="RZR146" s="155"/>
      <c r="RZS146" s="155"/>
      <c r="RZT146" s="155"/>
      <c r="RZU146" s="155"/>
      <c r="RZV146" s="155"/>
      <c r="RZW146" s="155"/>
      <c r="RZX146" s="155"/>
      <c r="RZY146" s="155"/>
      <c r="RZZ146" s="155"/>
      <c r="SAA146" s="155"/>
      <c r="SAB146" s="155"/>
      <c r="SAC146" s="155"/>
      <c r="SAD146" s="155"/>
      <c r="SAE146" s="155"/>
      <c r="SAF146" s="155"/>
      <c r="SAG146" s="155"/>
      <c r="SAH146" s="155"/>
      <c r="SAI146" s="155"/>
      <c r="SAJ146" s="155"/>
      <c r="SAK146" s="155"/>
      <c r="SAL146" s="155"/>
      <c r="SAM146" s="155"/>
      <c r="SAN146" s="155"/>
      <c r="SAO146" s="155"/>
      <c r="SAP146" s="155"/>
      <c r="SAQ146" s="155"/>
      <c r="SAR146" s="155"/>
      <c r="SAS146" s="155"/>
      <c r="SAT146" s="155"/>
      <c r="SAU146" s="155"/>
      <c r="SAV146" s="155"/>
      <c r="SAW146" s="155"/>
      <c r="SAX146" s="155"/>
      <c r="SAY146" s="155"/>
      <c r="SAZ146" s="155"/>
      <c r="SBA146" s="155"/>
      <c r="SBB146" s="155"/>
      <c r="SBC146" s="155"/>
      <c r="SBD146" s="155"/>
      <c r="SBE146" s="155"/>
      <c r="SBF146" s="155"/>
      <c r="SBG146" s="155"/>
      <c r="SBH146" s="155"/>
      <c r="SBI146" s="155"/>
      <c r="SBJ146" s="155"/>
      <c r="SBK146" s="155"/>
      <c r="SBL146" s="155"/>
      <c r="SBM146" s="155"/>
      <c r="SBN146" s="155"/>
      <c r="SBO146" s="155"/>
      <c r="SBP146" s="155"/>
      <c r="SBQ146" s="155"/>
      <c r="SBR146" s="155"/>
      <c r="SBS146" s="155"/>
      <c r="SBT146" s="155"/>
      <c r="SBU146" s="155"/>
      <c r="SBV146" s="155"/>
      <c r="SBW146" s="155"/>
      <c r="SBX146" s="155"/>
      <c r="SBY146" s="155"/>
      <c r="SBZ146" s="155"/>
      <c r="SCA146" s="155"/>
      <c r="SCB146" s="155"/>
      <c r="SCC146" s="155"/>
      <c r="SCD146" s="155"/>
      <c r="SCE146" s="155"/>
      <c r="SCF146" s="155"/>
      <c r="SCG146" s="155"/>
      <c r="SCH146" s="155"/>
      <c r="SCI146" s="155"/>
      <c r="SCJ146" s="155"/>
      <c r="SCK146" s="155"/>
      <c r="SCL146" s="155"/>
      <c r="SCM146" s="155"/>
      <c r="SCN146" s="155"/>
      <c r="SCO146" s="155"/>
      <c r="SCP146" s="155"/>
      <c r="SCQ146" s="155"/>
      <c r="SCR146" s="155"/>
      <c r="SCS146" s="155"/>
      <c r="SCT146" s="155"/>
      <c r="SCU146" s="155"/>
      <c r="SCV146" s="155"/>
      <c r="SCW146" s="155"/>
      <c r="SCX146" s="155"/>
      <c r="SCY146" s="155"/>
      <c r="SCZ146" s="155"/>
      <c r="SDA146" s="155"/>
      <c r="SDB146" s="155"/>
      <c r="SDC146" s="155"/>
      <c r="SDD146" s="155"/>
      <c r="SDE146" s="155"/>
      <c r="SDF146" s="155"/>
      <c r="SDG146" s="155"/>
      <c r="SDH146" s="155"/>
      <c r="SDI146" s="155"/>
      <c r="SDJ146" s="155"/>
      <c r="SDK146" s="155"/>
      <c r="SDL146" s="155"/>
      <c r="SDM146" s="155"/>
      <c r="SDN146" s="155"/>
      <c r="SDO146" s="155"/>
      <c r="SDP146" s="155"/>
      <c r="SDQ146" s="155"/>
      <c r="SDR146" s="155"/>
      <c r="SDS146" s="155"/>
      <c r="SDT146" s="155"/>
      <c r="SDU146" s="155"/>
      <c r="SDV146" s="155"/>
      <c r="SDW146" s="155"/>
      <c r="SDX146" s="155"/>
      <c r="SDY146" s="155"/>
      <c r="SDZ146" s="155"/>
      <c r="SEA146" s="155"/>
      <c r="SEB146" s="155"/>
      <c r="SEC146" s="155"/>
      <c r="SED146" s="155"/>
      <c r="SEE146" s="155"/>
      <c r="SEF146" s="155"/>
      <c r="SEG146" s="155"/>
      <c r="SEH146" s="155"/>
      <c r="SEI146" s="155"/>
      <c r="SEJ146" s="155"/>
      <c r="SEK146" s="155"/>
      <c r="SEL146" s="155"/>
      <c r="SEM146" s="155"/>
      <c r="SEN146" s="155"/>
      <c r="SEO146" s="155"/>
      <c r="SEP146" s="155"/>
      <c r="SEQ146" s="155"/>
      <c r="SER146" s="155"/>
      <c r="SES146" s="155"/>
      <c r="SET146" s="155"/>
      <c r="SEU146" s="155"/>
      <c r="SEV146" s="155"/>
      <c r="SEW146" s="155"/>
      <c r="SEX146" s="155"/>
      <c r="SEY146" s="155"/>
      <c r="SEZ146" s="155"/>
      <c r="SFA146" s="155"/>
      <c r="SFB146" s="155"/>
      <c r="SFC146" s="155"/>
      <c r="SFD146" s="155"/>
      <c r="SFE146" s="155"/>
      <c r="SFF146" s="155"/>
      <c r="SFG146" s="155"/>
      <c r="SFH146" s="155"/>
      <c r="SFI146" s="155"/>
      <c r="SFJ146" s="155"/>
      <c r="SFK146" s="155"/>
      <c r="SFL146" s="155"/>
      <c r="SFM146" s="155"/>
      <c r="SFN146" s="155"/>
      <c r="SFO146" s="155"/>
      <c r="SFP146" s="155"/>
      <c r="SFQ146" s="155"/>
      <c r="SFR146" s="155"/>
      <c r="SFS146" s="155"/>
      <c r="SFT146" s="155"/>
      <c r="SFU146" s="155"/>
      <c r="SFV146" s="155"/>
      <c r="SFW146" s="155"/>
      <c r="SFX146" s="155"/>
      <c r="SFY146" s="155"/>
      <c r="SFZ146" s="155"/>
      <c r="SGA146" s="155"/>
      <c r="SGB146" s="155"/>
      <c r="SGC146" s="155"/>
      <c r="SGD146" s="155"/>
      <c r="SGE146" s="155"/>
      <c r="SGF146" s="155"/>
      <c r="SGG146" s="155"/>
      <c r="SGH146" s="155"/>
      <c r="SGI146" s="155"/>
      <c r="SGJ146" s="155"/>
      <c r="SGK146" s="155"/>
      <c r="SGL146" s="155"/>
      <c r="SGM146" s="155"/>
      <c r="SGN146" s="155"/>
      <c r="SGO146" s="155"/>
      <c r="SGP146" s="155"/>
      <c r="SGQ146" s="155"/>
      <c r="SGR146" s="155"/>
      <c r="SGS146" s="155"/>
      <c r="SGT146" s="155"/>
      <c r="SGU146" s="155"/>
      <c r="SGV146" s="155"/>
      <c r="SGW146" s="155"/>
      <c r="SGX146" s="155"/>
      <c r="SGY146" s="155"/>
      <c r="SGZ146" s="155"/>
      <c r="SHA146" s="155"/>
      <c r="SHB146" s="155"/>
      <c r="SHC146" s="155"/>
      <c r="SHD146" s="155"/>
      <c r="SHE146" s="155"/>
      <c r="SHF146" s="155"/>
      <c r="SHG146" s="155"/>
      <c r="SHH146" s="155"/>
      <c r="SHI146" s="155"/>
      <c r="SHJ146" s="155"/>
      <c r="SHK146" s="155"/>
      <c r="SHL146" s="155"/>
      <c r="SHM146" s="155"/>
      <c r="SHN146" s="155"/>
      <c r="SHO146" s="155"/>
      <c r="SHP146" s="155"/>
      <c r="SHQ146" s="155"/>
      <c r="SHR146" s="155"/>
      <c r="SHS146" s="155"/>
      <c r="SHT146" s="155"/>
      <c r="SHU146" s="155"/>
      <c r="SHV146" s="155"/>
      <c r="SHW146" s="155"/>
      <c r="SHX146" s="155"/>
      <c r="SHY146" s="155"/>
      <c r="SHZ146" s="155"/>
      <c r="SIA146" s="155"/>
      <c r="SIB146" s="155"/>
      <c r="SIC146" s="155"/>
      <c r="SID146" s="155"/>
      <c r="SIE146" s="155"/>
      <c r="SIF146" s="155"/>
      <c r="SIG146" s="155"/>
      <c r="SIH146" s="155"/>
      <c r="SII146" s="155"/>
      <c r="SIJ146" s="155"/>
      <c r="SIK146" s="155"/>
      <c r="SIL146" s="155"/>
      <c r="SIM146" s="155"/>
      <c r="SIN146" s="155"/>
      <c r="SIO146" s="155"/>
      <c r="SIP146" s="155"/>
      <c r="SIQ146" s="155"/>
      <c r="SIR146" s="155"/>
      <c r="SIS146" s="155"/>
      <c r="SIT146" s="155"/>
      <c r="SIU146" s="155"/>
      <c r="SIV146" s="155"/>
      <c r="SIW146" s="155"/>
      <c r="SIX146" s="155"/>
      <c r="SIY146" s="155"/>
      <c r="SIZ146" s="155"/>
      <c r="SJA146" s="155"/>
      <c r="SJB146" s="155"/>
      <c r="SJC146" s="155"/>
      <c r="SJD146" s="155"/>
      <c r="SJE146" s="155"/>
      <c r="SJF146" s="155"/>
      <c r="SJG146" s="155"/>
      <c r="SJH146" s="155"/>
      <c r="SJI146" s="155"/>
      <c r="SJJ146" s="155"/>
      <c r="SJK146" s="155"/>
      <c r="SJL146" s="155"/>
      <c r="SJM146" s="155"/>
      <c r="SJN146" s="155"/>
      <c r="SJO146" s="155"/>
      <c r="SJP146" s="155"/>
      <c r="SJQ146" s="155"/>
      <c r="SJR146" s="155"/>
      <c r="SJS146" s="155"/>
      <c r="SJT146" s="155"/>
      <c r="SJU146" s="155"/>
      <c r="SJV146" s="155"/>
      <c r="SJW146" s="155"/>
      <c r="SJX146" s="155"/>
      <c r="SJY146" s="155"/>
      <c r="SJZ146" s="155"/>
      <c r="SKA146" s="155"/>
      <c r="SKB146" s="155"/>
      <c r="SKC146" s="155"/>
      <c r="SKD146" s="155"/>
      <c r="SKE146" s="155"/>
      <c r="SKF146" s="155"/>
      <c r="SKG146" s="155"/>
      <c r="SKH146" s="155"/>
      <c r="SKI146" s="155"/>
      <c r="SKJ146" s="155"/>
      <c r="SKK146" s="155"/>
      <c r="SKL146" s="155"/>
      <c r="SKM146" s="155"/>
      <c r="SKN146" s="155"/>
      <c r="SKO146" s="155"/>
      <c r="SKP146" s="155"/>
      <c r="SKQ146" s="155"/>
      <c r="SKR146" s="155"/>
      <c r="SKS146" s="155"/>
      <c r="SKT146" s="155"/>
      <c r="SKU146" s="155"/>
      <c r="SKV146" s="155"/>
      <c r="SKW146" s="155"/>
      <c r="SKX146" s="155"/>
      <c r="SKY146" s="155"/>
      <c r="SKZ146" s="155"/>
      <c r="SLA146" s="155"/>
      <c r="SLB146" s="155"/>
      <c r="SLC146" s="155"/>
      <c r="SLD146" s="155"/>
      <c r="SLE146" s="155"/>
      <c r="SLF146" s="155"/>
      <c r="SLG146" s="155"/>
      <c r="SLH146" s="155"/>
      <c r="SLI146" s="155"/>
      <c r="SLJ146" s="155"/>
      <c r="SLK146" s="155"/>
      <c r="SLL146" s="155"/>
      <c r="SLM146" s="155"/>
      <c r="SLN146" s="155"/>
      <c r="SLO146" s="155"/>
      <c r="SLP146" s="155"/>
      <c r="SLQ146" s="155"/>
      <c r="SLR146" s="155"/>
      <c r="SLS146" s="155"/>
      <c r="SLT146" s="155"/>
      <c r="SLU146" s="155"/>
      <c r="SLV146" s="155"/>
      <c r="SLW146" s="155"/>
      <c r="SLX146" s="155"/>
      <c r="SLY146" s="155"/>
      <c r="SLZ146" s="155"/>
      <c r="SMA146" s="155"/>
      <c r="SMB146" s="155"/>
      <c r="SMC146" s="155"/>
      <c r="SMD146" s="155"/>
      <c r="SME146" s="155"/>
      <c r="SMF146" s="155"/>
      <c r="SMG146" s="155"/>
      <c r="SMH146" s="155"/>
      <c r="SMI146" s="155"/>
      <c r="SMJ146" s="155"/>
      <c r="SMK146" s="155"/>
      <c r="SML146" s="155"/>
      <c r="SMM146" s="155"/>
      <c r="SMN146" s="155"/>
      <c r="SMO146" s="155"/>
      <c r="SMP146" s="155"/>
      <c r="SMQ146" s="155"/>
      <c r="SMR146" s="155"/>
      <c r="SMS146" s="155"/>
      <c r="SMT146" s="155"/>
      <c r="SMU146" s="155"/>
      <c r="SMV146" s="155"/>
      <c r="SMW146" s="155"/>
      <c r="SMX146" s="155"/>
      <c r="SMY146" s="155"/>
      <c r="SMZ146" s="155"/>
      <c r="SNA146" s="155"/>
      <c r="SNB146" s="155"/>
      <c r="SNC146" s="155"/>
      <c r="SND146" s="155"/>
      <c r="SNE146" s="155"/>
      <c r="SNF146" s="155"/>
      <c r="SNG146" s="155"/>
      <c r="SNH146" s="155"/>
      <c r="SNI146" s="155"/>
      <c r="SNJ146" s="155"/>
      <c r="SNK146" s="155"/>
      <c r="SNL146" s="155"/>
      <c r="SNM146" s="155"/>
      <c r="SNN146" s="155"/>
      <c r="SNO146" s="155"/>
      <c r="SNP146" s="155"/>
      <c r="SNQ146" s="155"/>
      <c r="SNR146" s="155"/>
      <c r="SNS146" s="155"/>
      <c r="SNT146" s="155"/>
      <c r="SNU146" s="155"/>
      <c r="SNV146" s="155"/>
      <c r="SNW146" s="155"/>
      <c r="SNX146" s="155"/>
      <c r="SNY146" s="155"/>
      <c r="SNZ146" s="155"/>
      <c r="SOA146" s="155"/>
      <c r="SOB146" s="155"/>
      <c r="SOC146" s="155"/>
      <c r="SOD146" s="155"/>
      <c r="SOE146" s="155"/>
      <c r="SOF146" s="155"/>
      <c r="SOG146" s="155"/>
      <c r="SOH146" s="155"/>
      <c r="SOI146" s="155"/>
      <c r="SOJ146" s="155"/>
      <c r="SOK146" s="155"/>
      <c r="SOL146" s="155"/>
      <c r="SOM146" s="155"/>
      <c r="SON146" s="155"/>
      <c r="SOO146" s="155"/>
      <c r="SOP146" s="155"/>
      <c r="SOQ146" s="155"/>
      <c r="SOR146" s="155"/>
      <c r="SOS146" s="155"/>
      <c r="SOT146" s="155"/>
      <c r="SOU146" s="155"/>
      <c r="SOV146" s="155"/>
      <c r="SOW146" s="155"/>
      <c r="SOX146" s="155"/>
      <c r="SOY146" s="155"/>
      <c r="SOZ146" s="155"/>
      <c r="SPA146" s="155"/>
      <c r="SPB146" s="155"/>
      <c r="SPC146" s="155"/>
      <c r="SPD146" s="155"/>
      <c r="SPE146" s="155"/>
      <c r="SPF146" s="155"/>
      <c r="SPG146" s="155"/>
      <c r="SPH146" s="155"/>
      <c r="SPI146" s="155"/>
      <c r="SPJ146" s="155"/>
      <c r="SPK146" s="155"/>
      <c r="SPL146" s="155"/>
      <c r="SPM146" s="155"/>
      <c r="SPN146" s="155"/>
      <c r="SPO146" s="155"/>
      <c r="SPP146" s="155"/>
      <c r="SPQ146" s="155"/>
      <c r="SPR146" s="155"/>
      <c r="SPS146" s="155"/>
      <c r="SPT146" s="155"/>
      <c r="SPU146" s="155"/>
      <c r="SPV146" s="155"/>
      <c r="SPW146" s="155"/>
      <c r="SPX146" s="155"/>
      <c r="SPY146" s="155"/>
      <c r="SPZ146" s="155"/>
      <c r="SQA146" s="155"/>
      <c r="SQB146" s="155"/>
      <c r="SQC146" s="155"/>
      <c r="SQD146" s="155"/>
      <c r="SQE146" s="155"/>
      <c r="SQF146" s="155"/>
      <c r="SQG146" s="155"/>
      <c r="SQH146" s="155"/>
      <c r="SQI146" s="155"/>
      <c r="SQJ146" s="155"/>
      <c r="SQK146" s="155"/>
      <c r="SQL146" s="155"/>
      <c r="SQM146" s="155"/>
      <c r="SQN146" s="155"/>
      <c r="SQO146" s="155"/>
      <c r="SQP146" s="155"/>
      <c r="SQQ146" s="155"/>
      <c r="SQR146" s="155"/>
      <c r="SQS146" s="155"/>
      <c r="SQT146" s="155"/>
      <c r="SQU146" s="155"/>
      <c r="SQV146" s="155"/>
      <c r="SQW146" s="155"/>
      <c r="SQX146" s="155"/>
      <c r="SQY146" s="155"/>
      <c r="SQZ146" s="155"/>
      <c r="SRA146" s="155"/>
      <c r="SRB146" s="155"/>
      <c r="SRC146" s="155"/>
      <c r="SRD146" s="155"/>
      <c r="SRE146" s="155"/>
      <c r="SRF146" s="155"/>
      <c r="SRG146" s="155"/>
      <c r="SRH146" s="155"/>
      <c r="SRI146" s="155"/>
      <c r="SRJ146" s="155"/>
      <c r="SRK146" s="155"/>
      <c r="SRL146" s="155"/>
      <c r="SRM146" s="155"/>
      <c r="SRN146" s="155"/>
      <c r="SRO146" s="155"/>
      <c r="SRP146" s="155"/>
      <c r="SRQ146" s="155"/>
      <c r="SRR146" s="155"/>
      <c r="SRS146" s="155"/>
      <c r="SRT146" s="155"/>
      <c r="SRU146" s="155"/>
      <c r="SRV146" s="155"/>
      <c r="SRW146" s="155"/>
      <c r="SRX146" s="155"/>
      <c r="SRY146" s="155"/>
      <c r="SRZ146" s="155"/>
      <c r="SSA146" s="155"/>
      <c r="SSB146" s="155"/>
      <c r="SSC146" s="155"/>
      <c r="SSD146" s="155"/>
      <c r="SSE146" s="155"/>
      <c r="SSF146" s="155"/>
      <c r="SSG146" s="155"/>
      <c r="SSH146" s="155"/>
      <c r="SSI146" s="155"/>
      <c r="SSJ146" s="155"/>
      <c r="SSK146" s="155"/>
      <c r="SSL146" s="155"/>
      <c r="SSM146" s="155"/>
      <c r="SSN146" s="155"/>
      <c r="SSO146" s="155"/>
      <c r="SSP146" s="155"/>
      <c r="SSQ146" s="155"/>
      <c r="SSR146" s="155"/>
      <c r="SSS146" s="155"/>
      <c r="SST146" s="155"/>
      <c r="SSU146" s="155"/>
      <c r="SSV146" s="155"/>
      <c r="SSW146" s="155"/>
      <c r="SSX146" s="155"/>
      <c r="SSY146" s="155"/>
      <c r="SSZ146" s="155"/>
      <c r="STA146" s="155"/>
      <c r="STB146" s="155"/>
      <c r="STC146" s="155"/>
      <c r="STD146" s="155"/>
      <c r="STE146" s="155"/>
      <c r="STF146" s="155"/>
      <c r="STG146" s="155"/>
      <c r="STH146" s="155"/>
      <c r="STI146" s="155"/>
      <c r="STJ146" s="155"/>
      <c r="STK146" s="155"/>
      <c r="STL146" s="155"/>
      <c r="STM146" s="155"/>
      <c r="STN146" s="155"/>
      <c r="STO146" s="155"/>
      <c r="STP146" s="155"/>
      <c r="STQ146" s="155"/>
      <c r="STR146" s="155"/>
      <c r="STS146" s="155"/>
      <c r="STT146" s="155"/>
      <c r="STU146" s="155"/>
      <c r="STV146" s="155"/>
      <c r="STW146" s="155"/>
      <c r="STX146" s="155"/>
      <c r="STY146" s="155"/>
      <c r="STZ146" s="155"/>
      <c r="SUA146" s="155"/>
      <c r="SUB146" s="155"/>
      <c r="SUC146" s="155"/>
      <c r="SUD146" s="155"/>
      <c r="SUE146" s="155"/>
      <c r="SUF146" s="155"/>
      <c r="SUG146" s="155"/>
      <c r="SUH146" s="155"/>
      <c r="SUI146" s="155"/>
      <c r="SUJ146" s="155"/>
      <c r="SUK146" s="155"/>
      <c r="SUL146" s="155"/>
      <c r="SUM146" s="155"/>
      <c r="SUN146" s="155"/>
      <c r="SUO146" s="155"/>
      <c r="SUP146" s="155"/>
      <c r="SUQ146" s="155"/>
      <c r="SUR146" s="155"/>
      <c r="SUS146" s="155"/>
      <c r="SUT146" s="155"/>
      <c r="SUU146" s="155"/>
      <c r="SUV146" s="155"/>
      <c r="SUW146" s="155"/>
      <c r="SUX146" s="155"/>
      <c r="SUY146" s="155"/>
      <c r="SUZ146" s="155"/>
      <c r="SVA146" s="155"/>
      <c r="SVB146" s="155"/>
      <c r="SVC146" s="155"/>
      <c r="SVD146" s="155"/>
      <c r="SVE146" s="155"/>
      <c r="SVF146" s="155"/>
      <c r="SVG146" s="155"/>
      <c r="SVH146" s="155"/>
      <c r="SVI146" s="155"/>
      <c r="SVJ146" s="155"/>
      <c r="SVK146" s="155"/>
      <c r="SVL146" s="155"/>
      <c r="SVM146" s="155"/>
      <c r="SVN146" s="155"/>
      <c r="SVO146" s="155"/>
      <c r="SVP146" s="155"/>
      <c r="SVQ146" s="155"/>
      <c r="SVR146" s="155"/>
      <c r="SVS146" s="155"/>
      <c r="SVT146" s="155"/>
      <c r="SVU146" s="155"/>
      <c r="SVV146" s="155"/>
      <c r="SVW146" s="155"/>
      <c r="SVX146" s="155"/>
      <c r="SVY146" s="155"/>
      <c r="SVZ146" s="155"/>
      <c r="SWA146" s="155"/>
      <c r="SWB146" s="155"/>
      <c r="SWC146" s="155"/>
      <c r="SWD146" s="155"/>
      <c r="SWE146" s="155"/>
      <c r="SWF146" s="155"/>
      <c r="SWG146" s="155"/>
      <c r="SWH146" s="155"/>
      <c r="SWI146" s="155"/>
      <c r="SWJ146" s="155"/>
      <c r="SWK146" s="155"/>
      <c r="SWL146" s="155"/>
      <c r="SWM146" s="155"/>
      <c r="SWN146" s="155"/>
      <c r="SWO146" s="155"/>
      <c r="SWP146" s="155"/>
      <c r="SWQ146" s="155"/>
      <c r="SWR146" s="155"/>
      <c r="SWS146" s="155"/>
      <c r="SWT146" s="155"/>
      <c r="SWU146" s="155"/>
      <c r="SWV146" s="155"/>
      <c r="SWW146" s="155"/>
      <c r="SWX146" s="155"/>
      <c r="SWY146" s="155"/>
      <c r="SWZ146" s="155"/>
      <c r="SXA146" s="155"/>
      <c r="SXB146" s="155"/>
      <c r="SXC146" s="155"/>
      <c r="SXD146" s="155"/>
      <c r="SXE146" s="155"/>
      <c r="SXF146" s="155"/>
      <c r="SXG146" s="155"/>
      <c r="SXH146" s="155"/>
      <c r="SXI146" s="155"/>
      <c r="SXJ146" s="155"/>
      <c r="SXK146" s="155"/>
      <c r="SXL146" s="155"/>
      <c r="SXM146" s="155"/>
      <c r="SXN146" s="155"/>
      <c r="SXO146" s="155"/>
      <c r="SXP146" s="155"/>
      <c r="SXQ146" s="155"/>
      <c r="SXR146" s="155"/>
      <c r="SXS146" s="155"/>
      <c r="SXT146" s="155"/>
      <c r="SXU146" s="155"/>
      <c r="SXV146" s="155"/>
      <c r="SXW146" s="155"/>
      <c r="SXX146" s="155"/>
      <c r="SXY146" s="155"/>
      <c r="SXZ146" s="155"/>
      <c r="SYA146" s="155"/>
      <c r="SYB146" s="155"/>
      <c r="SYC146" s="155"/>
      <c r="SYD146" s="155"/>
      <c r="SYE146" s="155"/>
      <c r="SYF146" s="155"/>
      <c r="SYG146" s="155"/>
      <c r="SYH146" s="155"/>
      <c r="SYI146" s="155"/>
      <c r="SYJ146" s="155"/>
      <c r="SYK146" s="155"/>
      <c r="SYL146" s="155"/>
      <c r="SYM146" s="155"/>
      <c r="SYN146" s="155"/>
      <c r="SYO146" s="155"/>
      <c r="SYP146" s="155"/>
      <c r="SYQ146" s="155"/>
      <c r="SYR146" s="155"/>
      <c r="SYS146" s="155"/>
      <c r="SYT146" s="155"/>
      <c r="SYU146" s="155"/>
      <c r="SYV146" s="155"/>
      <c r="SYW146" s="155"/>
      <c r="SYX146" s="155"/>
      <c r="SYY146" s="155"/>
      <c r="SYZ146" s="155"/>
      <c r="SZA146" s="155"/>
      <c r="SZB146" s="155"/>
      <c r="SZC146" s="155"/>
      <c r="SZD146" s="155"/>
      <c r="SZE146" s="155"/>
      <c r="SZF146" s="155"/>
      <c r="SZG146" s="155"/>
      <c r="SZH146" s="155"/>
      <c r="SZI146" s="155"/>
      <c r="SZJ146" s="155"/>
      <c r="SZK146" s="155"/>
      <c r="SZL146" s="155"/>
      <c r="SZM146" s="155"/>
      <c r="SZN146" s="155"/>
      <c r="SZO146" s="155"/>
      <c r="SZP146" s="155"/>
      <c r="SZQ146" s="155"/>
      <c r="SZR146" s="155"/>
      <c r="SZS146" s="155"/>
      <c r="SZT146" s="155"/>
      <c r="SZU146" s="155"/>
      <c r="SZV146" s="155"/>
      <c r="SZW146" s="155"/>
      <c r="SZX146" s="155"/>
      <c r="SZY146" s="155"/>
      <c r="SZZ146" s="155"/>
      <c r="TAA146" s="155"/>
      <c r="TAB146" s="155"/>
      <c r="TAC146" s="155"/>
      <c r="TAD146" s="155"/>
      <c r="TAE146" s="155"/>
      <c r="TAF146" s="155"/>
      <c r="TAG146" s="155"/>
      <c r="TAH146" s="155"/>
      <c r="TAI146" s="155"/>
      <c r="TAJ146" s="155"/>
      <c r="TAK146" s="155"/>
      <c r="TAL146" s="155"/>
      <c r="TAM146" s="155"/>
      <c r="TAN146" s="155"/>
      <c r="TAO146" s="155"/>
      <c r="TAP146" s="155"/>
      <c r="TAQ146" s="155"/>
      <c r="TAR146" s="155"/>
      <c r="TAS146" s="155"/>
      <c r="TAT146" s="155"/>
      <c r="TAU146" s="155"/>
      <c r="TAV146" s="155"/>
      <c r="TAW146" s="155"/>
      <c r="TAX146" s="155"/>
      <c r="TAY146" s="155"/>
      <c r="TAZ146" s="155"/>
      <c r="TBA146" s="155"/>
      <c r="TBB146" s="155"/>
      <c r="TBC146" s="155"/>
      <c r="TBD146" s="155"/>
      <c r="TBE146" s="155"/>
      <c r="TBF146" s="155"/>
      <c r="TBG146" s="155"/>
      <c r="TBH146" s="155"/>
      <c r="TBI146" s="155"/>
      <c r="TBJ146" s="155"/>
      <c r="TBK146" s="155"/>
      <c r="TBL146" s="155"/>
      <c r="TBM146" s="155"/>
      <c r="TBN146" s="155"/>
      <c r="TBO146" s="155"/>
      <c r="TBP146" s="155"/>
      <c r="TBQ146" s="155"/>
      <c r="TBR146" s="155"/>
      <c r="TBS146" s="155"/>
      <c r="TBT146" s="155"/>
      <c r="TBU146" s="155"/>
      <c r="TBV146" s="155"/>
      <c r="TBW146" s="155"/>
      <c r="TBX146" s="155"/>
      <c r="TBY146" s="155"/>
      <c r="TBZ146" s="155"/>
      <c r="TCA146" s="155"/>
      <c r="TCB146" s="155"/>
      <c r="TCC146" s="155"/>
      <c r="TCD146" s="155"/>
      <c r="TCE146" s="155"/>
      <c r="TCF146" s="155"/>
      <c r="TCG146" s="155"/>
      <c r="TCH146" s="155"/>
      <c r="TCI146" s="155"/>
      <c r="TCJ146" s="155"/>
      <c r="TCK146" s="155"/>
      <c r="TCL146" s="155"/>
      <c r="TCM146" s="155"/>
      <c r="TCN146" s="155"/>
      <c r="TCO146" s="155"/>
      <c r="TCP146" s="155"/>
      <c r="TCQ146" s="155"/>
      <c r="TCR146" s="155"/>
      <c r="TCS146" s="155"/>
      <c r="TCT146" s="155"/>
      <c r="TCU146" s="155"/>
      <c r="TCV146" s="155"/>
      <c r="TCW146" s="155"/>
      <c r="TCX146" s="155"/>
      <c r="TCY146" s="155"/>
      <c r="TCZ146" s="155"/>
      <c r="TDA146" s="155"/>
      <c r="TDB146" s="155"/>
      <c r="TDC146" s="155"/>
      <c r="TDD146" s="155"/>
      <c r="TDE146" s="155"/>
      <c r="TDF146" s="155"/>
      <c r="TDG146" s="155"/>
      <c r="TDH146" s="155"/>
      <c r="TDI146" s="155"/>
      <c r="TDJ146" s="155"/>
      <c r="TDK146" s="155"/>
      <c r="TDL146" s="155"/>
      <c r="TDM146" s="155"/>
      <c r="TDN146" s="155"/>
      <c r="TDO146" s="155"/>
      <c r="TDP146" s="155"/>
      <c r="TDQ146" s="155"/>
      <c r="TDR146" s="155"/>
      <c r="TDS146" s="155"/>
      <c r="TDT146" s="155"/>
      <c r="TDU146" s="155"/>
      <c r="TDV146" s="155"/>
      <c r="TDW146" s="155"/>
      <c r="TDX146" s="155"/>
      <c r="TDY146" s="155"/>
      <c r="TDZ146" s="155"/>
      <c r="TEA146" s="155"/>
      <c r="TEB146" s="155"/>
      <c r="TEC146" s="155"/>
      <c r="TED146" s="155"/>
      <c r="TEE146" s="155"/>
      <c r="TEF146" s="155"/>
      <c r="TEG146" s="155"/>
      <c r="TEH146" s="155"/>
      <c r="TEI146" s="155"/>
      <c r="TEJ146" s="155"/>
      <c r="TEK146" s="155"/>
      <c r="TEL146" s="155"/>
      <c r="TEM146" s="155"/>
      <c r="TEN146" s="155"/>
      <c r="TEO146" s="155"/>
      <c r="TEP146" s="155"/>
      <c r="TEQ146" s="155"/>
      <c r="TER146" s="155"/>
      <c r="TES146" s="155"/>
      <c r="TET146" s="155"/>
      <c r="TEU146" s="155"/>
      <c r="TEV146" s="155"/>
      <c r="TEW146" s="155"/>
      <c r="TEX146" s="155"/>
      <c r="TEY146" s="155"/>
      <c r="TEZ146" s="155"/>
      <c r="TFA146" s="155"/>
      <c r="TFB146" s="155"/>
      <c r="TFC146" s="155"/>
      <c r="TFD146" s="155"/>
      <c r="TFE146" s="155"/>
      <c r="TFF146" s="155"/>
      <c r="TFG146" s="155"/>
      <c r="TFH146" s="155"/>
      <c r="TFI146" s="155"/>
      <c r="TFJ146" s="155"/>
      <c r="TFK146" s="155"/>
      <c r="TFL146" s="155"/>
      <c r="TFM146" s="155"/>
      <c r="TFN146" s="155"/>
      <c r="TFO146" s="155"/>
      <c r="TFP146" s="155"/>
      <c r="TFQ146" s="155"/>
      <c r="TFR146" s="155"/>
      <c r="TFS146" s="155"/>
      <c r="TFT146" s="155"/>
      <c r="TFU146" s="155"/>
      <c r="TFV146" s="155"/>
      <c r="TFW146" s="155"/>
      <c r="TFX146" s="155"/>
      <c r="TFY146" s="155"/>
      <c r="TFZ146" s="155"/>
      <c r="TGA146" s="155"/>
      <c r="TGB146" s="155"/>
      <c r="TGC146" s="155"/>
      <c r="TGD146" s="155"/>
      <c r="TGE146" s="155"/>
      <c r="TGF146" s="155"/>
      <c r="TGG146" s="155"/>
      <c r="TGH146" s="155"/>
      <c r="TGI146" s="155"/>
      <c r="TGJ146" s="155"/>
      <c r="TGK146" s="155"/>
      <c r="TGL146" s="155"/>
      <c r="TGM146" s="155"/>
      <c r="TGN146" s="155"/>
      <c r="TGO146" s="155"/>
      <c r="TGP146" s="155"/>
      <c r="TGQ146" s="155"/>
      <c r="TGR146" s="155"/>
      <c r="TGS146" s="155"/>
      <c r="TGT146" s="155"/>
      <c r="TGU146" s="155"/>
      <c r="TGV146" s="155"/>
      <c r="TGW146" s="155"/>
      <c r="TGX146" s="155"/>
      <c r="TGY146" s="155"/>
      <c r="TGZ146" s="155"/>
      <c r="THA146" s="155"/>
      <c r="THB146" s="155"/>
      <c r="THC146" s="155"/>
      <c r="THD146" s="155"/>
      <c r="THE146" s="155"/>
      <c r="THF146" s="155"/>
      <c r="THG146" s="155"/>
      <c r="THH146" s="155"/>
      <c r="THI146" s="155"/>
      <c r="THJ146" s="155"/>
      <c r="THK146" s="155"/>
      <c r="THL146" s="155"/>
      <c r="THM146" s="155"/>
      <c r="THN146" s="155"/>
      <c r="THO146" s="155"/>
      <c r="THP146" s="155"/>
      <c r="THQ146" s="155"/>
      <c r="THR146" s="155"/>
      <c r="THS146" s="155"/>
      <c r="THT146" s="155"/>
      <c r="THU146" s="155"/>
      <c r="THV146" s="155"/>
      <c r="THW146" s="155"/>
      <c r="THX146" s="155"/>
      <c r="THY146" s="155"/>
      <c r="THZ146" s="155"/>
      <c r="TIA146" s="155"/>
      <c r="TIB146" s="155"/>
      <c r="TIC146" s="155"/>
      <c r="TID146" s="155"/>
      <c r="TIE146" s="155"/>
      <c r="TIF146" s="155"/>
      <c r="TIG146" s="155"/>
      <c r="TIH146" s="155"/>
      <c r="TII146" s="155"/>
      <c r="TIJ146" s="155"/>
      <c r="TIK146" s="155"/>
      <c r="TIL146" s="155"/>
      <c r="TIM146" s="155"/>
      <c r="TIN146" s="155"/>
      <c r="TIO146" s="155"/>
      <c r="TIP146" s="155"/>
      <c r="TIQ146" s="155"/>
      <c r="TIR146" s="155"/>
      <c r="TIS146" s="155"/>
      <c r="TIT146" s="155"/>
      <c r="TIU146" s="155"/>
      <c r="TIV146" s="155"/>
      <c r="TIW146" s="155"/>
      <c r="TIX146" s="155"/>
      <c r="TIY146" s="155"/>
      <c r="TIZ146" s="155"/>
      <c r="TJA146" s="155"/>
      <c r="TJB146" s="155"/>
      <c r="TJC146" s="155"/>
      <c r="TJD146" s="155"/>
      <c r="TJE146" s="155"/>
      <c r="TJF146" s="155"/>
      <c r="TJG146" s="155"/>
      <c r="TJH146" s="155"/>
      <c r="TJI146" s="155"/>
      <c r="TJJ146" s="155"/>
      <c r="TJK146" s="155"/>
      <c r="TJL146" s="155"/>
      <c r="TJM146" s="155"/>
      <c r="TJN146" s="155"/>
      <c r="TJO146" s="155"/>
      <c r="TJP146" s="155"/>
      <c r="TJQ146" s="155"/>
      <c r="TJR146" s="155"/>
      <c r="TJS146" s="155"/>
      <c r="TJT146" s="155"/>
      <c r="TJU146" s="155"/>
      <c r="TJV146" s="155"/>
      <c r="TJW146" s="155"/>
      <c r="TJX146" s="155"/>
      <c r="TJY146" s="155"/>
      <c r="TJZ146" s="155"/>
      <c r="TKA146" s="155"/>
      <c r="TKB146" s="155"/>
      <c r="TKC146" s="155"/>
      <c r="TKD146" s="155"/>
      <c r="TKE146" s="155"/>
      <c r="TKF146" s="155"/>
      <c r="TKG146" s="155"/>
      <c r="TKH146" s="155"/>
      <c r="TKI146" s="155"/>
      <c r="TKJ146" s="155"/>
      <c r="TKK146" s="155"/>
      <c r="TKL146" s="155"/>
      <c r="TKM146" s="155"/>
      <c r="TKN146" s="155"/>
      <c r="TKO146" s="155"/>
      <c r="TKP146" s="155"/>
      <c r="TKQ146" s="155"/>
      <c r="TKR146" s="155"/>
      <c r="TKS146" s="155"/>
      <c r="TKT146" s="155"/>
      <c r="TKU146" s="155"/>
      <c r="TKV146" s="155"/>
      <c r="TKW146" s="155"/>
      <c r="TKX146" s="155"/>
      <c r="TKY146" s="155"/>
      <c r="TKZ146" s="155"/>
      <c r="TLA146" s="155"/>
      <c r="TLB146" s="155"/>
      <c r="TLC146" s="155"/>
      <c r="TLD146" s="155"/>
      <c r="TLE146" s="155"/>
      <c r="TLF146" s="155"/>
      <c r="TLG146" s="155"/>
      <c r="TLH146" s="155"/>
      <c r="TLI146" s="155"/>
      <c r="TLJ146" s="155"/>
      <c r="TLK146" s="155"/>
      <c r="TLL146" s="155"/>
      <c r="TLM146" s="155"/>
      <c r="TLN146" s="155"/>
      <c r="TLO146" s="155"/>
      <c r="TLP146" s="155"/>
      <c r="TLQ146" s="155"/>
      <c r="TLR146" s="155"/>
      <c r="TLS146" s="155"/>
      <c r="TLT146" s="155"/>
      <c r="TLU146" s="155"/>
      <c r="TLV146" s="155"/>
      <c r="TLW146" s="155"/>
      <c r="TLX146" s="155"/>
      <c r="TLY146" s="155"/>
      <c r="TLZ146" s="155"/>
      <c r="TMA146" s="155"/>
      <c r="TMB146" s="155"/>
      <c r="TMC146" s="155"/>
      <c r="TMD146" s="155"/>
      <c r="TME146" s="155"/>
      <c r="TMF146" s="155"/>
      <c r="TMG146" s="155"/>
      <c r="TMH146" s="155"/>
      <c r="TMI146" s="155"/>
      <c r="TMJ146" s="155"/>
      <c r="TMK146" s="155"/>
      <c r="TML146" s="155"/>
      <c r="TMM146" s="155"/>
      <c r="TMN146" s="155"/>
      <c r="TMO146" s="155"/>
      <c r="TMP146" s="155"/>
      <c r="TMQ146" s="155"/>
      <c r="TMR146" s="155"/>
      <c r="TMS146" s="155"/>
      <c r="TMT146" s="155"/>
      <c r="TMU146" s="155"/>
      <c r="TMV146" s="155"/>
      <c r="TMW146" s="155"/>
      <c r="TMX146" s="155"/>
      <c r="TMY146" s="155"/>
      <c r="TMZ146" s="155"/>
      <c r="TNA146" s="155"/>
      <c r="TNB146" s="155"/>
      <c r="TNC146" s="155"/>
      <c r="TND146" s="155"/>
      <c r="TNE146" s="155"/>
      <c r="TNF146" s="155"/>
      <c r="TNG146" s="155"/>
      <c r="TNH146" s="155"/>
      <c r="TNI146" s="155"/>
      <c r="TNJ146" s="155"/>
      <c r="TNK146" s="155"/>
      <c r="TNL146" s="155"/>
      <c r="TNM146" s="155"/>
      <c r="TNN146" s="155"/>
      <c r="TNO146" s="155"/>
      <c r="TNP146" s="155"/>
      <c r="TNQ146" s="155"/>
      <c r="TNR146" s="155"/>
      <c r="TNS146" s="155"/>
      <c r="TNT146" s="155"/>
      <c r="TNU146" s="155"/>
      <c r="TNV146" s="155"/>
      <c r="TNW146" s="155"/>
      <c r="TNX146" s="155"/>
      <c r="TNY146" s="155"/>
      <c r="TNZ146" s="155"/>
      <c r="TOA146" s="155"/>
      <c r="TOB146" s="155"/>
      <c r="TOC146" s="155"/>
      <c r="TOD146" s="155"/>
      <c r="TOE146" s="155"/>
      <c r="TOF146" s="155"/>
      <c r="TOG146" s="155"/>
      <c r="TOH146" s="155"/>
      <c r="TOI146" s="155"/>
      <c r="TOJ146" s="155"/>
      <c r="TOK146" s="155"/>
      <c r="TOL146" s="155"/>
      <c r="TOM146" s="155"/>
      <c r="TON146" s="155"/>
      <c r="TOO146" s="155"/>
      <c r="TOP146" s="155"/>
      <c r="TOQ146" s="155"/>
      <c r="TOR146" s="155"/>
      <c r="TOS146" s="155"/>
      <c r="TOT146" s="155"/>
      <c r="TOU146" s="155"/>
      <c r="TOV146" s="155"/>
      <c r="TOW146" s="155"/>
      <c r="TOX146" s="155"/>
      <c r="TOY146" s="155"/>
      <c r="TOZ146" s="155"/>
      <c r="TPA146" s="155"/>
      <c r="TPB146" s="155"/>
      <c r="TPC146" s="155"/>
      <c r="TPD146" s="155"/>
      <c r="TPE146" s="155"/>
      <c r="TPF146" s="155"/>
      <c r="TPG146" s="155"/>
      <c r="TPH146" s="155"/>
      <c r="TPI146" s="155"/>
      <c r="TPJ146" s="155"/>
      <c r="TPK146" s="155"/>
      <c r="TPL146" s="155"/>
      <c r="TPM146" s="155"/>
      <c r="TPN146" s="155"/>
      <c r="TPO146" s="155"/>
      <c r="TPP146" s="155"/>
      <c r="TPQ146" s="155"/>
      <c r="TPR146" s="155"/>
      <c r="TPS146" s="155"/>
      <c r="TPT146" s="155"/>
      <c r="TPU146" s="155"/>
      <c r="TPV146" s="155"/>
      <c r="TPW146" s="155"/>
      <c r="TPX146" s="155"/>
      <c r="TPY146" s="155"/>
      <c r="TPZ146" s="155"/>
      <c r="TQA146" s="155"/>
      <c r="TQB146" s="155"/>
      <c r="TQC146" s="155"/>
      <c r="TQD146" s="155"/>
      <c r="TQE146" s="155"/>
      <c r="TQF146" s="155"/>
      <c r="TQG146" s="155"/>
      <c r="TQH146" s="155"/>
      <c r="TQI146" s="155"/>
      <c r="TQJ146" s="155"/>
      <c r="TQK146" s="155"/>
      <c r="TQL146" s="155"/>
      <c r="TQM146" s="155"/>
      <c r="TQN146" s="155"/>
      <c r="TQO146" s="155"/>
      <c r="TQP146" s="155"/>
      <c r="TQQ146" s="155"/>
      <c r="TQR146" s="155"/>
      <c r="TQS146" s="155"/>
      <c r="TQT146" s="155"/>
      <c r="TQU146" s="155"/>
      <c r="TQV146" s="155"/>
      <c r="TQW146" s="155"/>
      <c r="TQX146" s="155"/>
      <c r="TQY146" s="155"/>
      <c r="TQZ146" s="155"/>
      <c r="TRA146" s="155"/>
      <c r="TRB146" s="155"/>
      <c r="TRC146" s="155"/>
      <c r="TRD146" s="155"/>
      <c r="TRE146" s="155"/>
      <c r="TRF146" s="155"/>
      <c r="TRG146" s="155"/>
      <c r="TRH146" s="155"/>
      <c r="TRI146" s="155"/>
      <c r="TRJ146" s="155"/>
      <c r="TRK146" s="155"/>
      <c r="TRL146" s="155"/>
      <c r="TRM146" s="155"/>
      <c r="TRN146" s="155"/>
      <c r="TRO146" s="155"/>
      <c r="TRP146" s="155"/>
      <c r="TRQ146" s="155"/>
      <c r="TRR146" s="155"/>
      <c r="TRS146" s="155"/>
      <c r="TRT146" s="155"/>
      <c r="TRU146" s="155"/>
      <c r="TRV146" s="155"/>
      <c r="TRW146" s="155"/>
      <c r="TRX146" s="155"/>
      <c r="TRY146" s="155"/>
      <c r="TRZ146" s="155"/>
      <c r="TSA146" s="155"/>
      <c r="TSB146" s="155"/>
      <c r="TSC146" s="155"/>
      <c r="TSD146" s="155"/>
      <c r="TSE146" s="155"/>
      <c r="TSF146" s="155"/>
      <c r="TSG146" s="155"/>
      <c r="TSH146" s="155"/>
      <c r="TSI146" s="155"/>
      <c r="TSJ146" s="155"/>
      <c r="TSK146" s="155"/>
      <c r="TSL146" s="155"/>
      <c r="TSM146" s="155"/>
      <c r="TSN146" s="155"/>
      <c r="TSO146" s="155"/>
      <c r="TSP146" s="155"/>
      <c r="TSQ146" s="155"/>
      <c r="TSR146" s="155"/>
      <c r="TSS146" s="155"/>
      <c r="TST146" s="155"/>
      <c r="TSU146" s="155"/>
      <c r="TSV146" s="155"/>
      <c r="TSW146" s="155"/>
      <c r="TSX146" s="155"/>
      <c r="TSY146" s="155"/>
      <c r="TSZ146" s="155"/>
      <c r="TTA146" s="155"/>
      <c r="TTB146" s="155"/>
      <c r="TTC146" s="155"/>
      <c r="TTD146" s="155"/>
      <c r="TTE146" s="155"/>
      <c r="TTF146" s="155"/>
      <c r="TTG146" s="155"/>
      <c r="TTH146" s="155"/>
      <c r="TTI146" s="155"/>
      <c r="TTJ146" s="155"/>
      <c r="TTK146" s="155"/>
      <c r="TTL146" s="155"/>
      <c r="TTM146" s="155"/>
      <c r="TTN146" s="155"/>
      <c r="TTO146" s="155"/>
      <c r="TTP146" s="155"/>
      <c r="TTQ146" s="155"/>
      <c r="TTR146" s="155"/>
      <c r="TTS146" s="155"/>
      <c r="TTT146" s="155"/>
      <c r="TTU146" s="155"/>
      <c r="TTV146" s="155"/>
      <c r="TTW146" s="155"/>
      <c r="TTX146" s="155"/>
      <c r="TTY146" s="155"/>
      <c r="TTZ146" s="155"/>
      <c r="TUA146" s="155"/>
      <c r="TUB146" s="155"/>
      <c r="TUC146" s="155"/>
      <c r="TUD146" s="155"/>
      <c r="TUE146" s="155"/>
      <c r="TUF146" s="155"/>
      <c r="TUG146" s="155"/>
      <c r="TUH146" s="155"/>
      <c r="TUI146" s="155"/>
      <c r="TUJ146" s="155"/>
      <c r="TUK146" s="155"/>
      <c r="TUL146" s="155"/>
      <c r="TUM146" s="155"/>
      <c r="TUN146" s="155"/>
      <c r="TUO146" s="155"/>
      <c r="TUP146" s="155"/>
      <c r="TUQ146" s="155"/>
      <c r="TUR146" s="155"/>
      <c r="TUS146" s="155"/>
      <c r="TUT146" s="155"/>
      <c r="TUU146" s="155"/>
      <c r="TUV146" s="155"/>
      <c r="TUW146" s="155"/>
      <c r="TUX146" s="155"/>
      <c r="TUY146" s="155"/>
      <c r="TUZ146" s="155"/>
      <c r="TVA146" s="155"/>
      <c r="TVB146" s="155"/>
      <c r="TVC146" s="155"/>
      <c r="TVD146" s="155"/>
      <c r="TVE146" s="155"/>
      <c r="TVF146" s="155"/>
      <c r="TVG146" s="155"/>
      <c r="TVH146" s="155"/>
      <c r="TVI146" s="155"/>
      <c r="TVJ146" s="155"/>
      <c r="TVK146" s="155"/>
      <c r="TVL146" s="155"/>
      <c r="TVM146" s="155"/>
      <c r="TVN146" s="155"/>
      <c r="TVO146" s="155"/>
      <c r="TVP146" s="155"/>
      <c r="TVQ146" s="155"/>
      <c r="TVR146" s="155"/>
      <c r="TVS146" s="155"/>
      <c r="TVT146" s="155"/>
      <c r="TVU146" s="155"/>
      <c r="TVV146" s="155"/>
      <c r="TVW146" s="155"/>
      <c r="TVX146" s="155"/>
      <c r="TVY146" s="155"/>
      <c r="TVZ146" s="155"/>
      <c r="TWA146" s="155"/>
      <c r="TWB146" s="155"/>
      <c r="TWC146" s="155"/>
      <c r="TWD146" s="155"/>
      <c r="TWE146" s="155"/>
      <c r="TWF146" s="155"/>
      <c r="TWG146" s="155"/>
      <c r="TWH146" s="155"/>
      <c r="TWI146" s="155"/>
      <c r="TWJ146" s="155"/>
      <c r="TWK146" s="155"/>
      <c r="TWL146" s="155"/>
      <c r="TWM146" s="155"/>
      <c r="TWN146" s="155"/>
      <c r="TWO146" s="155"/>
      <c r="TWP146" s="155"/>
      <c r="TWQ146" s="155"/>
      <c r="TWR146" s="155"/>
      <c r="TWS146" s="155"/>
      <c r="TWT146" s="155"/>
      <c r="TWU146" s="155"/>
      <c r="TWV146" s="155"/>
      <c r="TWW146" s="155"/>
      <c r="TWX146" s="155"/>
      <c r="TWY146" s="155"/>
      <c r="TWZ146" s="155"/>
      <c r="TXA146" s="155"/>
      <c r="TXB146" s="155"/>
      <c r="TXC146" s="155"/>
      <c r="TXD146" s="155"/>
      <c r="TXE146" s="155"/>
      <c r="TXF146" s="155"/>
      <c r="TXG146" s="155"/>
      <c r="TXH146" s="155"/>
      <c r="TXI146" s="155"/>
      <c r="TXJ146" s="155"/>
      <c r="TXK146" s="155"/>
      <c r="TXL146" s="155"/>
      <c r="TXM146" s="155"/>
      <c r="TXN146" s="155"/>
      <c r="TXO146" s="155"/>
      <c r="TXP146" s="155"/>
      <c r="TXQ146" s="155"/>
      <c r="TXR146" s="155"/>
      <c r="TXS146" s="155"/>
      <c r="TXT146" s="155"/>
      <c r="TXU146" s="155"/>
      <c r="TXV146" s="155"/>
      <c r="TXW146" s="155"/>
      <c r="TXX146" s="155"/>
      <c r="TXY146" s="155"/>
      <c r="TXZ146" s="155"/>
      <c r="TYA146" s="155"/>
      <c r="TYB146" s="155"/>
      <c r="TYC146" s="155"/>
      <c r="TYD146" s="155"/>
      <c r="TYE146" s="155"/>
      <c r="TYF146" s="155"/>
      <c r="TYG146" s="155"/>
      <c r="TYH146" s="155"/>
      <c r="TYI146" s="155"/>
      <c r="TYJ146" s="155"/>
      <c r="TYK146" s="155"/>
      <c r="TYL146" s="155"/>
      <c r="TYM146" s="155"/>
      <c r="TYN146" s="155"/>
      <c r="TYO146" s="155"/>
      <c r="TYP146" s="155"/>
      <c r="TYQ146" s="155"/>
      <c r="TYR146" s="155"/>
      <c r="TYS146" s="155"/>
      <c r="TYT146" s="155"/>
      <c r="TYU146" s="155"/>
      <c r="TYV146" s="155"/>
      <c r="TYW146" s="155"/>
      <c r="TYX146" s="155"/>
      <c r="TYY146" s="155"/>
      <c r="TYZ146" s="155"/>
      <c r="TZA146" s="155"/>
      <c r="TZB146" s="155"/>
      <c r="TZC146" s="155"/>
      <c r="TZD146" s="155"/>
      <c r="TZE146" s="155"/>
      <c r="TZF146" s="155"/>
      <c r="TZG146" s="155"/>
      <c r="TZH146" s="155"/>
      <c r="TZI146" s="155"/>
      <c r="TZJ146" s="155"/>
      <c r="TZK146" s="155"/>
      <c r="TZL146" s="155"/>
      <c r="TZM146" s="155"/>
      <c r="TZN146" s="155"/>
      <c r="TZO146" s="155"/>
      <c r="TZP146" s="155"/>
      <c r="TZQ146" s="155"/>
      <c r="TZR146" s="155"/>
      <c r="TZS146" s="155"/>
      <c r="TZT146" s="155"/>
      <c r="TZU146" s="155"/>
      <c r="TZV146" s="155"/>
      <c r="TZW146" s="155"/>
      <c r="TZX146" s="155"/>
      <c r="TZY146" s="155"/>
      <c r="TZZ146" s="155"/>
      <c r="UAA146" s="155"/>
      <c r="UAB146" s="155"/>
      <c r="UAC146" s="155"/>
      <c r="UAD146" s="155"/>
      <c r="UAE146" s="155"/>
      <c r="UAF146" s="155"/>
      <c r="UAG146" s="155"/>
      <c r="UAH146" s="155"/>
      <c r="UAI146" s="155"/>
      <c r="UAJ146" s="155"/>
      <c r="UAK146" s="155"/>
      <c r="UAL146" s="155"/>
      <c r="UAM146" s="155"/>
      <c r="UAN146" s="155"/>
      <c r="UAO146" s="155"/>
      <c r="UAP146" s="155"/>
      <c r="UAQ146" s="155"/>
      <c r="UAR146" s="155"/>
      <c r="UAS146" s="155"/>
      <c r="UAT146" s="155"/>
      <c r="UAU146" s="155"/>
      <c r="UAV146" s="155"/>
      <c r="UAW146" s="155"/>
      <c r="UAX146" s="155"/>
      <c r="UAY146" s="155"/>
      <c r="UAZ146" s="155"/>
      <c r="UBA146" s="155"/>
      <c r="UBB146" s="155"/>
      <c r="UBC146" s="155"/>
      <c r="UBD146" s="155"/>
      <c r="UBE146" s="155"/>
      <c r="UBF146" s="155"/>
      <c r="UBG146" s="155"/>
      <c r="UBH146" s="155"/>
      <c r="UBI146" s="155"/>
      <c r="UBJ146" s="155"/>
      <c r="UBK146" s="155"/>
      <c r="UBL146" s="155"/>
      <c r="UBM146" s="155"/>
      <c r="UBN146" s="155"/>
      <c r="UBO146" s="155"/>
      <c r="UBP146" s="155"/>
      <c r="UBQ146" s="155"/>
      <c r="UBR146" s="155"/>
      <c r="UBS146" s="155"/>
      <c r="UBT146" s="155"/>
      <c r="UBU146" s="155"/>
      <c r="UBV146" s="155"/>
      <c r="UBW146" s="155"/>
      <c r="UBX146" s="155"/>
      <c r="UBY146" s="155"/>
      <c r="UBZ146" s="155"/>
      <c r="UCA146" s="155"/>
      <c r="UCB146" s="155"/>
      <c r="UCC146" s="155"/>
      <c r="UCD146" s="155"/>
      <c r="UCE146" s="155"/>
      <c r="UCF146" s="155"/>
      <c r="UCG146" s="155"/>
      <c r="UCH146" s="155"/>
      <c r="UCI146" s="155"/>
      <c r="UCJ146" s="155"/>
      <c r="UCK146" s="155"/>
      <c r="UCL146" s="155"/>
      <c r="UCM146" s="155"/>
      <c r="UCN146" s="155"/>
      <c r="UCO146" s="155"/>
      <c r="UCP146" s="155"/>
      <c r="UCQ146" s="155"/>
      <c r="UCR146" s="155"/>
      <c r="UCS146" s="155"/>
      <c r="UCT146" s="155"/>
      <c r="UCU146" s="155"/>
      <c r="UCV146" s="155"/>
      <c r="UCW146" s="155"/>
      <c r="UCX146" s="155"/>
      <c r="UCY146" s="155"/>
      <c r="UCZ146" s="155"/>
      <c r="UDA146" s="155"/>
      <c r="UDB146" s="155"/>
      <c r="UDC146" s="155"/>
      <c r="UDD146" s="155"/>
      <c r="UDE146" s="155"/>
      <c r="UDF146" s="155"/>
      <c r="UDG146" s="155"/>
      <c r="UDH146" s="155"/>
      <c r="UDI146" s="155"/>
      <c r="UDJ146" s="155"/>
      <c r="UDK146" s="155"/>
      <c r="UDL146" s="155"/>
      <c r="UDM146" s="155"/>
      <c r="UDN146" s="155"/>
      <c r="UDO146" s="155"/>
      <c r="UDP146" s="155"/>
      <c r="UDQ146" s="155"/>
      <c r="UDR146" s="155"/>
      <c r="UDS146" s="155"/>
      <c r="UDT146" s="155"/>
      <c r="UDU146" s="155"/>
      <c r="UDV146" s="155"/>
      <c r="UDW146" s="155"/>
      <c r="UDX146" s="155"/>
      <c r="UDY146" s="155"/>
      <c r="UDZ146" s="155"/>
      <c r="UEA146" s="155"/>
      <c r="UEB146" s="155"/>
      <c r="UEC146" s="155"/>
      <c r="UED146" s="155"/>
      <c r="UEE146" s="155"/>
      <c r="UEF146" s="155"/>
      <c r="UEG146" s="155"/>
      <c r="UEH146" s="155"/>
      <c r="UEI146" s="155"/>
      <c r="UEJ146" s="155"/>
      <c r="UEK146" s="155"/>
      <c r="UEL146" s="155"/>
      <c r="UEM146" s="155"/>
      <c r="UEN146" s="155"/>
      <c r="UEO146" s="155"/>
      <c r="UEP146" s="155"/>
      <c r="UEQ146" s="155"/>
      <c r="UER146" s="155"/>
      <c r="UES146" s="155"/>
      <c r="UET146" s="155"/>
      <c r="UEU146" s="155"/>
      <c r="UEV146" s="155"/>
      <c r="UEW146" s="155"/>
      <c r="UEX146" s="155"/>
      <c r="UEY146" s="155"/>
      <c r="UEZ146" s="155"/>
      <c r="UFA146" s="155"/>
      <c r="UFB146" s="155"/>
      <c r="UFC146" s="155"/>
      <c r="UFD146" s="155"/>
      <c r="UFE146" s="155"/>
      <c r="UFF146" s="155"/>
      <c r="UFG146" s="155"/>
      <c r="UFH146" s="155"/>
      <c r="UFI146" s="155"/>
      <c r="UFJ146" s="155"/>
      <c r="UFK146" s="155"/>
      <c r="UFL146" s="155"/>
      <c r="UFM146" s="155"/>
      <c r="UFN146" s="155"/>
      <c r="UFO146" s="155"/>
      <c r="UFP146" s="155"/>
      <c r="UFQ146" s="155"/>
      <c r="UFR146" s="155"/>
      <c r="UFS146" s="155"/>
      <c r="UFT146" s="155"/>
      <c r="UFU146" s="155"/>
      <c r="UFV146" s="155"/>
      <c r="UFW146" s="155"/>
      <c r="UFX146" s="155"/>
      <c r="UFY146" s="155"/>
      <c r="UFZ146" s="155"/>
      <c r="UGA146" s="155"/>
      <c r="UGB146" s="155"/>
      <c r="UGC146" s="155"/>
      <c r="UGD146" s="155"/>
      <c r="UGE146" s="155"/>
      <c r="UGF146" s="155"/>
      <c r="UGG146" s="155"/>
      <c r="UGH146" s="155"/>
      <c r="UGI146" s="155"/>
      <c r="UGJ146" s="155"/>
      <c r="UGK146" s="155"/>
      <c r="UGL146" s="155"/>
      <c r="UGM146" s="155"/>
      <c r="UGN146" s="155"/>
      <c r="UGO146" s="155"/>
      <c r="UGP146" s="155"/>
      <c r="UGQ146" s="155"/>
      <c r="UGR146" s="155"/>
      <c r="UGS146" s="155"/>
      <c r="UGT146" s="155"/>
      <c r="UGU146" s="155"/>
      <c r="UGV146" s="155"/>
      <c r="UGW146" s="155"/>
      <c r="UGX146" s="155"/>
      <c r="UGY146" s="155"/>
      <c r="UGZ146" s="155"/>
      <c r="UHA146" s="155"/>
      <c r="UHB146" s="155"/>
      <c r="UHC146" s="155"/>
      <c r="UHD146" s="155"/>
      <c r="UHE146" s="155"/>
      <c r="UHF146" s="155"/>
      <c r="UHG146" s="155"/>
      <c r="UHH146" s="155"/>
      <c r="UHI146" s="155"/>
      <c r="UHJ146" s="155"/>
      <c r="UHK146" s="155"/>
      <c r="UHL146" s="155"/>
      <c r="UHM146" s="155"/>
      <c r="UHN146" s="155"/>
      <c r="UHO146" s="155"/>
      <c r="UHP146" s="155"/>
      <c r="UHQ146" s="155"/>
      <c r="UHR146" s="155"/>
      <c r="UHS146" s="155"/>
      <c r="UHT146" s="155"/>
      <c r="UHU146" s="155"/>
      <c r="UHV146" s="155"/>
      <c r="UHW146" s="155"/>
      <c r="UHX146" s="155"/>
      <c r="UHY146" s="155"/>
      <c r="UHZ146" s="155"/>
      <c r="UIA146" s="155"/>
      <c r="UIB146" s="155"/>
      <c r="UIC146" s="155"/>
      <c r="UID146" s="155"/>
      <c r="UIE146" s="155"/>
      <c r="UIF146" s="155"/>
      <c r="UIG146" s="155"/>
      <c r="UIH146" s="155"/>
      <c r="UII146" s="155"/>
      <c r="UIJ146" s="155"/>
      <c r="UIK146" s="155"/>
      <c r="UIL146" s="155"/>
      <c r="UIM146" s="155"/>
      <c r="UIN146" s="155"/>
      <c r="UIO146" s="155"/>
      <c r="UIP146" s="155"/>
      <c r="UIQ146" s="155"/>
      <c r="UIR146" s="155"/>
      <c r="UIS146" s="155"/>
      <c r="UIT146" s="155"/>
      <c r="UIU146" s="155"/>
      <c r="UIV146" s="155"/>
      <c r="UIW146" s="155"/>
      <c r="UIX146" s="155"/>
      <c r="UIY146" s="155"/>
      <c r="UIZ146" s="155"/>
      <c r="UJA146" s="155"/>
      <c r="UJB146" s="155"/>
      <c r="UJC146" s="155"/>
      <c r="UJD146" s="155"/>
      <c r="UJE146" s="155"/>
      <c r="UJF146" s="155"/>
      <c r="UJG146" s="155"/>
      <c r="UJH146" s="155"/>
      <c r="UJI146" s="155"/>
      <c r="UJJ146" s="155"/>
      <c r="UJK146" s="155"/>
      <c r="UJL146" s="155"/>
      <c r="UJM146" s="155"/>
      <c r="UJN146" s="155"/>
      <c r="UJO146" s="155"/>
      <c r="UJP146" s="155"/>
      <c r="UJQ146" s="155"/>
      <c r="UJR146" s="155"/>
      <c r="UJS146" s="155"/>
      <c r="UJT146" s="155"/>
      <c r="UJU146" s="155"/>
      <c r="UJV146" s="155"/>
      <c r="UJW146" s="155"/>
      <c r="UJX146" s="155"/>
      <c r="UJY146" s="155"/>
      <c r="UJZ146" s="155"/>
      <c r="UKA146" s="155"/>
      <c r="UKB146" s="155"/>
      <c r="UKC146" s="155"/>
      <c r="UKD146" s="155"/>
      <c r="UKE146" s="155"/>
      <c r="UKF146" s="155"/>
      <c r="UKG146" s="155"/>
      <c r="UKH146" s="155"/>
      <c r="UKI146" s="155"/>
      <c r="UKJ146" s="155"/>
      <c r="UKK146" s="155"/>
      <c r="UKL146" s="155"/>
      <c r="UKM146" s="155"/>
      <c r="UKN146" s="155"/>
      <c r="UKO146" s="155"/>
      <c r="UKP146" s="155"/>
      <c r="UKQ146" s="155"/>
      <c r="UKR146" s="155"/>
      <c r="UKS146" s="155"/>
      <c r="UKT146" s="155"/>
      <c r="UKU146" s="155"/>
      <c r="UKV146" s="155"/>
      <c r="UKW146" s="155"/>
      <c r="UKX146" s="155"/>
      <c r="UKY146" s="155"/>
      <c r="UKZ146" s="155"/>
      <c r="ULA146" s="155"/>
      <c r="ULB146" s="155"/>
      <c r="ULC146" s="155"/>
      <c r="ULD146" s="155"/>
      <c r="ULE146" s="155"/>
      <c r="ULF146" s="155"/>
      <c r="ULG146" s="155"/>
      <c r="ULH146" s="155"/>
      <c r="ULI146" s="155"/>
      <c r="ULJ146" s="155"/>
      <c r="ULK146" s="155"/>
      <c r="ULL146" s="155"/>
      <c r="ULM146" s="155"/>
      <c r="ULN146" s="155"/>
      <c r="ULO146" s="155"/>
      <c r="ULP146" s="155"/>
      <c r="ULQ146" s="155"/>
      <c r="ULR146" s="155"/>
      <c r="ULS146" s="155"/>
      <c r="ULT146" s="155"/>
      <c r="ULU146" s="155"/>
      <c r="ULV146" s="155"/>
      <c r="ULW146" s="155"/>
      <c r="ULX146" s="155"/>
      <c r="ULY146" s="155"/>
      <c r="ULZ146" s="155"/>
      <c r="UMA146" s="155"/>
      <c r="UMB146" s="155"/>
      <c r="UMC146" s="155"/>
      <c r="UMD146" s="155"/>
      <c r="UME146" s="155"/>
      <c r="UMF146" s="155"/>
      <c r="UMG146" s="155"/>
      <c r="UMH146" s="155"/>
      <c r="UMI146" s="155"/>
      <c r="UMJ146" s="155"/>
      <c r="UMK146" s="155"/>
      <c r="UML146" s="155"/>
      <c r="UMM146" s="155"/>
      <c r="UMN146" s="155"/>
      <c r="UMO146" s="155"/>
      <c r="UMP146" s="155"/>
      <c r="UMQ146" s="155"/>
      <c r="UMR146" s="155"/>
      <c r="UMS146" s="155"/>
      <c r="UMT146" s="155"/>
      <c r="UMU146" s="155"/>
      <c r="UMV146" s="155"/>
      <c r="UMW146" s="155"/>
      <c r="UMX146" s="155"/>
      <c r="UMY146" s="155"/>
      <c r="UMZ146" s="155"/>
      <c r="UNA146" s="155"/>
      <c r="UNB146" s="155"/>
      <c r="UNC146" s="155"/>
      <c r="UND146" s="155"/>
      <c r="UNE146" s="155"/>
      <c r="UNF146" s="155"/>
      <c r="UNG146" s="155"/>
      <c r="UNH146" s="155"/>
      <c r="UNI146" s="155"/>
      <c r="UNJ146" s="155"/>
      <c r="UNK146" s="155"/>
      <c r="UNL146" s="155"/>
      <c r="UNM146" s="155"/>
      <c r="UNN146" s="155"/>
      <c r="UNO146" s="155"/>
      <c r="UNP146" s="155"/>
      <c r="UNQ146" s="155"/>
      <c r="UNR146" s="155"/>
      <c r="UNS146" s="155"/>
      <c r="UNT146" s="155"/>
      <c r="UNU146" s="155"/>
      <c r="UNV146" s="155"/>
      <c r="UNW146" s="155"/>
      <c r="UNX146" s="155"/>
      <c r="UNY146" s="155"/>
      <c r="UNZ146" s="155"/>
      <c r="UOA146" s="155"/>
      <c r="UOB146" s="155"/>
      <c r="UOC146" s="155"/>
      <c r="UOD146" s="155"/>
      <c r="UOE146" s="155"/>
      <c r="UOF146" s="155"/>
      <c r="UOG146" s="155"/>
      <c r="UOH146" s="155"/>
      <c r="UOI146" s="155"/>
      <c r="UOJ146" s="155"/>
      <c r="UOK146" s="155"/>
      <c r="UOL146" s="155"/>
      <c r="UOM146" s="155"/>
      <c r="UON146" s="155"/>
      <c r="UOO146" s="155"/>
      <c r="UOP146" s="155"/>
      <c r="UOQ146" s="155"/>
      <c r="UOR146" s="155"/>
      <c r="UOS146" s="155"/>
      <c r="UOT146" s="155"/>
      <c r="UOU146" s="155"/>
      <c r="UOV146" s="155"/>
      <c r="UOW146" s="155"/>
      <c r="UOX146" s="155"/>
      <c r="UOY146" s="155"/>
      <c r="UOZ146" s="155"/>
      <c r="UPA146" s="155"/>
      <c r="UPB146" s="155"/>
      <c r="UPC146" s="155"/>
      <c r="UPD146" s="155"/>
      <c r="UPE146" s="155"/>
      <c r="UPF146" s="155"/>
      <c r="UPG146" s="155"/>
      <c r="UPH146" s="155"/>
      <c r="UPI146" s="155"/>
      <c r="UPJ146" s="155"/>
      <c r="UPK146" s="155"/>
      <c r="UPL146" s="155"/>
      <c r="UPM146" s="155"/>
      <c r="UPN146" s="155"/>
      <c r="UPO146" s="155"/>
      <c r="UPP146" s="155"/>
      <c r="UPQ146" s="155"/>
      <c r="UPR146" s="155"/>
      <c r="UPS146" s="155"/>
      <c r="UPT146" s="155"/>
      <c r="UPU146" s="155"/>
      <c r="UPV146" s="155"/>
      <c r="UPW146" s="155"/>
      <c r="UPX146" s="155"/>
      <c r="UPY146" s="155"/>
      <c r="UPZ146" s="155"/>
      <c r="UQA146" s="155"/>
      <c r="UQB146" s="155"/>
      <c r="UQC146" s="155"/>
      <c r="UQD146" s="155"/>
      <c r="UQE146" s="155"/>
      <c r="UQF146" s="155"/>
      <c r="UQG146" s="155"/>
      <c r="UQH146" s="155"/>
      <c r="UQI146" s="155"/>
      <c r="UQJ146" s="155"/>
      <c r="UQK146" s="155"/>
      <c r="UQL146" s="155"/>
      <c r="UQM146" s="155"/>
      <c r="UQN146" s="155"/>
      <c r="UQO146" s="155"/>
      <c r="UQP146" s="155"/>
      <c r="UQQ146" s="155"/>
      <c r="UQR146" s="155"/>
      <c r="UQS146" s="155"/>
      <c r="UQT146" s="155"/>
      <c r="UQU146" s="155"/>
      <c r="UQV146" s="155"/>
      <c r="UQW146" s="155"/>
      <c r="UQX146" s="155"/>
      <c r="UQY146" s="155"/>
      <c r="UQZ146" s="155"/>
      <c r="URA146" s="155"/>
      <c r="URB146" s="155"/>
      <c r="URC146" s="155"/>
      <c r="URD146" s="155"/>
      <c r="URE146" s="155"/>
      <c r="URF146" s="155"/>
      <c r="URG146" s="155"/>
      <c r="URH146" s="155"/>
      <c r="URI146" s="155"/>
      <c r="URJ146" s="155"/>
      <c r="URK146" s="155"/>
      <c r="URL146" s="155"/>
      <c r="URM146" s="155"/>
      <c r="URN146" s="155"/>
      <c r="URO146" s="155"/>
      <c r="URP146" s="155"/>
      <c r="URQ146" s="155"/>
      <c r="URR146" s="155"/>
      <c r="URS146" s="155"/>
      <c r="URT146" s="155"/>
      <c r="URU146" s="155"/>
      <c r="URV146" s="155"/>
      <c r="URW146" s="155"/>
      <c r="URX146" s="155"/>
      <c r="URY146" s="155"/>
      <c r="URZ146" s="155"/>
      <c r="USA146" s="155"/>
      <c r="USB146" s="155"/>
      <c r="USC146" s="155"/>
      <c r="USD146" s="155"/>
      <c r="USE146" s="155"/>
      <c r="USF146" s="155"/>
      <c r="USG146" s="155"/>
      <c r="USH146" s="155"/>
      <c r="USI146" s="155"/>
      <c r="USJ146" s="155"/>
      <c r="USK146" s="155"/>
      <c r="USL146" s="155"/>
      <c r="USM146" s="155"/>
      <c r="USN146" s="155"/>
      <c r="USO146" s="155"/>
      <c r="USP146" s="155"/>
      <c r="USQ146" s="155"/>
      <c r="USR146" s="155"/>
      <c r="USS146" s="155"/>
      <c r="UST146" s="155"/>
      <c r="USU146" s="155"/>
      <c r="USV146" s="155"/>
      <c r="USW146" s="155"/>
      <c r="USX146" s="155"/>
      <c r="USY146" s="155"/>
      <c r="USZ146" s="155"/>
      <c r="UTA146" s="155"/>
      <c r="UTB146" s="155"/>
      <c r="UTC146" s="155"/>
      <c r="UTD146" s="155"/>
      <c r="UTE146" s="155"/>
      <c r="UTF146" s="155"/>
      <c r="UTG146" s="155"/>
      <c r="UTH146" s="155"/>
      <c r="UTI146" s="155"/>
      <c r="UTJ146" s="155"/>
      <c r="UTK146" s="155"/>
      <c r="UTL146" s="155"/>
      <c r="UTM146" s="155"/>
      <c r="UTN146" s="155"/>
      <c r="UTO146" s="155"/>
      <c r="UTP146" s="155"/>
      <c r="UTQ146" s="155"/>
      <c r="UTR146" s="155"/>
      <c r="UTS146" s="155"/>
      <c r="UTT146" s="155"/>
      <c r="UTU146" s="155"/>
      <c r="UTV146" s="155"/>
      <c r="UTW146" s="155"/>
      <c r="UTX146" s="155"/>
      <c r="UTY146" s="155"/>
      <c r="UTZ146" s="155"/>
      <c r="UUA146" s="155"/>
      <c r="UUB146" s="155"/>
      <c r="UUC146" s="155"/>
      <c r="UUD146" s="155"/>
      <c r="UUE146" s="155"/>
      <c r="UUF146" s="155"/>
      <c r="UUG146" s="155"/>
      <c r="UUH146" s="155"/>
      <c r="UUI146" s="155"/>
      <c r="UUJ146" s="155"/>
      <c r="UUK146" s="155"/>
      <c r="UUL146" s="155"/>
      <c r="UUM146" s="155"/>
      <c r="UUN146" s="155"/>
      <c r="UUO146" s="155"/>
      <c r="UUP146" s="155"/>
      <c r="UUQ146" s="155"/>
      <c r="UUR146" s="155"/>
      <c r="UUS146" s="155"/>
      <c r="UUT146" s="155"/>
      <c r="UUU146" s="155"/>
      <c r="UUV146" s="155"/>
      <c r="UUW146" s="155"/>
      <c r="UUX146" s="155"/>
      <c r="UUY146" s="155"/>
      <c r="UUZ146" s="155"/>
      <c r="UVA146" s="155"/>
      <c r="UVB146" s="155"/>
      <c r="UVC146" s="155"/>
      <c r="UVD146" s="155"/>
      <c r="UVE146" s="155"/>
      <c r="UVF146" s="155"/>
      <c r="UVG146" s="155"/>
      <c r="UVH146" s="155"/>
      <c r="UVI146" s="155"/>
      <c r="UVJ146" s="155"/>
      <c r="UVK146" s="155"/>
      <c r="UVL146" s="155"/>
      <c r="UVM146" s="155"/>
      <c r="UVN146" s="155"/>
      <c r="UVO146" s="155"/>
      <c r="UVP146" s="155"/>
      <c r="UVQ146" s="155"/>
      <c r="UVR146" s="155"/>
      <c r="UVS146" s="155"/>
      <c r="UVT146" s="155"/>
      <c r="UVU146" s="155"/>
      <c r="UVV146" s="155"/>
      <c r="UVW146" s="155"/>
      <c r="UVX146" s="155"/>
      <c r="UVY146" s="155"/>
      <c r="UVZ146" s="155"/>
      <c r="UWA146" s="155"/>
      <c r="UWB146" s="155"/>
      <c r="UWC146" s="155"/>
      <c r="UWD146" s="155"/>
      <c r="UWE146" s="155"/>
      <c r="UWF146" s="155"/>
      <c r="UWG146" s="155"/>
      <c r="UWH146" s="155"/>
      <c r="UWI146" s="155"/>
      <c r="UWJ146" s="155"/>
      <c r="UWK146" s="155"/>
      <c r="UWL146" s="155"/>
      <c r="UWM146" s="155"/>
      <c r="UWN146" s="155"/>
      <c r="UWO146" s="155"/>
      <c r="UWP146" s="155"/>
      <c r="UWQ146" s="155"/>
      <c r="UWR146" s="155"/>
      <c r="UWS146" s="155"/>
      <c r="UWT146" s="155"/>
      <c r="UWU146" s="155"/>
      <c r="UWV146" s="155"/>
      <c r="UWW146" s="155"/>
      <c r="UWX146" s="155"/>
      <c r="UWY146" s="155"/>
      <c r="UWZ146" s="155"/>
      <c r="UXA146" s="155"/>
      <c r="UXB146" s="155"/>
      <c r="UXC146" s="155"/>
      <c r="UXD146" s="155"/>
      <c r="UXE146" s="155"/>
      <c r="UXF146" s="155"/>
      <c r="UXG146" s="155"/>
      <c r="UXH146" s="155"/>
      <c r="UXI146" s="155"/>
      <c r="UXJ146" s="155"/>
      <c r="UXK146" s="155"/>
      <c r="UXL146" s="155"/>
      <c r="UXM146" s="155"/>
      <c r="UXN146" s="155"/>
      <c r="UXO146" s="155"/>
      <c r="UXP146" s="155"/>
      <c r="UXQ146" s="155"/>
      <c r="UXR146" s="155"/>
      <c r="UXS146" s="155"/>
      <c r="UXT146" s="155"/>
      <c r="UXU146" s="155"/>
      <c r="UXV146" s="155"/>
      <c r="UXW146" s="155"/>
      <c r="UXX146" s="155"/>
      <c r="UXY146" s="155"/>
      <c r="UXZ146" s="155"/>
      <c r="UYA146" s="155"/>
      <c r="UYB146" s="155"/>
      <c r="UYC146" s="155"/>
      <c r="UYD146" s="155"/>
      <c r="UYE146" s="155"/>
      <c r="UYF146" s="155"/>
      <c r="UYG146" s="155"/>
      <c r="UYH146" s="155"/>
      <c r="UYI146" s="155"/>
      <c r="UYJ146" s="155"/>
      <c r="UYK146" s="155"/>
      <c r="UYL146" s="155"/>
      <c r="UYM146" s="155"/>
      <c r="UYN146" s="155"/>
      <c r="UYO146" s="155"/>
      <c r="UYP146" s="155"/>
      <c r="UYQ146" s="155"/>
      <c r="UYR146" s="155"/>
      <c r="UYS146" s="155"/>
      <c r="UYT146" s="155"/>
      <c r="UYU146" s="155"/>
      <c r="UYV146" s="155"/>
      <c r="UYW146" s="155"/>
      <c r="UYX146" s="155"/>
      <c r="UYY146" s="155"/>
      <c r="UYZ146" s="155"/>
      <c r="UZA146" s="155"/>
      <c r="UZB146" s="155"/>
      <c r="UZC146" s="155"/>
      <c r="UZD146" s="155"/>
      <c r="UZE146" s="155"/>
      <c r="UZF146" s="155"/>
      <c r="UZG146" s="155"/>
      <c r="UZH146" s="155"/>
      <c r="UZI146" s="155"/>
      <c r="UZJ146" s="155"/>
      <c r="UZK146" s="155"/>
      <c r="UZL146" s="155"/>
      <c r="UZM146" s="155"/>
      <c r="UZN146" s="155"/>
      <c r="UZO146" s="155"/>
      <c r="UZP146" s="155"/>
      <c r="UZQ146" s="155"/>
      <c r="UZR146" s="155"/>
      <c r="UZS146" s="155"/>
      <c r="UZT146" s="155"/>
      <c r="UZU146" s="155"/>
      <c r="UZV146" s="155"/>
      <c r="UZW146" s="155"/>
      <c r="UZX146" s="155"/>
      <c r="UZY146" s="155"/>
      <c r="UZZ146" s="155"/>
      <c r="VAA146" s="155"/>
      <c r="VAB146" s="155"/>
      <c r="VAC146" s="155"/>
      <c r="VAD146" s="155"/>
      <c r="VAE146" s="155"/>
      <c r="VAF146" s="155"/>
      <c r="VAG146" s="155"/>
      <c r="VAH146" s="155"/>
      <c r="VAI146" s="155"/>
      <c r="VAJ146" s="155"/>
      <c r="VAK146" s="155"/>
      <c r="VAL146" s="155"/>
      <c r="VAM146" s="155"/>
      <c r="VAN146" s="155"/>
      <c r="VAO146" s="155"/>
      <c r="VAP146" s="155"/>
      <c r="VAQ146" s="155"/>
      <c r="VAR146" s="155"/>
      <c r="VAS146" s="155"/>
      <c r="VAT146" s="155"/>
      <c r="VAU146" s="155"/>
      <c r="VAV146" s="155"/>
      <c r="VAW146" s="155"/>
      <c r="VAX146" s="155"/>
      <c r="VAY146" s="155"/>
      <c r="VAZ146" s="155"/>
      <c r="VBA146" s="155"/>
      <c r="VBB146" s="155"/>
      <c r="VBC146" s="155"/>
      <c r="VBD146" s="155"/>
      <c r="VBE146" s="155"/>
      <c r="VBF146" s="155"/>
      <c r="VBG146" s="155"/>
      <c r="VBH146" s="155"/>
      <c r="VBI146" s="155"/>
      <c r="VBJ146" s="155"/>
      <c r="VBK146" s="155"/>
      <c r="VBL146" s="155"/>
      <c r="VBM146" s="155"/>
      <c r="VBN146" s="155"/>
      <c r="VBO146" s="155"/>
      <c r="VBP146" s="155"/>
      <c r="VBQ146" s="155"/>
      <c r="VBR146" s="155"/>
      <c r="VBS146" s="155"/>
      <c r="VBT146" s="155"/>
      <c r="VBU146" s="155"/>
      <c r="VBV146" s="155"/>
      <c r="VBW146" s="155"/>
      <c r="VBX146" s="155"/>
      <c r="VBY146" s="155"/>
      <c r="VBZ146" s="155"/>
      <c r="VCA146" s="155"/>
      <c r="VCB146" s="155"/>
      <c r="VCC146" s="155"/>
      <c r="VCD146" s="155"/>
      <c r="VCE146" s="155"/>
      <c r="VCF146" s="155"/>
      <c r="VCG146" s="155"/>
      <c r="VCH146" s="155"/>
      <c r="VCI146" s="155"/>
      <c r="VCJ146" s="155"/>
      <c r="VCK146" s="155"/>
      <c r="VCL146" s="155"/>
      <c r="VCM146" s="155"/>
      <c r="VCN146" s="155"/>
      <c r="VCO146" s="155"/>
      <c r="VCP146" s="155"/>
      <c r="VCQ146" s="155"/>
      <c r="VCR146" s="155"/>
      <c r="VCS146" s="155"/>
      <c r="VCT146" s="155"/>
      <c r="VCU146" s="155"/>
      <c r="VCV146" s="155"/>
      <c r="VCW146" s="155"/>
      <c r="VCX146" s="155"/>
      <c r="VCY146" s="155"/>
      <c r="VCZ146" s="155"/>
      <c r="VDA146" s="155"/>
      <c r="VDB146" s="155"/>
      <c r="VDC146" s="155"/>
      <c r="VDD146" s="155"/>
      <c r="VDE146" s="155"/>
      <c r="VDF146" s="155"/>
      <c r="VDG146" s="155"/>
      <c r="VDH146" s="155"/>
      <c r="VDI146" s="155"/>
      <c r="VDJ146" s="155"/>
      <c r="VDK146" s="155"/>
      <c r="VDL146" s="155"/>
      <c r="VDM146" s="155"/>
      <c r="VDN146" s="155"/>
      <c r="VDO146" s="155"/>
      <c r="VDP146" s="155"/>
      <c r="VDQ146" s="155"/>
      <c r="VDR146" s="155"/>
      <c r="VDS146" s="155"/>
      <c r="VDT146" s="155"/>
      <c r="VDU146" s="155"/>
      <c r="VDV146" s="155"/>
      <c r="VDW146" s="155"/>
      <c r="VDX146" s="155"/>
      <c r="VDY146" s="155"/>
      <c r="VDZ146" s="155"/>
      <c r="VEA146" s="155"/>
      <c r="VEB146" s="155"/>
      <c r="VEC146" s="155"/>
      <c r="VED146" s="155"/>
      <c r="VEE146" s="155"/>
      <c r="VEF146" s="155"/>
      <c r="VEG146" s="155"/>
      <c r="VEH146" s="155"/>
      <c r="VEI146" s="155"/>
      <c r="VEJ146" s="155"/>
      <c r="VEK146" s="155"/>
      <c r="VEL146" s="155"/>
      <c r="VEM146" s="155"/>
      <c r="VEN146" s="155"/>
      <c r="VEO146" s="155"/>
      <c r="VEP146" s="155"/>
      <c r="VEQ146" s="155"/>
      <c r="VER146" s="155"/>
      <c r="VES146" s="155"/>
      <c r="VET146" s="155"/>
      <c r="VEU146" s="155"/>
      <c r="VEV146" s="155"/>
      <c r="VEW146" s="155"/>
      <c r="VEX146" s="155"/>
      <c r="VEY146" s="155"/>
      <c r="VEZ146" s="155"/>
      <c r="VFA146" s="155"/>
      <c r="VFB146" s="155"/>
      <c r="VFC146" s="155"/>
      <c r="VFD146" s="155"/>
      <c r="VFE146" s="155"/>
      <c r="VFF146" s="155"/>
      <c r="VFG146" s="155"/>
      <c r="VFH146" s="155"/>
      <c r="VFI146" s="155"/>
      <c r="VFJ146" s="155"/>
      <c r="VFK146" s="155"/>
      <c r="VFL146" s="155"/>
      <c r="VFM146" s="155"/>
      <c r="VFN146" s="155"/>
      <c r="VFO146" s="155"/>
      <c r="VFP146" s="155"/>
      <c r="VFQ146" s="155"/>
      <c r="VFR146" s="155"/>
      <c r="VFS146" s="155"/>
      <c r="VFT146" s="155"/>
      <c r="VFU146" s="155"/>
      <c r="VFV146" s="155"/>
      <c r="VFW146" s="155"/>
      <c r="VFX146" s="155"/>
      <c r="VFY146" s="155"/>
      <c r="VFZ146" s="155"/>
      <c r="VGA146" s="155"/>
      <c r="VGB146" s="155"/>
      <c r="VGC146" s="155"/>
      <c r="VGD146" s="155"/>
      <c r="VGE146" s="155"/>
      <c r="VGF146" s="155"/>
      <c r="VGG146" s="155"/>
      <c r="VGH146" s="155"/>
      <c r="VGI146" s="155"/>
      <c r="VGJ146" s="155"/>
      <c r="VGK146" s="155"/>
      <c r="VGL146" s="155"/>
      <c r="VGM146" s="155"/>
      <c r="VGN146" s="155"/>
      <c r="VGO146" s="155"/>
      <c r="VGP146" s="155"/>
      <c r="VGQ146" s="155"/>
      <c r="VGR146" s="155"/>
      <c r="VGS146" s="155"/>
      <c r="VGT146" s="155"/>
      <c r="VGU146" s="155"/>
      <c r="VGV146" s="155"/>
      <c r="VGW146" s="155"/>
      <c r="VGX146" s="155"/>
      <c r="VGY146" s="155"/>
      <c r="VGZ146" s="155"/>
      <c r="VHA146" s="155"/>
      <c r="VHB146" s="155"/>
      <c r="VHC146" s="155"/>
      <c r="VHD146" s="155"/>
      <c r="VHE146" s="155"/>
      <c r="VHF146" s="155"/>
      <c r="VHG146" s="155"/>
      <c r="VHH146" s="155"/>
      <c r="VHI146" s="155"/>
      <c r="VHJ146" s="155"/>
      <c r="VHK146" s="155"/>
      <c r="VHL146" s="155"/>
      <c r="VHM146" s="155"/>
      <c r="VHN146" s="155"/>
      <c r="VHO146" s="155"/>
      <c r="VHP146" s="155"/>
      <c r="VHQ146" s="155"/>
      <c r="VHR146" s="155"/>
      <c r="VHS146" s="155"/>
      <c r="VHT146" s="155"/>
      <c r="VHU146" s="155"/>
      <c r="VHV146" s="155"/>
      <c r="VHW146" s="155"/>
      <c r="VHX146" s="155"/>
      <c r="VHY146" s="155"/>
      <c r="VHZ146" s="155"/>
      <c r="VIA146" s="155"/>
      <c r="VIB146" s="155"/>
      <c r="VIC146" s="155"/>
      <c r="VID146" s="155"/>
      <c r="VIE146" s="155"/>
      <c r="VIF146" s="155"/>
      <c r="VIG146" s="155"/>
      <c r="VIH146" s="155"/>
      <c r="VII146" s="155"/>
      <c r="VIJ146" s="155"/>
      <c r="VIK146" s="155"/>
      <c r="VIL146" s="155"/>
      <c r="VIM146" s="155"/>
      <c r="VIN146" s="155"/>
      <c r="VIO146" s="155"/>
      <c r="VIP146" s="155"/>
      <c r="VIQ146" s="155"/>
      <c r="VIR146" s="155"/>
      <c r="VIS146" s="155"/>
      <c r="VIT146" s="155"/>
      <c r="VIU146" s="155"/>
      <c r="VIV146" s="155"/>
      <c r="VIW146" s="155"/>
      <c r="VIX146" s="155"/>
      <c r="VIY146" s="155"/>
      <c r="VIZ146" s="155"/>
      <c r="VJA146" s="155"/>
      <c r="VJB146" s="155"/>
      <c r="VJC146" s="155"/>
      <c r="VJD146" s="155"/>
      <c r="VJE146" s="155"/>
      <c r="VJF146" s="155"/>
      <c r="VJG146" s="155"/>
      <c r="VJH146" s="155"/>
      <c r="VJI146" s="155"/>
      <c r="VJJ146" s="155"/>
      <c r="VJK146" s="155"/>
      <c r="VJL146" s="155"/>
      <c r="VJM146" s="155"/>
      <c r="VJN146" s="155"/>
      <c r="VJO146" s="155"/>
      <c r="VJP146" s="155"/>
      <c r="VJQ146" s="155"/>
      <c r="VJR146" s="155"/>
      <c r="VJS146" s="155"/>
      <c r="VJT146" s="155"/>
      <c r="VJU146" s="155"/>
      <c r="VJV146" s="155"/>
      <c r="VJW146" s="155"/>
      <c r="VJX146" s="155"/>
      <c r="VJY146" s="155"/>
      <c r="VJZ146" s="155"/>
      <c r="VKA146" s="155"/>
      <c r="VKB146" s="155"/>
      <c r="VKC146" s="155"/>
      <c r="VKD146" s="155"/>
      <c r="VKE146" s="155"/>
      <c r="VKF146" s="155"/>
      <c r="VKG146" s="155"/>
      <c r="VKH146" s="155"/>
      <c r="VKI146" s="155"/>
      <c r="VKJ146" s="155"/>
      <c r="VKK146" s="155"/>
      <c r="VKL146" s="155"/>
      <c r="VKM146" s="155"/>
      <c r="VKN146" s="155"/>
      <c r="VKO146" s="155"/>
      <c r="VKP146" s="155"/>
      <c r="VKQ146" s="155"/>
      <c r="VKR146" s="155"/>
      <c r="VKS146" s="155"/>
      <c r="VKT146" s="155"/>
      <c r="VKU146" s="155"/>
      <c r="VKV146" s="155"/>
      <c r="VKW146" s="155"/>
      <c r="VKX146" s="155"/>
      <c r="VKY146" s="155"/>
      <c r="VKZ146" s="155"/>
      <c r="VLA146" s="155"/>
      <c r="VLB146" s="155"/>
      <c r="VLC146" s="155"/>
      <c r="VLD146" s="155"/>
      <c r="VLE146" s="155"/>
      <c r="VLF146" s="155"/>
      <c r="VLG146" s="155"/>
      <c r="VLH146" s="155"/>
      <c r="VLI146" s="155"/>
      <c r="VLJ146" s="155"/>
      <c r="VLK146" s="155"/>
      <c r="VLL146" s="155"/>
      <c r="VLM146" s="155"/>
      <c r="VLN146" s="155"/>
      <c r="VLO146" s="155"/>
      <c r="VLP146" s="155"/>
      <c r="VLQ146" s="155"/>
      <c r="VLR146" s="155"/>
      <c r="VLS146" s="155"/>
      <c r="VLT146" s="155"/>
      <c r="VLU146" s="155"/>
      <c r="VLV146" s="155"/>
      <c r="VLW146" s="155"/>
      <c r="VLX146" s="155"/>
      <c r="VLY146" s="155"/>
      <c r="VLZ146" s="155"/>
      <c r="VMA146" s="155"/>
      <c r="VMB146" s="155"/>
      <c r="VMC146" s="155"/>
      <c r="VMD146" s="155"/>
      <c r="VME146" s="155"/>
      <c r="VMF146" s="155"/>
      <c r="VMG146" s="155"/>
      <c r="VMH146" s="155"/>
      <c r="VMI146" s="155"/>
      <c r="VMJ146" s="155"/>
      <c r="VMK146" s="155"/>
      <c r="VML146" s="155"/>
      <c r="VMM146" s="155"/>
      <c r="VMN146" s="155"/>
      <c r="VMO146" s="155"/>
      <c r="VMP146" s="155"/>
      <c r="VMQ146" s="155"/>
      <c r="VMR146" s="155"/>
      <c r="VMS146" s="155"/>
      <c r="VMT146" s="155"/>
      <c r="VMU146" s="155"/>
      <c r="VMV146" s="155"/>
      <c r="VMW146" s="155"/>
      <c r="VMX146" s="155"/>
      <c r="VMY146" s="155"/>
      <c r="VMZ146" s="155"/>
      <c r="VNA146" s="155"/>
      <c r="VNB146" s="155"/>
      <c r="VNC146" s="155"/>
      <c r="VND146" s="155"/>
      <c r="VNE146" s="155"/>
      <c r="VNF146" s="155"/>
      <c r="VNG146" s="155"/>
      <c r="VNH146" s="155"/>
      <c r="VNI146" s="155"/>
      <c r="VNJ146" s="155"/>
      <c r="VNK146" s="155"/>
      <c r="VNL146" s="155"/>
      <c r="VNM146" s="155"/>
      <c r="VNN146" s="155"/>
      <c r="VNO146" s="155"/>
      <c r="VNP146" s="155"/>
      <c r="VNQ146" s="155"/>
      <c r="VNR146" s="155"/>
      <c r="VNS146" s="155"/>
      <c r="VNT146" s="155"/>
      <c r="VNU146" s="155"/>
      <c r="VNV146" s="155"/>
      <c r="VNW146" s="155"/>
      <c r="VNX146" s="155"/>
      <c r="VNY146" s="155"/>
      <c r="VNZ146" s="155"/>
      <c r="VOA146" s="155"/>
      <c r="VOB146" s="155"/>
      <c r="VOC146" s="155"/>
      <c r="VOD146" s="155"/>
      <c r="VOE146" s="155"/>
      <c r="VOF146" s="155"/>
      <c r="VOG146" s="155"/>
      <c r="VOH146" s="155"/>
      <c r="VOI146" s="155"/>
      <c r="VOJ146" s="155"/>
      <c r="VOK146" s="155"/>
      <c r="VOL146" s="155"/>
      <c r="VOM146" s="155"/>
      <c r="VON146" s="155"/>
      <c r="VOO146" s="155"/>
      <c r="VOP146" s="155"/>
      <c r="VOQ146" s="155"/>
      <c r="VOR146" s="155"/>
      <c r="VOS146" s="155"/>
      <c r="VOT146" s="155"/>
      <c r="VOU146" s="155"/>
      <c r="VOV146" s="155"/>
      <c r="VOW146" s="155"/>
      <c r="VOX146" s="155"/>
      <c r="VOY146" s="155"/>
      <c r="VOZ146" s="155"/>
      <c r="VPA146" s="155"/>
      <c r="VPB146" s="155"/>
      <c r="VPC146" s="155"/>
      <c r="VPD146" s="155"/>
      <c r="VPE146" s="155"/>
      <c r="VPF146" s="155"/>
      <c r="VPG146" s="155"/>
      <c r="VPH146" s="155"/>
      <c r="VPI146" s="155"/>
      <c r="VPJ146" s="155"/>
      <c r="VPK146" s="155"/>
      <c r="VPL146" s="155"/>
      <c r="VPM146" s="155"/>
      <c r="VPN146" s="155"/>
      <c r="VPO146" s="155"/>
      <c r="VPP146" s="155"/>
      <c r="VPQ146" s="155"/>
      <c r="VPR146" s="155"/>
      <c r="VPS146" s="155"/>
      <c r="VPT146" s="155"/>
      <c r="VPU146" s="155"/>
      <c r="VPV146" s="155"/>
      <c r="VPW146" s="155"/>
      <c r="VPX146" s="155"/>
      <c r="VPY146" s="155"/>
      <c r="VPZ146" s="155"/>
      <c r="VQA146" s="155"/>
      <c r="VQB146" s="155"/>
      <c r="VQC146" s="155"/>
      <c r="VQD146" s="155"/>
      <c r="VQE146" s="155"/>
      <c r="VQF146" s="155"/>
      <c r="VQG146" s="155"/>
      <c r="VQH146" s="155"/>
      <c r="VQI146" s="155"/>
      <c r="VQJ146" s="155"/>
      <c r="VQK146" s="155"/>
      <c r="VQL146" s="155"/>
      <c r="VQM146" s="155"/>
      <c r="VQN146" s="155"/>
      <c r="VQO146" s="155"/>
      <c r="VQP146" s="155"/>
      <c r="VQQ146" s="155"/>
      <c r="VQR146" s="155"/>
      <c r="VQS146" s="155"/>
      <c r="VQT146" s="155"/>
      <c r="VQU146" s="155"/>
      <c r="VQV146" s="155"/>
      <c r="VQW146" s="155"/>
      <c r="VQX146" s="155"/>
      <c r="VQY146" s="155"/>
      <c r="VQZ146" s="155"/>
      <c r="VRA146" s="155"/>
      <c r="VRB146" s="155"/>
      <c r="VRC146" s="155"/>
      <c r="VRD146" s="155"/>
      <c r="VRE146" s="155"/>
      <c r="VRF146" s="155"/>
      <c r="VRG146" s="155"/>
      <c r="VRH146" s="155"/>
      <c r="VRI146" s="155"/>
      <c r="VRJ146" s="155"/>
      <c r="VRK146" s="155"/>
      <c r="VRL146" s="155"/>
      <c r="VRM146" s="155"/>
      <c r="VRN146" s="155"/>
      <c r="VRO146" s="155"/>
      <c r="VRP146" s="155"/>
      <c r="VRQ146" s="155"/>
      <c r="VRR146" s="155"/>
      <c r="VRS146" s="155"/>
      <c r="VRT146" s="155"/>
      <c r="VRU146" s="155"/>
      <c r="VRV146" s="155"/>
      <c r="VRW146" s="155"/>
      <c r="VRX146" s="155"/>
      <c r="VRY146" s="155"/>
      <c r="VRZ146" s="155"/>
      <c r="VSA146" s="155"/>
      <c r="VSB146" s="155"/>
      <c r="VSC146" s="155"/>
      <c r="VSD146" s="155"/>
      <c r="VSE146" s="155"/>
      <c r="VSF146" s="155"/>
      <c r="VSG146" s="155"/>
      <c r="VSH146" s="155"/>
      <c r="VSI146" s="155"/>
      <c r="VSJ146" s="155"/>
      <c r="VSK146" s="155"/>
      <c r="VSL146" s="155"/>
      <c r="VSM146" s="155"/>
      <c r="VSN146" s="155"/>
      <c r="VSO146" s="155"/>
      <c r="VSP146" s="155"/>
      <c r="VSQ146" s="155"/>
      <c r="VSR146" s="155"/>
      <c r="VSS146" s="155"/>
      <c r="VST146" s="155"/>
      <c r="VSU146" s="155"/>
      <c r="VSV146" s="155"/>
      <c r="VSW146" s="155"/>
      <c r="VSX146" s="155"/>
      <c r="VSY146" s="155"/>
      <c r="VSZ146" s="155"/>
      <c r="VTA146" s="155"/>
      <c r="VTB146" s="155"/>
      <c r="VTC146" s="155"/>
      <c r="VTD146" s="155"/>
      <c r="VTE146" s="155"/>
      <c r="VTF146" s="155"/>
      <c r="VTG146" s="155"/>
      <c r="VTH146" s="155"/>
      <c r="VTI146" s="155"/>
      <c r="VTJ146" s="155"/>
      <c r="VTK146" s="155"/>
      <c r="VTL146" s="155"/>
      <c r="VTM146" s="155"/>
      <c r="VTN146" s="155"/>
      <c r="VTO146" s="155"/>
      <c r="VTP146" s="155"/>
      <c r="VTQ146" s="155"/>
      <c r="VTR146" s="155"/>
      <c r="VTS146" s="155"/>
      <c r="VTT146" s="155"/>
      <c r="VTU146" s="155"/>
      <c r="VTV146" s="155"/>
      <c r="VTW146" s="155"/>
      <c r="VTX146" s="155"/>
      <c r="VTY146" s="155"/>
      <c r="VTZ146" s="155"/>
      <c r="VUA146" s="155"/>
      <c r="VUB146" s="155"/>
      <c r="VUC146" s="155"/>
      <c r="VUD146" s="155"/>
      <c r="VUE146" s="155"/>
      <c r="VUF146" s="155"/>
      <c r="VUG146" s="155"/>
      <c r="VUH146" s="155"/>
      <c r="VUI146" s="155"/>
      <c r="VUJ146" s="155"/>
      <c r="VUK146" s="155"/>
      <c r="VUL146" s="155"/>
      <c r="VUM146" s="155"/>
      <c r="VUN146" s="155"/>
      <c r="VUO146" s="155"/>
      <c r="VUP146" s="155"/>
      <c r="VUQ146" s="155"/>
      <c r="VUR146" s="155"/>
      <c r="VUS146" s="155"/>
      <c r="VUT146" s="155"/>
      <c r="VUU146" s="155"/>
      <c r="VUV146" s="155"/>
      <c r="VUW146" s="155"/>
      <c r="VUX146" s="155"/>
      <c r="VUY146" s="155"/>
      <c r="VUZ146" s="155"/>
      <c r="VVA146" s="155"/>
      <c r="VVB146" s="155"/>
      <c r="VVC146" s="155"/>
      <c r="VVD146" s="155"/>
      <c r="VVE146" s="155"/>
      <c r="VVF146" s="155"/>
      <c r="VVG146" s="155"/>
      <c r="VVH146" s="155"/>
      <c r="VVI146" s="155"/>
      <c r="VVJ146" s="155"/>
      <c r="VVK146" s="155"/>
      <c r="VVL146" s="155"/>
      <c r="VVM146" s="155"/>
      <c r="VVN146" s="155"/>
      <c r="VVO146" s="155"/>
      <c r="VVP146" s="155"/>
      <c r="VVQ146" s="155"/>
      <c r="VVR146" s="155"/>
      <c r="VVS146" s="155"/>
      <c r="VVT146" s="155"/>
      <c r="VVU146" s="155"/>
      <c r="VVV146" s="155"/>
      <c r="VVW146" s="155"/>
      <c r="VVX146" s="155"/>
      <c r="VVY146" s="155"/>
      <c r="VVZ146" s="155"/>
      <c r="VWA146" s="155"/>
      <c r="VWB146" s="155"/>
      <c r="VWC146" s="155"/>
      <c r="VWD146" s="155"/>
      <c r="VWE146" s="155"/>
      <c r="VWF146" s="155"/>
      <c r="VWG146" s="155"/>
      <c r="VWH146" s="155"/>
      <c r="VWI146" s="155"/>
      <c r="VWJ146" s="155"/>
      <c r="VWK146" s="155"/>
      <c r="VWL146" s="155"/>
      <c r="VWM146" s="155"/>
      <c r="VWN146" s="155"/>
      <c r="VWO146" s="155"/>
      <c r="VWP146" s="155"/>
      <c r="VWQ146" s="155"/>
      <c r="VWR146" s="155"/>
      <c r="VWS146" s="155"/>
      <c r="VWT146" s="155"/>
      <c r="VWU146" s="155"/>
      <c r="VWV146" s="155"/>
      <c r="VWW146" s="155"/>
      <c r="VWX146" s="155"/>
      <c r="VWY146" s="155"/>
      <c r="VWZ146" s="155"/>
      <c r="VXA146" s="155"/>
      <c r="VXB146" s="155"/>
      <c r="VXC146" s="155"/>
      <c r="VXD146" s="155"/>
      <c r="VXE146" s="155"/>
      <c r="VXF146" s="155"/>
      <c r="VXG146" s="155"/>
      <c r="VXH146" s="155"/>
      <c r="VXI146" s="155"/>
      <c r="VXJ146" s="155"/>
      <c r="VXK146" s="155"/>
      <c r="VXL146" s="155"/>
      <c r="VXM146" s="155"/>
      <c r="VXN146" s="155"/>
      <c r="VXO146" s="155"/>
      <c r="VXP146" s="155"/>
      <c r="VXQ146" s="155"/>
      <c r="VXR146" s="155"/>
      <c r="VXS146" s="155"/>
      <c r="VXT146" s="155"/>
      <c r="VXU146" s="155"/>
      <c r="VXV146" s="155"/>
      <c r="VXW146" s="155"/>
      <c r="VXX146" s="155"/>
      <c r="VXY146" s="155"/>
      <c r="VXZ146" s="155"/>
      <c r="VYA146" s="155"/>
      <c r="VYB146" s="155"/>
      <c r="VYC146" s="155"/>
      <c r="VYD146" s="155"/>
      <c r="VYE146" s="155"/>
      <c r="VYF146" s="155"/>
      <c r="VYG146" s="155"/>
      <c r="VYH146" s="155"/>
      <c r="VYI146" s="155"/>
      <c r="VYJ146" s="155"/>
      <c r="VYK146" s="155"/>
      <c r="VYL146" s="155"/>
      <c r="VYM146" s="155"/>
      <c r="VYN146" s="155"/>
      <c r="VYO146" s="155"/>
      <c r="VYP146" s="155"/>
      <c r="VYQ146" s="155"/>
      <c r="VYR146" s="155"/>
      <c r="VYS146" s="155"/>
      <c r="VYT146" s="155"/>
      <c r="VYU146" s="155"/>
      <c r="VYV146" s="155"/>
      <c r="VYW146" s="155"/>
      <c r="VYX146" s="155"/>
      <c r="VYY146" s="155"/>
      <c r="VYZ146" s="155"/>
      <c r="VZA146" s="155"/>
      <c r="VZB146" s="155"/>
      <c r="VZC146" s="155"/>
      <c r="VZD146" s="155"/>
      <c r="VZE146" s="155"/>
      <c r="VZF146" s="155"/>
      <c r="VZG146" s="155"/>
      <c r="VZH146" s="155"/>
      <c r="VZI146" s="155"/>
      <c r="VZJ146" s="155"/>
      <c r="VZK146" s="155"/>
      <c r="VZL146" s="155"/>
      <c r="VZM146" s="155"/>
      <c r="VZN146" s="155"/>
      <c r="VZO146" s="155"/>
      <c r="VZP146" s="155"/>
      <c r="VZQ146" s="155"/>
      <c r="VZR146" s="155"/>
      <c r="VZS146" s="155"/>
      <c r="VZT146" s="155"/>
      <c r="VZU146" s="155"/>
      <c r="VZV146" s="155"/>
      <c r="VZW146" s="155"/>
      <c r="VZX146" s="155"/>
      <c r="VZY146" s="155"/>
      <c r="VZZ146" s="155"/>
      <c r="WAA146" s="155"/>
      <c r="WAB146" s="155"/>
      <c r="WAC146" s="155"/>
      <c r="WAD146" s="155"/>
      <c r="WAE146" s="155"/>
      <c r="WAF146" s="155"/>
      <c r="WAG146" s="155"/>
      <c r="WAH146" s="155"/>
      <c r="WAI146" s="155"/>
      <c r="WAJ146" s="155"/>
      <c r="WAK146" s="155"/>
      <c r="WAL146" s="155"/>
      <c r="WAM146" s="155"/>
      <c r="WAN146" s="155"/>
      <c r="WAO146" s="155"/>
      <c r="WAP146" s="155"/>
      <c r="WAQ146" s="155"/>
      <c r="WAR146" s="155"/>
      <c r="WAS146" s="155"/>
      <c r="WAT146" s="155"/>
      <c r="WAU146" s="155"/>
      <c r="WAV146" s="155"/>
      <c r="WAW146" s="155"/>
      <c r="WAX146" s="155"/>
      <c r="WAY146" s="155"/>
      <c r="WAZ146" s="155"/>
      <c r="WBA146" s="155"/>
      <c r="WBB146" s="155"/>
      <c r="WBC146" s="155"/>
      <c r="WBD146" s="155"/>
      <c r="WBE146" s="155"/>
      <c r="WBF146" s="155"/>
      <c r="WBG146" s="155"/>
      <c r="WBH146" s="155"/>
      <c r="WBI146" s="155"/>
      <c r="WBJ146" s="155"/>
      <c r="WBK146" s="155"/>
      <c r="WBL146" s="155"/>
      <c r="WBM146" s="155"/>
      <c r="WBN146" s="155"/>
      <c r="WBO146" s="155"/>
      <c r="WBP146" s="155"/>
      <c r="WBQ146" s="155"/>
      <c r="WBR146" s="155"/>
      <c r="WBS146" s="155"/>
      <c r="WBT146" s="155"/>
      <c r="WBU146" s="155"/>
      <c r="WBV146" s="155"/>
      <c r="WBW146" s="155"/>
      <c r="WBX146" s="155"/>
      <c r="WBY146" s="155"/>
      <c r="WBZ146" s="155"/>
      <c r="WCA146" s="155"/>
      <c r="WCB146" s="155"/>
      <c r="WCC146" s="155"/>
      <c r="WCD146" s="155"/>
      <c r="WCE146" s="155"/>
      <c r="WCF146" s="155"/>
      <c r="WCG146" s="155"/>
      <c r="WCH146" s="155"/>
      <c r="WCI146" s="155"/>
      <c r="WCJ146" s="155"/>
      <c r="WCK146" s="155"/>
      <c r="WCL146" s="155"/>
      <c r="WCM146" s="155"/>
      <c r="WCN146" s="155"/>
      <c r="WCO146" s="155"/>
      <c r="WCP146" s="155"/>
      <c r="WCQ146" s="155"/>
      <c r="WCR146" s="155"/>
      <c r="WCS146" s="155"/>
      <c r="WCT146" s="155"/>
      <c r="WCU146" s="155"/>
      <c r="WCV146" s="155"/>
      <c r="WCW146" s="155"/>
      <c r="WCX146" s="155"/>
      <c r="WCY146" s="155"/>
      <c r="WCZ146" s="155"/>
      <c r="WDA146" s="155"/>
      <c r="WDB146" s="155"/>
      <c r="WDC146" s="155"/>
      <c r="WDD146" s="155"/>
      <c r="WDE146" s="155"/>
      <c r="WDF146" s="155"/>
      <c r="WDG146" s="155"/>
      <c r="WDH146" s="155"/>
      <c r="WDI146" s="155"/>
      <c r="WDJ146" s="155"/>
      <c r="WDK146" s="155"/>
      <c r="WDL146" s="155"/>
      <c r="WDM146" s="155"/>
      <c r="WDN146" s="155"/>
      <c r="WDO146" s="155"/>
      <c r="WDP146" s="155"/>
      <c r="WDQ146" s="155"/>
      <c r="WDR146" s="155"/>
      <c r="WDS146" s="155"/>
      <c r="WDT146" s="155"/>
      <c r="WDU146" s="155"/>
      <c r="WDV146" s="155"/>
      <c r="WDW146" s="155"/>
      <c r="WDX146" s="155"/>
      <c r="WDY146" s="155"/>
      <c r="WDZ146" s="155"/>
      <c r="WEA146" s="155"/>
      <c r="WEB146" s="155"/>
      <c r="WEC146" s="155"/>
      <c r="WED146" s="155"/>
      <c r="WEE146" s="155"/>
      <c r="WEF146" s="155"/>
      <c r="WEG146" s="155"/>
      <c r="WEH146" s="155"/>
      <c r="WEI146" s="155"/>
      <c r="WEJ146" s="155"/>
      <c r="WEK146" s="155"/>
      <c r="WEL146" s="155"/>
      <c r="WEM146" s="155"/>
      <c r="WEN146" s="155"/>
      <c r="WEO146" s="155"/>
      <c r="WEP146" s="155"/>
      <c r="WEQ146" s="155"/>
      <c r="WER146" s="155"/>
      <c r="WES146" s="155"/>
      <c r="WET146" s="155"/>
      <c r="WEU146" s="155"/>
      <c r="WEV146" s="155"/>
      <c r="WEW146" s="155"/>
      <c r="WEX146" s="155"/>
      <c r="WEY146" s="155"/>
      <c r="WEZ146" s="155"/>
      <c r="WFA146" s="155"/>
      <c r="WFB146" s="155"/>
      <c r="WFC146" s="155"/>
      <c r="WFD146" s="155"/>
      <c r="WFE146" s="155"/>
      <c r="WFF146" s="155"/>
      <c r="WFG146" s="155"/>
      <c r="WFH146" s="155"/>
      <c r="WFI146" s="155"/>
      <c r="WFJ146" s="155"/>
      <c r="WFK146" s="155"/>
      <c r="WFL146" s="155"/>
      <c r="WFM146" s="155"/>
      <c r="WFN146" s="155"/>
      <c r="WFO146" s="155"/>
      <c r="WFP146" s="155"/>
      <c r="WFQ146" s="155"/>
      <c r="WFR146" s="155"/>
      <c r="WFS146" s="155"/>
      <c r="WFT146" s="155"/>
      <c r="WFU146" s="155"/>
      <c r="WFV146" s="155"/>
      <c r="WFW146" s="155"/>
      <c r="WFX146" s="155"/>
      <c r="WFY146" s="155"/>
      <c r="WFZ146" s="155"/>
      <c r="WGA146" s="155"/>
      <c r="WGB146" s="155"/>
      <c r="WGC146" s="155"/>
      <c r="WGD146" s="155"/>
      <c r="WGE146" s="155"/>
      <c r="WGF146" s="155"/>
      <c r="WGG146" s="155"/>
      <c r="WGH146" s="155"/>
      <c r="WGI146" s="155"/>
      <c r="WGJ146" s="155"/>
      <c r="WGK146" s="155"/>
      <c r="WGL146" s="155"/>
      <c r="WGM146" s="155"/>
      <c r="WGN146" s="155"/>
      <c r="WGO146" s="155"/>
      <c r="WGP146" s="155"/>
      <c r="WGQ146" s="155"/>
      <c r="WGR146" s="155"/>
      <c r="WGS146" s="155"/>
      <c r="WGT146" s="155"/>
      <c r="WGU146" s="155"/>
      <c r="WGV146" s="155"/>
      <c r="WGW146" s="155"/>
      <c r="WGX146" s="155"/>
      <c r="WGY146" s="155"/>
      <c r="WGZ146" s="155"/>
      <c r="WHA146" s="155"/>
      <c r="WHB146" s="155"/>
      <c r="WHC146" s="155"/>
      <c r="WHD146" s="155"/>
      <c r="WHE146" s="155"/>
      <c r="WHF146" s="155"/>
      <c r="WHG146" s="155"/>
      <c r="WHH146" s="155"/>
      <c r="WHI146" s="155"/>
      <c r="WHJ146" s="155"/>
      <c r="WHK146" s="155"/>
      <c r="WHL146" s="155"/>
      <c r="WHM146" s="155"/>
      <c r="WHN146" s="155"/>
      <c r="WHO146" s="155"/>
      <c r="WHP146" s="155"/>
      <c r="WHQ146" s="155"/>
      <c r="WHR146" s="155"/>
      <c r="WHS146" s="155"/>
      <c r="WHT146" s="155"/>
      <c r="WHU146" s="155"/>
      <c r="WHV146" s="155"/>
      <c r="WHW146" s="155"/>
      <c r="WHX146" s="155"/>
      <c r="WHY146" s="155"/>
      <c r="WHZ146" s="155"/>
      <c r="WIA146" s="155"/>
      <c r="WIB146" s="155"/>
      <c r="WIC146" s="155"/>
      <c r="WID146" s="155"/>
      <c r="WIE146" s="155"/>
      <c r="WIF146" s="155"/>
      <c r="WIG146" s="155"/>
      <c r="WIH146" s="155"/>
      <c r="WII146" s="155"/>
      <c r="WIJ146" s="155"/>
      <c r="WIK146" s="155"/>
      <c r="WIL146" s="155"/>
      <c r="WIM146" s="155"/>
      <c r="WIN146" s="155"/>
      <c r="WIO146" s="155"/>
      <c r="WIP146" s="155"/>
      <c r="WIQ146" s="155"/>
      <c r="WIR146" s="155"/>
      <c r="WIS146" s="155"/>
      <c r="WIT146" s="155"/>
      <c r="WIU146" s="155"/>
      <c r="WIV146" s="155"/>
      <c r="WIW146" s="155"/>
      <c r="WIX146" s="155"/>
      <c r="WIY146" s="155"/>
      <c r="WIZ146" s="155"/>
      <c r="WJA146" s="155"/>
      <c r="WJB146" s="155"/>
      <c r="WJC146" s="155"/>
      <c r="WJD146" s="155"/>
      <c r="WJE146" s="155"/>
      <c r="WJF146" s="155"/>
      <c r="WJG146" s="155"/>
      <c r="WJH146" s="155"/>
      <c r="WJI146" s="155"/>
      <c r="WJJ146" s="155"/>
      <c r="WJK146" s="155"/>
      <c r="WJL146" s="155"/>
      <c r="WJM146" s="155"/>
      <c r="WJN146" s="155"/>
      <c r="WJO146" s="155"/>
      <c r="WJP146" s="155"/>
      <c r="WJQ146" s="155"/>
      <c r="WJR146" s="155"/>
      <c r="WJS146" s="155"/>
      <c r="WJT146" s="155"/>
      <c r="WJU146" s="155"/>
      <c r="WJV146" s="155"/>
      <c r="WJW146" s="155"/>
      <c r="WJX146" s="155"/>
      <c r="WJY146" s="155"/>
      <c r="WJZ146" s="155"/>
      <c r="WKA146" s="155"/>
      <c r="WKB146" s="155"/>
      <c r="WKC146" s="155"/>
      <c r="WKD146" s="155"/>
      <c r="WKE146" s="155"/>
      <c r="WKF146" s="155"/>
      <c r="WKG146" s="155"/>
      <c r="WKH146" s="155"/>
      <c r="WKI146" s="155"/>
      <c r="WKJ146" s="155"/>
      <c r="WKK146" s="155"/>
      <c r="WKL146" s="155"/>
      <c r="WKM146" s="155"/>
      <c r="WKN146" s="155"/>
      <c r="WKO146" s="155"/>
      <c r="WKP146" s="155"/>
      <c r="WKQ146" s="155"/>
      <c r="WKR146" s="155"/>
      <c r="WKS146" s="155"/>
      <c r="WKT146" s="155"/>
      <c r="WKU146" s="155"/>
      <c r="WKV146" s="155"/>
      <c r="WKW146" s="155"/>
      <c r="WKX146" s="155"/>
      <c r="WKY146" s="155"/>
      <c r="WKZ146" s="155"/>
      <c r="WLA146" s="155"/>
      <c r="WLB146" s="155"/>
      <c r="WLC146" s="155"/>
      <c r="WLD146" s="155"/>
      <c r="WLE146" s="155"/>
      <c r="WLF146" s="155"/>
      <c r="WLG146" s="155"/>
      <c r="WLH146" s="155"/>
      <c r="WLI146" s="155"/>
      <c r="WLJ146" s="155"/>
      <c r="WLK146" s="155"/>
      <c r="WLL146" s="155"/>
      <c r="WLM146" s="155"/>
      <c r="WLN146" s="155"/>
      <c r="WLO146" s="155"/>
      <c r="WLP146" s="155"/>
      <c r="WLQ146" s="155"/>
      <c r="WLR146" s="155"/>
      <c r="WLS146" s="155"/>
      <c r="WLT146" s="155"/>
      <c r="WLU146" s="155"/>
      <c r="WLV146" s="155"/>
      <c r="WLW146" s="155"/>
      <c r="WLX146" s="155"/>
      <c r="WLY146" s="155"/>
      <c r="WLZ146" s="155"/>
      <c r="WMA146" s="155"/>
      <c r="WMB146" s="155"/>
      <c r="WMC146" s="155"/>
      <c r="WMD146" s="155"/>
      <c r="WME146" s="155"/>
      <c r="WMF146" s="155"/>
      <c r="WMG146" s="155"/>
      <c r="WMH146" s="155"/>
      <c r="WMI146" s="155"/>
      <c r="WMJ146" s="155"/>
      <c r="WMK146" s="155"/>
      <c r="WML146" s="155"/>
      <c r="WMM146" s="155"/>
      <c r="WMN146" s="155"/>
      <c r="WMO146" s="155"/>
      <c r="WMP146" s="155"/>
      <c r="WMQ146" s="155"/>
      <c r="WMR146" s="155"/>
      <c r="WMS146" s="155"/>
      <c r="WMT146" s="155"/>
      <c r="WMU146" s="155"/>
      <c r="WMV146" s="155"/>
      <c r="WMW146" s="155"/>
      <c r="WMX146" s="155"/>
      <c r="WMY146" s="155"/>
      <c r="WMZ146" s="155"/>
      <c r="WNA146" s="155"/>
      <c r="WNB146" s="155"/>
      <c r="WNC146" s="155"/>
      <c r="WND146" s="155"/>
      <c r="WNE146" s="155"/>
      <c r="WNF146" s="155"/>
      <c r="WNG146" s="155"/>
      <c r="WNH146" s="155"/>
      <c r="WNI146" s="155"/>
      <c r="WNJ146" s="155"/>
      <c r="WNK146" s="155"/>
      <c r="WNL146" s="155"/>
      <c r="WNM146" s="155"/>
      <c r="WNN146" s="155"/>
      <c r="WNO146" s="155"/>
      <c r="WNP146" s="155"/>
      <c r="WNQ146" s="155"/>
      <c r="WNR146" s="155"/>
      <c r="WNS146" s="155"/>
      <c r="WNT146" s="155"/>
      <c r="WNU146" s="155"/>
      <c r="WNV146" s="155"/>
      <c r="WNW146" s="155"/>
      <c r="WNX146" s="155"/>
      <c r="WNY146" s="155"/>
      <c r="WNZ146" s="155"/>
      <c r="WOA146" s="155"/>
      <c r="WOB146" s="155"/>
      <c r="WOC146" s="155"/>
      <c r="WOD146" s="155"/>
      <c r="WOE146" s="155"/>
      <c r="WOF146" s="155"/>
      <c r="WOG146" s="155"/>
      <c r="WOH146" s="155"/>
      <c r="WOI146" s="155"/>
      <c r="WOJ146" s="155"/>
      <c r="WOK146" s="155"/>
      <c r="WOL146" s="155"/>
      <c r="WOM146" s="155"/>
      <c r="WON146" s="155"/>
      <c r="WOO146" s="155"/>
      <c r="WOP146" s="155"/>
      <c r="WOQ146" s="155"/>
      <c r="WOR146" s="155"/>
      <c r="WOS146" s="155"/>
      <c r="WOT146" s="155"/>
      <c r="WOU146" s="155"/>
      <c r="WOV146" s="155"/>
      <c r="WOW146" s="155"/>
      <c r="WOX146" s="155"/>
      <c r="WOY146" s="155"/>
      <c r="WOZ146" s="155"/>
      <c r="WPA146" s="155"/>
      <c r="WPB146" s="155"/>
      <c r="WPC146" s="155"/>
      <c r="WPD146" s="155"/>
      <c r="WPE146" s="155"/>
      <c r="WPF146" s="155"/>
      <c r="WPG146" s="155"/>
      <c r="WPH146" s="155"/>
      <c r="WPI146" s="155"/>
      <c r="WPJ146" s="155"/>
      <c r="WPK146" s="155"/>
      <c r="WPL146" s="155"/>
      <c r="WPM146" s="155"/>
      <c r="WPN146" s="155"/>
      <c r="WPO146" s="155"/>
      <c r="WPP146" s="155"/>
      <c r="WPQ146" s="155"/>
      <c r="WPR146" s="155"/>
      <c r="WPS146" s="155"/>
      <c r="WPT146" s="155"/>
      <c r="WPU146" s="155"/>
      <c r="WPV146" s="155"/>
      <c r="WPW146" s="155"/>
      <c r="WPX146" s="155"/>
      <c r="WPY146" s="155"/>
      <c r="WPZ146" s="155"/>
      <c r="WQA146" s="155"/>
      <c r="WQB146" s="155"/>
      <c r="WQC146" s="155"/>
      <c r="WQD146" s="155"/>
      <c r="WQE146" s="155"/>
      <c r="WQF146" s="155"/>
      <c r="WQG146" s="155"/>
      <c r="WQH146" s="155"/>
      <c r="WQI146" s="155"/>
      <c r="WQJ146" s="155"/>
      <c r="WQK146" s="155"/>
      <c r="WQL146" s="155"/>
      <c r="WQM146" s="155"/>
      <c r="WQN146" s="155"/>
      <c r="WQO146" s="155"/>
      <c r="WQP146" s="155"/>
      <c r="WQQ146" s="155"/>
      <c r="WQR146" s="155"/>
      <c r="WQS146" s="155"/>
      <c r="WQT146" s="155"/>
      <c r="WQU146" s="155"/>
      <c r="WQV146" s="155"/>
      <c r="WQW146" s="155"/>
      <c r="WQX146" s="155"/>
      <c r="WQY146" s="155"/>
      <c r="WQZ146" s="155"/>
      <c r="WRA146" s="155"/>
      <c r="WRB146" s="155"/>
      <c r="WRC146" s="155"/>
      <c r="WRD146" s="155"/>
      <c r="WRE146" s="155"/>
      <c r="WRF146" s="155"/>
      <c r="WRG146" s="155"/>
      <c r="WRH146" s="155"/>
      <c r="WRI146" s="155"/>
      <c r="WRJ146" s="155"/>
      <c r="WRK146" s="155"/>
      <c r="WRL146" s="155"/>
      <c r="WRM146" s="155"/>
      <c r="WRN146" s="155"/>
      <c r="WRO146" s="155"/>
      <c r="WRP146" s="155"/>
      <c r="WRQ146" s="155"/>
      <c r="WRR146" s="155"/>
      <c r="WRS146" s="155"/>
      <c r="WRT146" s="155"/>
      <c r="WRU146" s="155"/>
      <c r="WRV146" s="155"/>
      <c r="WRW146" s="155"/>
      <c r="WRX146" s="155"/>
      <c r="WRY146" s="155"/>
      <c r="WRZ146" s="155"/>
      <c r="WSA146" s="155"/>
      <c r="WSB146" s="155"/>
      <c r="WSC146" s="155"/>
      <c r="WSD146" s="155"/>
      <c r="WSE146" s="155"/>
      <c r="WSF146" s="155"/>
      <c r="WSG146" s="155"/>
      <c r="WSH146" s="155"/>
      <c r="WSI146" s="155"/>
      <c r="WSJ146" s="155"/>
      <c r="WSK146" s="155"/>
      <c r="WSL146" s="155"/>
      <c r="WSM146" s="155"/>
      <c r="WSN146" s="155"/>
      <c r="WSO146" s="155"/>
      <c r="WSP146" s="155"/>
      <c r="WSQ146" s="155"/>
      <c r="WSR146" s="155"/>
      <c r="WSS146" s="155"/>
      <c r="WST146" s="155"/>
      <c r="WSU146" s="155"/>
      <c r="WSV146" s="155"/>
      <c r="WSW146" s="155"/>
      <c r="WSX146" s="155"/>
      <c r="WSY146" s="155"/>
      <c r="WSZ146" s="155"/>
      <c r="WTA146" s="155"/>
      <c r="WTB146" s="155"/>
      <c r="WTC146" s="155"/>
      <c r="WTD146" s="155"/>
      <c r="WTE146" s="155"/>
      <c r="WTF146" s="155"/>
      <c r="WTG146" s="155"/>
      <c r="WTH146" s="155"/>
      <c r="WTI146" s="155"/>
      <c r="WTJ146" s="155"/>
      <c r="WTK146" s="155"/>
      <c r="WTL146" s="155"/>
      <c r="WTM146" s="155"/>
      <c r="WTN146" s="155"/>
      <c r="WTO146" s="155"/>
      <c r="WTP146" s="155"/>
      <c r="WTQ146" s="155"/>
      <c r="WTR146" s="155"/>
      <c r="WTS146" s="155"/>
      <c r="WTT146" s="155"/>
      <c r="WTU146" s="155"/>
      <c r="WTV146" s="155"/>
      <c r="WTW146" s="155"/>
      <c r="WTX146" s="155"/>
      <c r="WTY146" s="155"/>
      <c r="WTZ146" s="155"/>
      <c r="WUA146" s="155"/>
      <c r="WUB146" s="155"/>
      <c r="WUC146" s="155"/>
      <c r="WUD146" s="155"/>
      <c r="WUE146" s="155"/>
      <c r="WUF146" s="155"/>
      <c r="WUG146" s="155"/>
      <c r="WUH146" s="155"/>
      <c r="WUI146" s="155"/>
      <c r="WUJ146" s="155"/>
      <c r="WUK146" s="155"/>
      <c r="WUL146" s="155"/>
      <c r="WUM146" s="155"/>
      <c r="WUN146" s="155"/>
      <c r="WUO146" s="155"/>
      <c r="WUP146" s="155"/>
      <c r="WUQ146" s="155"/>
      <c r="WUR146" s="155"/>
      <c r="WUS146" s="155"/>
      <c r="WUT146" s="155"/>
      <c r="WUU146" s="155"/>
      <c r="WUV146" s="155"/>
      <c r="WUW146" s="155"/>
      <c r="WUX146" s="155"/>
      <c r="WUY146" s="155"/>
      <c r="WUZ146" s="155"/>
      <c r="WVA146" s="155"/>
      <c r="WVB146" s="155"/>
      <c r="WVC146" s="155"/>
      <c r="WVD146" s="155"/>
      <c r="WVE146" s="155"/>
      <c r="WVF146" s="155"/>
      <c r="WVG146" s="155"/>
      <c r="WVH146" s="155"/>
      <c r="WVI146" s="155"/>
      <c r="WVJ146" s="155"/>
      <c r="WVK146" s="155"/>
      <c r="WVL146" s="155"/>
      <c r="WVM146" s="155"/>
      <c r="WVN146" s="155"/>
      <c r="WVO146" s="155"/>
      <c r="WVP146" s="155"/>
      <c r="WVQ146" s="155"/>
      <c r="WVR146" s="155"/>
      <c r="WVS146" s="155"/>
      <c r="WVT146" s="155"/>
      <c r="WVU146" s="155"/>
      <c r="WVV146" s="155"/>
      <c r="WVW146" s="155"/>
      <c r="WVX146" s="155"/>
      <c r="WVY146" s="155"/>
      <c r="WVZ146" s="155"/>
      <c r="WWA146" s="155"/>
      <c r="WWB146" s="155"/>
      <c r="WWC146" s="155"/>
      <c r="WWD146" s="155"/>
      <c r="WWE146" s="155"/>
      <c r="WWF146" s="155"/>
      <c r="WWG146" s="155"/>
      <c r="WWH146" s="155"/>
      <c r="WWI146" s="155"/>
      <c r="WWJ146" s="155"/>
      <c r="WWK146" s="155"/>
      <c r="WWL146" s="155"/>
      <c r="WWM146" s="155"/>
      <c r="WWN146" s="155"/>
      <c r="WWO146" s="155"/>
      <c r="WWP146" s="155"/>
      <c r="WWQ146" s="155"/>
      <c r="WWR146" s="155"/>
      <c r="WWS146" s="155"/>
      <c r="WWT146" s="155"/>
      <c r="WWU146" s="155"/>
      <c r="WWV146" s="155"/>
      <c r="WWW146" s="155"/>
      <c r="WWX146" s="155"/>
      <c r="WWY146" s="155"/>
      <c r="WWZ146" s="155"/>
      <c r="WXA146" s="155"/>
      <c r="WXB146" s="155"/>
      <c r="WXC146" s="155"/>
      <c r="WXD146" s="155"/>
      <c r="WXE146" s="155"/>
      <c r="WXF146" s="155"/>
      <c r="WXG146" s="155"/>
      <c r="WXH146" s="155"/>
      <c r="WXI146" s="155"/>
      <c r="WXJ146" s="155"/>
      <c r="WXK146" s="155"/>
      <c r="WXL146" s="155"/>
      <c r="WXM146" s="155"/>
      <c r="WXN146" s="155"/>
      <c r="WXO146" s="155"/>
      <c r="WXP146" s="155"/>
      <c r="WXQ146" s="155"/>
      <c r="WXR146" s="155"/>
      <c r="WXS146" s="155"/>
      <c r="WXT146" s="155"/>
      <c r="WXU146" s="155"/>
      <c r="WXV146" s="155"/>
      <c r="WXW146" s="155"/>
      <c r="WXX146" s="155"/>
      <c r="WXY146" s="155"/>
      <c r="WXZ146" s="155"/>
      <c r="WYA146" s="155"/>
      <c r="WYB146" s="155"/>
      <c r="WYC146" s="155"/>
      <c r="WYD146" s="155"/>
      <c r="WYE146" s="155"/>
      <c r="WYF146" s="155"/>
      <c r="WYG146" s="155"/>
      <c r="WYH146" s="155"/>
      <c r="WYI146" s="155"/>
      <c r="WYJ146" s="155"/>
      <c r="WYK146" s="155"/>
      <c r="WYL146" s="155"/>
      <c r="WYM146" s="155"/>
      <c r="WYN146" s="155"/>
      <c r="WYO146" s="155"/>
      <c r="WYP146" s="155"/>
      <c r="WYQ146" s="155"/>
      <c r="WYR146" s="155"/>
      <c r="WYS146" s="155"/>
      <c r="WYT146" s="155"/>
      <c r="WYU146" s="155"/>
      <c r="WYV146" s="155"/>
      <c r="WYW146" s="155"/>
      <c r="WYX146" s="155"/>
      <c r="WYY146" s="155"/>
      <c r="WYZ146" s="155"/>
      <c r="WZA146" s="155"/>
      <c r="WZB146" s="155"/>
      <c r="WZC146" s="155"/>
      <c r="WZD146" s="155"/>
      <c r="WZE146" s="155"/>
      <c r="WZF146" s="155"/>
      <c r="WZG146" s="155"/>
      <c r="WZH146" s="155"/>
      <c r="WZI146" s="155"/>
      <c r="WZJ146" s="155"/>
      <c r="WZK146" s="155"/>
      <c r="WZL146" s="155"/>
      <c r="WZM146" s="155"/>
      <c r="WZN146" s="155"/>
      <c r="WZO146" s="155"/>
      <c r="WZP146" s="155"/>
      <c r="WZQ146" s="155"/>
      <c r="WZR146" s="155"/>
      <c r="WZS146" s="155"/>
      <c r="WZT146" s="155"/>
      <c r="WZU146" s="155"/>
      <c r="WZV146" s="155"/>
      <c r="WZW146" s="155"/>
      <c r="WZX146" s="155"/>
      <c r="WZY146" s="155"/>
      <c r="WZZ146" s="155"/>
      <c r="XAA146" s="155"/>
      <c r="XAB146" s="155"/>
      <c r="XAC146" s="155"/>
      <c r="XAD146" s="155"/>
      <c r="XAE146" s="155"/>
      <c r="XAF146" s="155"/>
      <c r="XAG146" s="155"/>
      <c r="XAH146" s="155"/>
      <c r="XAI146" s="155"/>
      <c r="XAJ146" s="155"/>
      <c r="XAK146" s="155"/>
      <c r="XAL146" s="155"/>
      <c r="XAM146" s="155"/>
      <c r="XAN146" s="155"/>
      <c r="XAO146" s="155"/>
      <c r="XAP146" s="155"/>
      <c r="XAQ146" s="155"/>
      <c r="XAR146" s="155"/>
      <c r="XAS146" s="155"/>
      <c r="XAT146" s="155"/>
      <c r="XAU146" s="155"/>
      <c r="XAV146" s="155"/>
      <c r="XAW146" s="155"/>
      <c r="XAX146" s="155"/>
      <c r="XAY146" s="155"/>
      <c r="XAZ146" s="155"/>
      <c r="XBA146" s="155"/>
      <c r="XBB146" s="155"/>
      <c r="XBC146" s="155"/>
      <c r="XBD146" s="155"/>
      <c r="XBE146" s="155"/>
      <c r="XBF146" s="155"/>
      <c r="XBG146" s="155"/>
      <c r="XBH146" s="155"/>
      <c r="XBI146" s="155"/>
      <c r="XBJ146" s="155"/>
      <c r="XBK146" s="155"/>
      <c r="XBL146" s="155"/>
      <c r="XBM146" s="155"/>
      <c r="XBN146" s="155"/>
      <c r="XBO146" s="155"/>
      <c r="XBP146" s="155"/>
      <c r="XBQ146" s="155"/>
      <c r="XBR146" s="155"/>
      <c r="XBS146" s="155"/>
      <c r="XBT146" s="155"/>
      <c r="XBU146" s="155"/>
      <c r="XBV146" s="155"/>
      <c r="XBW146" s="155"/>
      <c r="XBX146" s="155"/>
      <c r="XBY146" s="155"/>
      <c r="XBZ146" s="155"/>
      <c r="XCA146" s="155"/>
      <c r="XCB146" s="155"/>
      <c r="XCC146" s="155"/>
      <c r="XCD146" s="155"/>
      <c r="XCE146" s="155"/>
      <c r="XCF146" s="155"/>
      <c r="XCG146" s="155"/>
      <c r="XCH146" s="155"/>
      <c r="XCI146" s="155"/>
      <c r="XCJ146" s="155"/>
      <c r="XCK146" s="155"/>
      <c r="XCL146" s="155"/>
      <c r="XCM146" s="155"/>
      <c r="XCN146" s="155"/>
      <c r="XCO146" s="155"/>
      <c r="XCP146" s="155"/>
      <c r="XCQ146" s="155"/>
      <c r="XCR146" s="155"/>
      <c r="XCS146" s="155"/>
      <c r="XCT146" s="155"/>
      <c r="XCU146" s="155"/>
      <c r="XCV146" s="155"/>
      <c r="XCW146" s="155"/>
      <c r="XCX146" s="155"/>
      <c r="XCY146" s="155"/>
      <c r="XCZ146" s="155"/>
      <c r="XDA146" s="155"/>
      <c r="XDB146" s="155"/>
      <c r="XDC146" s="155"/>
      <c r="XDD146" s="155"/>
      <c r="XDE146" s="155"/>
      <c r="XDF146" s="155"/>
      <c r="XDG146" s="155"/>
      <c r="XDH146" s="155"/>
      <c r="XDI146" s="155"/>
      <c r="XDJ146" s="155"/>
      <c r="XDK146" s="155"/>
      <c r="XDL146" s="155"/>
      <c r="XDM146" s="155"/>
      <c r="XDN146" s="155"/>
      <c r="XDO146" s="155"/>
      <c r="XDP146" s="155"/>
      <c r="XDQ146" s="155"/>
      <c r="XDR146" s="155"/>
      <c r="XDS146" s="155"/>
      <c r="XDT146" s="155"/>
      <c r="XDU146" s="155"/>
      <c r="XDV146" s="155"/>
      <c r="XDW146" s="155"/>
      <c r="XDX146" s="155"/>
      <c r="XDY146" s="155"/>
      <c r="XDZ146" s="155"/>
      <c r="XEA146" s="155"/>
      <c r="XEB146" s="155"/>
      <c r="XEC146" s="155"/>
      <c r="XED146" s="155"/>
      <c r="XEE146" s="155"/>
      <c r="XEF146" s="155"/>
      <c r="XEG146" s="155"/>
      <c r="XEH146" s="155"/>
      <c r="XEI146" s="155"/>
      <c r="XEJ146" s="155"/>
      <c r="XEK146" s="155"/>
      <c r="XEL146" s="155"/>
      <c r="XEM146" s="155"/>
      <c r="XEN146" s="155"/>
      <c r="XEO146" s="155"/>
      <c r="XEP146" s="155"/>
      <c r="XEQ146" s="155"/>
      <c r="XER146" s="155"/>
      <c r="XES146" s="155"/>
      <c r="XET146" s="155"/>
      <c r="XEU146" s="155"/>
    </row>
  </sheetData>
  <mergeCells count="11">
    <mergeCell ref="A1:R1"/>
    <mergeCell ref="O2:R2"/>
    <mergeCell ref="D3:E3"/>
    <mergeCell ref="F3:G3"/>
    <mergeCell ref="H3:I3"/>
    <mergeCell ref="J3:K3"/>
    <mergeCell ref="L3:M3"/>
    <mergeCell ref="N3:O3"/>
    <mergeCell ref="P3:Q3"/>
    <mergeCell ref="A5:A6"/>
    <mergeCell ref="A3:B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workbookViewId="0">
      <selection activeCell="A1" sqref="$A1:$XFD1"/>
    </sheetView>
  </sheetViews>
  <sheetFormatPr defaultColWidth="9" defaultRowHeight="14.25" outlineLevelRow="5"/>
  <cols>
    <col min="1" max="1" width="20.625" style="227" customWidth="1"/>
    <col min="2" max="2" width="9.69166666666667" style="228" customWidth="1"/>
    <col min="3" max="3" width="9.125" style="228" customWidth="1"/>
    <col min="4" max="5" width="9.69166666666667" style="228" customWidth="1"/>
    <col min="6" max="6" width="11.75" style="229" customWidth="1"/>
    <col min="7" max="7" width="12.1916666666667" style="230"/>
    <col min="8" max="8" width="21.5" style="230" customWidth="1"/>
    <col min="9" max="9" width="11.6916666666667" style="229"/>
    <col min="10" max="16384" width="9" style="227"/>
  </cols>
  <sheetData>
    <row r="1" ht="18.75" spans="1:9">
      <c r="A1" s="231" t="s">
        <v>232</v>
      </c>
      <c r="B1" s="232"/>
      <c r="C1" s="232"/>
      <c r="D1" s="232"/>
      <c r="E1" s="232"/>
      <c r="F1" s="243"/>
      <c r="G1" s="231"/>
      <c r="H1" s="231"/>
      <c r="I1" s="243"/>
    </row>
    <row r="2" ht="18.75" spans="1:9">
      <c r="A2" s="233"/>
      <c r="B2" s="232"/>
      <c r="C2" s="232"/>
      <c r="D2" s="232"/>
      <c r="E2" s="232"/>
      <c r="F2" s="243"/>
      <c r="G2" s="244"/>
      <c r="H2" s="244"/>
      <c r="I2" s="252"/>
    </row>
    <row r="3" ht="102" customHeight="1" spans="1:9">
      <c r="A3" s="234" t="s">
        <v>105</v>
      </c>
      <c r="B3" s="235" t="s">
        <v>233</v>
      </c>
      <c r="C3" s="235" t="s">
        <v>234</v>
      </c>
      <c r="D3" s="235" t="s">
        <v>235</v>
      </c>
      <c r="E3" s="235" t="s">
        <v>236</v>
      </c>
      <c r="F3" s="245" t="s">
        <v>237</v>
      </c>
      <c r="G3" s="246" t="s">
        <v>238</v>
      </c>
      <c r="H3" s="247" t="s">
        <v>239</v>
      </c>
      <c r="I3" s="245" t="s">
        <v>240</v>
      </c>
    </row>
    <row r="4" spans="1:9">
      <c r="A4" s="236" t="s">
        <v>32</v>
      </c>
      <c r="B4" s="237">
        <v>51990</v>
      </c>
      <c r="C4" s="238">
        <v>1.03066068294522</v>
      </c>
      <c r="D4" s="237">
        <v>53584.0489063218</v>
      </c>
      <c r="E4" s="237">
        <v>5358.40489063218</v>
      </c>
      <c r="F4" s="248">
        <f>SUM(F5)</f>
        <v>165.04</v>
      </c>
      <c r="G4" s="237">
        <v>1</v>
      </c>
      <c r="H4" s="248">
        <f>SUM(H5)</f>
        <v>4</v>
      </c>
      <c r="I4" s="248">
        <f>SUM(I5)</f>
        <v>169.04</v>
      </c>
    </row>
    <row r="5" spans="1:9">
      <c r="A5" s="239" t="s">
        <v>241</v>
      </c>
      <c r="B5" s="240">
        <v>51990</v>
      </c>
      <c r="C5" s="238">
        <v>1.03066068294522</v>
      </c>
      <c r="D5" s="240">
        <v>53584.0489063218</v>
      </c>
      <c r="E5" s="240">
        <v>5358.40489063218</v>
      </c>
      <c r="F5" s="249">
        <v>165.04</v>
      </c>
      <c r="G5" s="240">
        <v>1</v>
      </c>
      <c r="H5" s="250">
        <v>4</v>
      </c>
      <c r="I5" s="249">
        <f>F5+H5</f>
        <v>169.04</v>
      </c>
    </row>
    <row r="6" ht="77" customHeight="1" spans="1:9">
      <c r="A6" s="241" t="s">
        <v>242</v>
      </c>
      <c r="B6" s="242"/>
      <c r="C6" s="242"/>
      <c r="D6" s="242"/>
      <c r="E6" s="242"/>
      <c r="F6" s="251"/>
      <c r="G6" s="241"/>
      <c r="H6" s="241"/>
      <c r="I6" s="251"/>
    </row>
  </sheetData>
  <mergeCells count="2">
    <mergeCell ref="A1:I1"/>
    <mergeCell ref="A6:I6"/>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8"/>
  <sheetViews>
    <sheetView workbookViewId="0">
      <selection activeCell="K26" sqref="K26"/>
    </sheetView>
  </sheetViews>
  <sheetFormatPr defaultColWidth="7.375" defaultRowHeight="10.5" outlineLevelRow="7"/>
  <cols>
    <col min="1" max="1" width="10.625" style="200" customWidth="1"/>
    <col min="2" max="2" width="7.5" style="201" customWidth="1"/>
    <col min="3" max="3" width="6.81666666666667" style="202" customWidth="1"/>
    <col min="4" max="4" width="7.5" style="201" customWidth="1"/>
    <col min="5" max="5" width="5.5" style="202" customWidth="1"/>
    <col min="6" max="6" width="6.31666666666667" style="201" customWidth="1"/>
    <col min="7" max="7" width="5.75" style="202" customWidth="1"/>
    <col min="8" max="8" width="6.81666666666667" style="201" customWidth="1"/>
    <col min="9" max="9" width="5.875" style="202" customWidth="1"/>
    <col min="10" max="10" width="6.31666666666667" style="201" customWidth="1"/>
    <col min="11" max="11" width="5.875" style="203" customWidth="1"/>
    <col min="12" max="12" width="6.69166666666667" style="201" customWidth="1"/>
    <col min="13" max="13" width="4.56666666666667" style="202" customWidth="1"/>
    <col min="14" max="14" width="5.5" style="201" customWidth="1"/>
    <col min="15" max="16" width="6.56666666666667" style="203" customWidth="1"/>
    <col min="17" max="17" width="5.25" style="201" customWidth="1"/>
    <col min="18" max="18" width="6.69166666666667" style="201" customWidth="1"/>
    <col min="19" max="19" width="6.69166666666667" style="203" customWidth="1"/>
    <col min="20" max="20" width="8.44166666666667" style="203" customWidth="1"/>
    <col min="21" max="22" width="8.06666666666667" style="203" customWidth="1"/>
    <col min="23" max="16384" width="7.375" style="203"/>
  </cols>
  <sheetData>
    <row r="1" ht="19.5" spans="1:22">
      <c r="A1" s="204" t="s">
        <v>243</v>
      </c>
      <c r="B1" s="204"/>
      <c r="C1" s="204"/>
      <c r="D1" s="204"/>
      <c r="E1" s="204"/>
      <c r="F1" s="204"/>
      <c r="G1" s="204"/>
      <c r="H1" s="204"/>
      <c r="I1" s="204"/>
      <c r="J1" s="204"/>
      <c r="K1" s="204"/>
      <c r="L1" s="204"/>
      <c r="M1" s="204"/>
      <c r="N1" s="204"/>
      <c r="O1" s="204"/>
      <c r="P1" s="204"/>
      <c r="Q1" s="204"/>
      <c r="R1" s="204"/>
      <c r="S1" s="204"/>
      <c r="T1" s="204"/>
      <c r="U1" s="204"/>
      <c r="V1" s="204"/>
    </row>
    <row r="2" spans="3:22">
      <c r="C2" s="205"/>
      <c r="D2" s="205"/>
      <c r="E2" s="212"/>
      <c r="F2" s="205"/>
      <c r="G2" s="212"/>
      <c r="H2" s="205"/>
      <c r="I2" s="212"/>
      <c r="J2" s="205"/>
      <c r="K2" s="217"/>
      <c r="L2" s="205"/>
      <c r="M2" s="212"/>
      <c r="N2" s="205"/>
      <c r="O2" s="217"/>
      <c r="P2" s="217"/>
      <c r="Q2" s="222"/>
      <c r="R2" s="222"/>
      <c r="U2" s="223" t="s">
        <v>38</v>
      </c>
      <c r="V2" s="224"/>
    </row>
    <row r="3" s="198" customFormat="1" spans="1:22">
      <c r="A3" s="40" t="s">
        <v>244</v>
      </c>
      <c r="B3" s="206" t="s">
        <v>3</v>
      </c>
      <c r="C3" s="207" t="s">
        <v>245</v>
      </c>
      <c r="D3" s="208"/>
      <c r="E3" s="213" t="s">
        <v>246</v>
      </c>
      <c r="F3" s="214"/>
      <c r="G3" s="207" t="s">
        <v>247</v>
      </c>
      <c r="H3" s="207"/>
      <c r="I3" s="218" t="s">
        <v>248</v>
      </c>
      <c r="J3" s="219"/>
      <c r="K3" s="219"/>
      <c r="L3" s="220"/>
      <c r="M3" s="207" t="s">
        <v>249</v>
      </c>
      <c r="N3" s="207"/>
      <c r="O3" s="218" t="s">
        <v>250</v>
      </c>
      <c r="P3" s="220"/>
      <c r="Q3" s="208" t="s">
        <v>251</v>
      </c>
      <c r="R3" s="208"/>
      <c r="S3" s="208"/>
      <c r="T3" s="208"/>
      <c r="U3" s="221" t="s">
        <v>252</v>
      </c>
      <c r="V3" s="221"/>
    </row>
    <row r="4" s="199" customFormat="1" spans="1:22">
      <c r="A4" s="40"/>
      <c r="B4" s="206"/>
      <c r="C4" s="207" t="s">
        <v>30</v>
      </c>
      <c r="D4" s="208" t="s">
        <v>253</v>
      </c>
      <c r="E4" s="207" t="s">
        <v>254</v>
      </c>
      <c r="F4" s="207"/>
      <c r="G4" s="207"/>
      <c r="H4" s="207"/>
      <c r="I4" s="207" t="s">
        <v>255</v>
      </c>
      <c r="J4" s="208"/>
      <c r="K4" s="221"/>
      <c r="L4" s="208"/>
      <c r="M4" s="207" t="s">
        <v>256</v>
      </c>
      <c r="N4" s="208" t="s">
        <v>257</v>
      </c>
      <c r="O4" s="208" t="s">
        <v>258</v>
      </c>
      <c r="P4" s="208"/>
      <c r="Q4" s="207" t="s">
        <v>259</v>
      </c>
      <c r="R4" s="208" t="s">
        <v>260</v>
      </c>
      <c r="S4" s="221" t="s">
        <v>261</v>
      </c>
      <c r="T4" s="221" t="s">
        <v>262</v>
      </c>
      <c r="U4" s="221" t="s">
        <v>30</v>
      </c>
      <c r="V4" s="221" t="s">
        <v>263</v>
      </c>
    </row>
    <row r="5" s="199" customFormat="1" ht="52.5" spans="1:22">
      <c r="A5" s="40"/>
      <c r="B5" s="206"/>
      <c r="C5" s="207"/>
      <c r="D5" s="208"/>
      <c r="E5" s="215" t="s">
        <v>30</v>
      </c>
      <c r="F5" s="216" t="s">
        <v>264</v>
      </c>
      <c r="G5" s="207" t="s">
        <v>30</v>
      </c>
      <c r="H5" s="208" t="s">
        <v>265</v>
      </c>
      <c r="I5" s="207" t="s">
        <v>266</v>
      </c>
      <c r="J5" s="208" t="s">
        <v>267</v>
      </c>
      <c r="K5" s="221" t="s">
        <v>268</v>
      </c>
      <c r="L5" s="208" t="s">
        <v>269</v>
      </c>
      <c r="M5" s="207"/>
      <c r="N5" s="208"/>
      <c r="O5" s="207" t="s">
        <v>270</v>
      </c>
      <c r="P5" s="208" t="s">
        <v>271</v>
      </c>
      <c r="Q5" s="207"/>
      <c r="R5" s="208"/>
      <c r="S5" s="221"/>
      <c r="T5" s="221"/>
      <c r="U5" s="221"/>
      <c r="V5" s="221"/>
    </row>
    <row r="6" spans="1:22">
      <c r="A6" s="209" t="s">
        <v>32</v>
      </c>
      <c r="B6" s="210">
        <f>D6+F6+H6+J6+L6+N6+P6+R6+S6+T6+V6</f>
        <v>177.99</v>
      </c>
      <c r="C6" s="211">
        <v>3731</v>
      </c>
      <c r="D6" s="210">
        <f>ROUND(C6*115/10000,2)</f>
        <v>42.91</v>
      </c>
      <c r="E6" s="211">
        <v>931</v>
      </c>
      <c r="F6" s="210">
        <f>ROUND(E6*150/10000,2)</f>
        <v>13.97</v>
      </c>
      <c r="G6" s="211">
        <v>1695</v>
      </c>
      <c r="H6" s="210">
        <f>ROUND(G6*60/10000,2)</f>
        <v>10.17</v>
      </c>
      <c r="I6" s="211">
        <v>931</v>
      </c>
      <c r="J6" s="210">
        <f>ROUND(I6*105/10000,2)</f>
        <v>9.78</v>
      </c>
      <c r="K6" s="209">
        <v>1684</v>
      </c>
      <c r="L6" s="210">
        <f>ROUND(K6*210/10000,2)</f>
        <v>35.36</v>
      </c>
      <c r="M6" s="211">
        <v>1</v>
      </c>
      <c r="N6" s="210">
        <f>ROUND(M6*1.3,2)</f>
        <v>1.3</v>
      </c>
      <c r="O6" s="211">
        <v>1</v>
      </c>
      <c r="P6" s="210">
        <f t="shared" ref="P6:P7" si="0">ROUND(O6*20,2)</f>
        <v>20</v>
      </c>
      <c r="Q6" s="211">
        <v>2</v>
      </c>
      <c r="R6" s="210">
        <f>(Q6-1)*1+1*1</f>
        <v>2</v>
      </c>
      <c r="S6" s="210">
        <f>(Q6-1)*0.5+1*1</f>
        <v>1.5</v>
      </c>
      <c r="T6" s="210">
        <v>6</v>
      </c>
      <c r="U6" s="225">
        <v>1</v>
      </c>
      <c r="V6" s="226">
        <f>ROUND(U6*35,2)</f>
        <v>35</v>
      </c>
    </row>
    <row r="7" spans="1:22">
      <c r="A7" s="209" t="s">
        <v>136</v>
      </c>
      <c r="B7" s="210">
        <f>D7+F7+H7+J7+L7+N7+P7+R7+S7+T7+V7</f>
        <v>106.57</v>
      </c>
      <c r="C7" s="211">
        <v>1988</v>
      </c>
      <c r="D7" s="210">
        <v>22.86</v>
      </c>
      <c r="E7" s="211">
        <v>534</v>
      </c>
      <c r="F7" s="210">
        <v>8.01</v>
      </c>
      <c r="G7" s="211">
        <v>1071</v>
      </c>
      <c r="H7" s="210">
        <v>6.43</v>
      </c>
      <c r="I7" s="211">
        <v>534</v>
      </c>
      <c r="J7" s="210">
        <v>5.61</v>
      </c>
      <c r="K7" s="209">
        <v>1684</v>
      </c>
      <c r="L7" s="210">
        <v>35.36</v>
      </c>
      <c r="M7" s="211">
        <v>1</v>
      </c>
      <c r="N7" s="210">
        <v>1.3</v>
      </c>
      <c r="O7" s="211">
        <v>1</v>
      </c>
      <c r="P7" s="210">
        <f t="shared" si="0"/>
        <v>20</v>
      </c>
      <c r="Q7" s="211">
        <v>1</v>
      </c>
      <c r="R7" s="210">
        <v>1</v>
      </c>
      <c r="S7" s="210">
        <v>1</v>
      </c>
      <c r="T7" s="210">
        <v>5</v>
      </c>
      <c r="U7" s="225"/>
      <c r="V7" s="226"/>
    </row>
    <row r="8" spans="1:22">
      <c r="A8" s="209" t="s">
        <v>36</v>
      </c>
      <c r="B8" s="210">
        <f>D8+F8+H8+J8+L8+N8+P8+R8+S8+T8+V8</f>
        <v>71.42</v>
      </c>
      <c r="C8" s="211">
        <v>1743</v>
      </c>
      <c r="D8" s="210">
        <v>20.05</v>
      </c>
      <c r="E8" s="211">
        <v>397</v>
      </c>
      <c r="F8" s="210">
        <v>5.96</v>
      </c>
      <c r="G8" s="211">
        <v>624</v>
      </c>
      <c r="H8" s="210">
        <v>3.74</v>
      </c>
      <c r="I8" s="211">
        <v>397</v>
      </c>
      <c r="J8" s="210">
        <v>4.17</v>
      </c>
      <c r="K8" s="209"/>
      <c r="L8" s="210"/>
      <c r="M8" s="211"/>
      <c r="N8" s="210"/>
      <c r="O8" s="211"/>
      <c r="P8" s="210"/>
      <c r="Q8" s="211">
        <v>1</v>
      </c>
      <c r="R8" s="210">
        <v>1</v>
      </c>
      <c r="S8" s="210">
        <v>0.5</v>
      </c>
      <c r="T8" s="210">
        <v>1</v>
      </c>
      <c r="U8" s="225">
        <v>1</v>
      </c>
      <c r="V8" s="226">
        <v>35</v>
      </c>
    </row>
  </sheetData>
  <mergeCells count="26">
    <mergeCell ref="A1:T1"/>
    <mergeCell ref="Q2:R2"/>
    <mergeCell ref="U2:V2"/>
    <mergeCell ref="C3:D3"/>
    <mergeCell ref="E3:F3"/>
    <mergeCell ref="I3:L3"/>
    <mergeCell ref="M3:N3"/>
    <mergeCell ref="O3:P3"/>
    <mergeCell ref="Q3:T3"/>
    <mergeCell ref="U3:V3"/>
    <mergeCell ref="E4:F4"/>
    <mergeCell ref="I4:L4"/>
    <mergeCell ref="O4:P4"/>
    <mergeCell ref="A3:A5"/>
    <mergeCell ref="B3:B5"/>
    <mergeCell ref="C4:C5"/>
    <mergeCell ref="D4:D5"/>
    <mergeCell ref="M4:M5"/>
    <mergeCell ref="N4:N5"/>
    <mergeCell ref="Q4:Q5"/>
    <mergeCell ref="R4:R5"/>
    <mergeCell ref="S4:S5"/>
    <mergeCell ref="T4:T5"/>
    <mergeCell ref="U4:U5"/>
    <mergeCell ref="V4:V5"/>
    <mergeCell ref="G3:H4"/>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4"/>
  <sheetViews>
    <sheetView tabSelected="1" workbookViewId="0">
      <selection activeCell="A1" sqref="A1"/>
    </sheetView>
  </sheetViews>
  <sheetFormatPr defaultColWidth="9" defaultRowHeight="14.25"/>
  <cols>
    <col min="1" max="18" width="15.25" customWidth="1"/>
  </cols>
  <sheetData>
    <row r="1" spans="1:17">
      <c r="A1" s="8" t="s">
        <v>272</v>
      </c>
      <c r="B1" s="8"/>
      <c r="C1" s="8"/>
      <c r="D1" s="8"/>
      <c r="E1" s="8"/>
      <c r="F1" s="8"/>
      <c r="G1" s="8"/>
      <c r="H1" s="8"/>
      <c r="I1" s="8"/>
      <c r="J1" s="8"/>
      <c r="K1" s="8"/>
      <c r="L1" s="8"/>
      <c r="M1" s="8"/>
      <c r="N1" s="8"/>
      <c r="O1" s="8"/>
      <c r="P1" s="8"/>
      <c r="Q1" s="8"/>
    </row>
    <row r="2" ht="27" spans="1:17">
      <c r="A2" s="177" t="s">
        <v>273</v>
      </c>
      <c r="B2" s="177"/>
      <c r="C2" s="177"/>
      <c r="D2" s="177"/>
      <c r="E2" s="177"/>
      <c r="F2" s="177"/>
      <c r="G2" s="177"/>
      <c r="H2" s="177"/>
      <c r="I2" s="177"/>
      <c r="J2" s="177"/>
      <c r="K2" s="177"/>
      <c r="L2" s="177"/>
      <c r="M2" s="177"/>
      <c r="N2" s="177"/>
      <c r="O2" s="177"/>
      <c r="P2" s="177"/>
      <c r="Q2" s="177"/>
    </row>
    <row r="3" spans="1:17">
      <c r="A3" s="178"/>
      <c r="B3" s="178"/>
      <c r="C3" s="179"/>
      <c r="D3" s="179"/>
      <c r="E3" s="179"/>
      <c r="F3" s="179"/>
      <c r="G3" s="179"/>
      <c r="H3" s="179"/>
      <c r="I3" s="179"/>
      <c r="J3" s="179"/>
      <c r="K3" s="179"/>
      <c r="L3" s="179"/>
      <c r="M3" s="179"/>
      <c r="N3" s="179"/>
      <c r="O3" s="179"/>
      <c r="P3" s="179"/>
      <c r="Q3" s="179" t="s">
        <v>38</v>
      </c>
    </row>
    <row r="4" ht="42" customHeight="1" spans="1:17">
      <c r="A4" s="180" t="s">
        <v>2</v>
      </c>
      <c r="B4" s="180" t="s">
        <v>274</v>
      </c>
      <c r="C4" s="181" t="s">
        <v>275</v>
      </c>
      <c r="D4" s="182" t="s">
        <v>276</v>
      </c>
      <c r="E4" s="181" t="s">
        <v>277</v>
      </c>
      <c r="F4" s="193" t="s">
        <v>278</v>
      </c>
      <c r="G4" s="193"/>
      <c r="H4" s="193"/>
      <c r="I4" s="193"/>
      <c r="J4" s="193"/>
      <c r="K4" s="193"/>
      <c r="L4" s="193"/>
      <c r="M4" s="193"/>
      <c r="N4" s="182" t="s">
        <v>279</v>
      </c>
      <c r="O4" s="182" t="s">
        <v>280</v>
      </c>
      <c r="P4" s="182" t="s">
        <v>281</v>
      </c>
      <c r="Q4" s="182" t="s">
        <v>282</v>
      </c>
    </row>
    <row r="5" ht="114" spans="1:17">
      <c r="A5" s="183"/>
      <c r="B5" s="183"/>
      <c r="C5" s="181"/>
      <c r="D5" s="184"/>
      <c r="E5" s="181"/>
      <c r="F5" s="181" t="s">
        <v>18</v>
      </c>
      <c r="G5" s="194" t="s">
        <v>283</v>
      </c>
      <c r="H5" s="194" t="s">
        <v>284</v>
      </c>
      <c r="I5" s="181" t="s">
        <v>285</v>
      </c>
      <c r="J5" s="181" t="s">
        <v>286</v>
      </c>
      <c r="K5" s="181" t="s">
        <v>287</v>
      </c>
      <c r="L5" s="181" t="s">
        <v>288</v>
      </c>
      <c r="M5" s="181" t="s">
        <v>289</v>
      </c>
      <c r="N5" s="184"/>
      <c r="O5" s="184"/>
      <c r="P5" s="184"/>
      <c r="Q5" s="184"/>
    </row>
    <row r="6" ht="33" customHeight="1" spans="1:17">
      <c r="A6" s="185" t="s">
        <v>231</v>
      </c>
      <c r="B6" s="186">
        <v>340.5</v>
      </c>
      <c r="C6" s="186">
        <v>22.16</v>
      </c>
      <c r="D6" s="186">
        <v>852.94</v>
      </c>
      <c r="E6" s="186">
        <v>177.99</v>
      </c>
      <c r="F6" s="195">
        <f t="shared" ref="F6:F12" si="0">SUM(G6:M6)</f>
        <v>424.19</v>
      </c>
      <c r="G6" s="186">
        <v>6.8</v>
      </c>
      <c r="H6" s="186">
        <v>31.85</v>
      </c>
      <c r="I6" s="195">
        <v>261.82</v>
      </c>
      <c r="J6" s="195">
        <v>5.51</v>
      </c>
      <c r="K6" s="195">
        <v>16.7</v>
      </c>
      <c r="L6" s="195">
        <v>60.21</v>
      </c>
      <c r="M6" s="195">
        <v>41.3</v>
      </c>
      <c r="N6" s="195">
        <v>261.89</v>
      </c>
      <c r="O6" s="195">
        <f t="shared" ref="O6:O24" si="1">B6+C6+D6+E6+N6+F6</f>
        <v>2079.67</v>
      </c>
      <c r="P6" s="195">
        <v>1467.31</v>
      </c>
      <c r="Q6" s="195">
        <f t="shared" ref="Q6:Q24" si="2">O6-P6</f>
        <v>612.36</v>
      </c>
    </row>
    <row r="7" ht="39" customHeight="1" spans="1:17">
      <c r="A7" s="187" t="s">
        <v>290</v>
      </c>
      <c r="B7" s="188"/>
      <c r="C7" s="189"/>
      <c r="D7" s="190"/>
      <c r="E7" s="189"/>
      <c r="F7" s="195"/>
      <c r="G7" s="189"/>
      <c r="H7" s="189"/>
      <c r="I7" s="196"/>
      <c r="J7" s="196"/>
      <c r="K7" s="196"/>
      <c r="L7" s="196"/>
      <c r="M7" s="196"/>
      <c r="N7" s="196"/>
      <c r="O7" s="195">
        <f t="shared" si="1"/>
        <v>0</v>
      </c>
      <c r="P7" s="196">
        <v>337.23</v>
      </c>
      <c r="Q7" s="197">
        <f t="shared" si="2"/>
        <v>-337.23</v>
      </c>
    </row>
    <row r="8" ht="39" customHeight="1" spans="1:17">
      <c r="A8" s="187" t="s">
        <v>58</v>
      </c>
      <c r="B8" s="189">
        <v>74.4</v>
      </c>
      <c r="C8" s="189"/>
      <c r="D8" s="190">
        <v>119.23</v>
      </c>
      <c r="E8" s="189"/>
      <c r="F8" s="195">
        <f t="shared" si="0"/>
        <v>9.92</v>
      </c>
      <c r="G8" s="189"/>
      <c r="H8" s="189">
        <v>1.5</v>
      </c>
      <c r="I8" s="196">
        <v>8.42</v>
      </c>
      <c r="J8" s="196"/>
      <c r="K8" s="196"/>
      <c r="L8" s="196"/>
      <c r="M8" s="196"/>
      <c r="N8" s="196"/>
      <c r="O8" s="195">
        <f t="shared" si="1"/>
        <v>203.55</v>
      </c>
      <c r="P8" s="196">
        <v>114.78</v>
      </c>
      <c r="Q8" s="196">
        <f t="shared" si="2"/>
        <v>88.77</v>
      </c>
    </row>
    <row r="9" ht="39" customHeight="1" spans="1:17">
      <c r="A9" s="187" t="s">
        <v>59</v>
      </c>
      <c r="B9" s="189">
        <v>2.88</v>
      </c>
      <c r="C9" s="189"/>
      <c r="D9" s="190">
        <v>10.1</v>
      </c>
      <c r="E9" s="189"/>
      <c r="F9" s="195">
        <f t="shared" si="0"/>
        <v>0.55</v>
      </c>
      <c r="G9" s="189"/>
      <c r="H9" s="189"/>
      <c r="I9" s="196">
        <v>0.55</v>
      </c>
      <c r="J9" s="196"/>
      <c r="K9" s="196"/>
      <c r="L9" s="196"/>
      <c r="M9" s="196"/>
      <c r="N9" s="196"/>
      <c r="O9" s="195">
        <f t="shared" si="1"/>
        <v>13.53</v>
      </c>
      <c r="P9" s="196">
        <v>12.53</v>
      </c>
      <c r="Q9" s="196">
        <f t="shared" si="2"/>
        <v>1</v>
      </c>
    </row>
    <row r="10" ht="39" customHeight="1" spans="1:17">
      <c r="A10" s="187" t="s">
        <v>60</v>
      </c>
      <c r="B10" s="189">
        <v>39.44</v>
      </c>
      <c r="C10" s="189"/>
      <c r="D10" s="190">
        <v>5.1</v>
      </c>
      <c r="E10" s="189"/>
      <c r="F10" s="195">
        <f t="shared" si="0"/>
        <v>3.15</v>
      </c>
      <c r="G10" s="189"/>
      <c r="H10" s="189">
        <v>1.5</v>
      </c>
      <c r="I10" s="196">
        <v>1.65</v>
      </c>
      <c r="J10" s="196"/>
      <c r="K10" s="196"/>
      <c r="L10" s="196"/>
      <c r="M10" s="196"/>
      <c r="N10" s="196"/>
      <c r="O10" s="195">
        <f t="shared" si="1"/>
        <v>47.69</v>
      </c>
      <c r="P10" s="196">
        <v>39.1</v>
      </c>
      <c r="Q10" s="196">
        <f t="shared" si="2"/>
        <v>8.59</v>
      </c>
    </row>
    <row r="11" ht="39" customHeight="1" spans="1:17">
      <c r="A11" s="187" t="s">
        <v>61</v>
      </c>
      <c r="B11" s="189">
        <v>2.4</v>
      </c>
      <c r="C11" s="189">
        <v>22.16</v>
      </c>
      <c r="D11" s="190">
        <v>228.81</v>
      </c>
      <c r="E11" s="189"/>
      <c r="F11" s="195">
        <f t="shared" si="0"/>
        <v>321.78</v>
      </c>
      <c r="G11" s="189"/>
      <c r="H11" s="189">
        <v>27.35</v>
      </c>
      <c r="I11" s="196">
        <v>237.9</v>
      </c>
      <c r="J11" s="196">
        <v>1.03</v>
      </c>
      <c r="K11" s="196">
        <v>1.6</v>
      </c>
      <c r="L11" s="196">
        <v>49.4</v>
      </c>
      <c r="M11" s="196">
        <v>4.5</v>
      </c>
      <c r="N11" s="196"/>
      <c r="O11" s="195">
        <f t="shared" si="1"/>
        <v>575.15</v>
      </c>
      <c r="P11" s="196">
        <v>325.48</v>
      </c>
      <c r="Q11" s="196">
        <f t="shared" si="2"/>
        <v>249.67</v>
      </c>
    </row>
    <row r="12" ht="39" customHeight="1" spans="1:17">
      <c r="A12" s="187" t="s">
        <v>62</v>
      </c>
      <c r="B12" s="189">
        <v>10.18</v>
      </c>
      <c r="C12" s="189"/>
      <c r="D12" s="190">
        <v>76.1</v>
      </c>
      <c r="E12" s="189"/>
      <c r="F12" s="195">
        <f t="shared" si="0"/>
        <v>24.9</v>
      </c>
      <c r="G12" s="189"/>
      <c r="H12" s="189">
        <v>1.5</v>
      </c>
      <c r="I12" s="196">
        <v>4.2</v>
      </c>
      <c r="J12" s="196"/>
      <c r="K12" s="196"/>
      <c r="L12" s="196"/>
      <c r="M12" s="196">
        <v>19.2</v>
      </c>
      <c r="N12" s="196"/>
      <c r="O12" s="195">
        <f t="shared" si="1"/>
        <v>111.18</v>
      </c>
      <c r="P12" s="196">
        <v>74.34</v>
      </c>
      <c r="Q12" s="196">
        <f t="shared" si="2"/>
        <v>36.84</v>
      </c>
    </row>
    <row r="13" ht="39" customHeight="1" spans="1:17">
      <c r="A13" s="187" t="s">
        <v>33</v>
      </c>
      <c r="B13" s="189">
        <v>92.78</v>
      </c>
      <c r="C13" s="189"/>
      <c r="D13" s="190">
        <v>0</v>
      </c>
      <c r="E13" s="189"/>
      <c r="F13" s="195"/>
      <c r="G13" s="189"/>
      <c r="H13" s="189"/>
      <c r="I13" s="196"/>
      <c r="J13" s="196"/>
      <c r="K13" s="196"/>
      <c r="L13" s="196"/>
      <c r="M13" s="196"/>
      <c r="N13" s="196"/>
      <c r="O13" s="195">
        <f t="shared" si="1"/>
        <v>92.78</v>
      </c>
      <c r="P13" s="196">
        <v>75.78</v>
      </c>
      <c r="Q13" s="196">
        <f t="shared" si="2"/>
        <v>17</v>
      </c>
    </row>
    <row r="14" ht="39" customHeight="1" spans="1:17">
      <c r="A14" s="187" t="s">
        <v>137</v>
      </c>
      <c r="B14" s="189"/>
      <c r="C14" s="189"/>
      <c r="D14" s="190">
        <v>9.86</v>
      </c>
      <c r="E14" s="189"/>
      <c r="F14" s="195">
        <f t="shared" ref="F14:F23" si="3">SUM(G14:M14)</f>
        <v>2.03</v>
      </c>
      <c r="G14" s="189"/>
      <c r="H14" s="189"/>
      <c r="I14" s="196"/>
      <c r="J14" s="196">
        <v>2.03</v>
      </c>
      <c r="K14" s="196"/>
      <c r="L14" s="196"/>
      <c r="M14" s="196"/>
      <c r="N14" s="196"/>
      <c r="O14" s="195">
        <f t="shared" si="1"/>
        <v>11.89</v>
      </c>
      <c r="P14" s="196">
        <v>6.6</v>
      </c>
      <c r="Q14" s="196">
        <f t="shared" si="2"/>
        <v>5.29</v>
      </c>
    </row>
    <row r="15" ht="39" customHeight="1" spans="1:17">
      <c r="A15" s="187" t="s">
        <v>86</v>
      </c>
      <c r="B15" s="189">
        <v>9.08</v>
      </c>
      <c r="C15" s="189"/>
      <c r="D15" s="190">
        <v>0</v>
      </c>
      <c r="E15" s="189"/>
      <c r="F15" s="195"/>
      <c r="G15" s="189"/>
      <c r="H15" s="189"/>
      <c r="I15" s="196"/>
      <c r="J15" s="196"/>
      <c r="K15" s="196"/>
      <c r="L15" s="196"/>
      <c r="M15" s="196"/>
      <c r="N15" s="196"/>
      <c r="O15" s="195">
        <f t="shared" si="1"/>
        <v>9.08</v>
      </c>
      <c r="P15" s="196">
        <v>6.23</v>
      </c>
      <c r="Q15" s="196">
        <f t="shared" si="2"/>
        <v>2.85</v>
      </c>
    </row>
    <row r="16" ht="39" customHeight="1" spans="1:17">
      <c r="A16" s="187" t="s">
        <v>136</v>
      </c>
      <c r="B16" s="189"/>
      <c r="C16" s="189"/>
      <c r="D16" s="190">
        <v>12</v>
      </c>
      <c r="E16" s="189">
        <v>106.57</v>
      </c>
      <c r="F16" s="195"/>
      <c r="G16" s="189"/>
      <c r="H16" s="189"/>
      <c r="I16" s="196"/>
      <c r="J16" s="196"/>
      <c r="K16" s="196"/>
      <c r="L16" s="196"/>
      <c r="M16" s="196"/>
      <c r="N16" s="196"/>
      <c r="O16" s="195">
        <f t="shared" si="1"/>
        <v>118.57</v>
      </c>
      <c r="P16" s="196">
        <v>73.94</v>
      </c>
      <c r="Q16" s="196">
        <f t="shared" si="2"/>
        <v>44.63</v>
      </c>
    </row>
    <row r="17" ht="30" customHeight="1" spans="1:17">
      <c r="A17" s="191" t="s">
        <v>291</v>
      </c>
      <c r="B17" s="189"/>
      <c r="C17" s="189"/>
      <c r="D17" s="190">
        <v>169.04</v>
      </c>
      <c r="E17" s="189"/>
      <c r="F17" s="195"/>
      <c r="G17" s="189"/>
      <c r="H17" s="189"/>
      <c r="I17" s="196"/>
      <c r="J17" s="196"/>
      <c r="K17" s="196"/>
      <c r="L17" s="196"/>
      <c r="M17" s="196"/>
      <c r="N17" s="196"/>
      <c r="O17" s="195">
        <f t="shared" si="1"/>
        <v>169.04</v>
      </c>
      <c r="P17" s="196">
        <v>116.28</v>
      </c>
      <c r="Q17" s="196">
        <f t="shared" si="2"/>
        <v>52.76</v>
      </c>
    </row>
    <row r="18" ht="30" customHeight="1" spans="1:17">
      <c r="A18" s="192" t="s">
        <v>34</v>
      </c>
      <c r="B18" s="189">
        <v>12.02</v>
      </c>
      <c r="C18" s="189"/>
      <c r="D18" s="190">
        <v>6.1</v>
      </c>
      <c r="E18" s="189"/>
      <c r="F18" s="195">
        <f t="shared" si="3"/>
        <v>3.75</v>
      </c>
      <c r="G18" s="189"/>
      <c r="H18" s="189"/>
      <c r="I18" s="196">
        <v>1.75</v>
      </c>
      <c r="J18" s="196"/>
      <c r="K18" s="196"/>
      <c r="L18" s="196"/>
      <c r="M18" s="196">
        <v>2</v>
      </c>
      <c r="N18" s="196">
        <v>122.48</v>
      </c>
      <c r="O18" s="195">
        <f t="shared" si="1"/>
        <v>144.35</v>
      </c>
      <c r="P18" s="196">
        <v>46.68</v>
      </c>
      <c r="Q18" s="196">
        <f t="shared" si="2"/>
        <v>97.67</v>
      </c>
    </row>
    <row r="19" ht="30" customHeight="1" spans="1:17">
      <c r="A19" s="192" t="s">
        <v>35</v>
      </c>
      <c r="B19" s="189">
        <v>17.87</v>
      </c>
      <c r="C19" s="189"/>
      <c r="D19" s="190">
        <v>1</v>
      </c>
      <c r="E19" s="189"/>
      <c r="F19" s="195">
        <f t="shared" si="3"/>
        <v>7.15</v>
      </c>
      <c r="G19" s="189">
        <v>3.4</v>
      </c>
      <c r="H19" s="189"/>
      <c r="I19" s="196">
        <v>1.75</v>
      </c>
      <c r="J19" s="196"/>
      <c r="K19" s="196"/>
      <c r="L19" s="196"/>
      <c r="M19" s="196">
        <v>2</v>
      </c>
      <c r="N19" s="196">
        <v>10.11</v>
      </c>
      <c r="O19" s="195">
        <f t="shared" si="1"/>
        <v>36.13</v>
      </c>
      <c r="P19" s="196">
        <v>12.09</v>
      </c>
      <c r="Q19" s="196">
        <f t="shared" si="2"/>
        <v>24.04</v>
      </c>
    </row>
    <row r="20" ht="30" customHeight="1" spans="1:17">
      <c r="A20" s="192" t="s">
        <v>36</v>
      </c>
      <c r="B20" s="189">
        <v>39.56</v>
      </c>
      <c r="C20" s="189"/>
      <c r="D20" s="190">
        <v>203.5</v>
      </c>
      <c r="E20" s="189">
        <v>71.42</v>
      </c>
      <c r="F20" s="195">
        <f t="shared" si="3"/>
        <v>44.36</v>
      </c>
      <c r="G20" s="189"/>
      <c r="H20" s="189"/>
      <c r="I20" s="196">
        <v>3.4</v>
      </c>
      <c r="J20" s="196">
        <v>2.45</v>
      </c>
      <c r="K20" s="196">
        <v>15.1</v>
      </c>
      <c r="L20" s="196">
        <v>10.81</v>
      </c>
      <c r="M20" s="196">
        <v>12.6</v>
      </c>
      <c r="N20" s="196">
        <v>129.3</v>
      </c>
      <c r="O20" s="195">
        <f t="shared" si="1"/>
        <v>488.14</v>
      </c>
      <c r="P20" s="196">
        <v>226.25</v>
      </c>
      <c r="Q20" s="196">
        <f t="shared" si="2"/>
        <v>261.89</v>
      </c>
    </row>
    <row r="21" ht="30" customHeight="1" spans="1:17">
      <c r="A21" s="192" t="s">
        <v>292</v>
      </c>
      <c r="B21" s="189"/>
      <c r="C21" s="189"/>
      <c r="D21" s="190">
        <v>6.6</v>
      </c>
      <c r="E21" s="189"/>
      <c r="F21" s="195">
        <f t="shared" si="3"/>
        <v>3.4</v>
      </c>
      <c r="G21" s="189">
        <v>3.4</v>
      </c>
      <c r="H21" s="189"/>
      <c r="I21" s="196"/>
      <c r="J21" s="196"/>
      <c r="K21" s="196"/>
      <c r="L21" s="196"/>
      <c r="M21" s="196"/>
      <c r="N21" s="196"/>
      <c r="O21" s="195">
        <f t="shared" si="1"/>
        <v>10</v>
      </c>
      <c r="P21" s="196"/>
      <c r="Q21" s="196">
        <f t="shared" si="2"/>
        <v>10</v>
      </c>
    </row>
    <row r="22" ht="30" customHeight="1" spans="1:17">
      <c r="A22" s="192" t="s">
        <v>87</v>
      </c>
      <c r="B22" s="189">
        <v>17.83</v>
      </c>
      <c r="C22" s="189"/>
      <c r="D22" s="190">
        <v>2.2</v>
      </c>
      <c r="E22" s="189"/>
      <c r="F22" s="195">
        <f t="shared" si="3"/>
        <v>2.2</v>
      </c>
      <c r="G22" s="189"/>
      <c r="H22" s="189"/>
      <c r="I22" s="196">
        <v>2.2</v>
      </c>
      <c r="J22" s="196"/>
      <c r="K22" s="196"/>
      <c r="L22" s="196"/>
      <c r="M22" s="196"/>
      <c r="N22" s="196"/>
      <c r="O22" s="195">
        <f t="shared" si="1"/>
        <v>22.23</v>
      </c>
      <c r="P22" s="196"/>
      <c r="Q22" s="196">
        <f t="shared" si="2"/>
        <v>22.23</v>
      </c>
    </row>
    <row r="23" ht="30" customHeight="1" spans="1:17">
      <c r="A23" s="192" t="s">
        <v>63</v>
      </c>
      <c r="B23" s="189">
        <v>22.06</v>
      </c>
      <c r="C23" s="189"/>
      <c r="D23" s="190">
        <v>0.55</v>
      </c>
      <c r="E23" s="189"/>
      <c r="F23" s="195">
        <f t="shared" si="3"/>
        <v>1</v>
      </c>
      <c r="G23" s="189"/>
      <c r="H23" s="189"/>
      <c r="I23" s="196"/>
      <c r="J23" s="196"/>
      <c r="K23" s="196"/>
      <c r="L23" s="196"/>
      <c r="M23" s="196">
        <v>1</v>
      </c>
      <c r="N23" s="196"/>
      <c r="O23" s="195">
        <f t="shared" si="1"/>
        <v>23.61</v>
      </c>
      <c r="P23" s="196"/>
      <c r="Q23" s="196">
        <f t="shared" si="2"/>
        <v>23.61</v>
      </c>
    </row>
    <row r="24" ht="30" customHeight="1" spans="1:17">
      <c r="A24" s="192" t="s">
        <v>293</v>
      </c>
      <c r="B24" s="189"/>
      <c r="C24" s="189"/>
      <c r="D24" s="190">
        <v>2.75</v>
      </c>
      <c r="E24" s="189"/>
      <c r="F24" s="195"/>
      <c r="G24" s="189"/>
      <c r="H24" s="189"/>
      <c r="I24" s="196"/>
      <c r="J24" s="196"/>
      <c r="K24" s="196"/>
      <c r="L24" s="196"/>
      <c r="M24" s="196"/>
      <c r="N24" s="196"/>
      <c r="O24" s="195">
        <f t="shared" si="1"/>
        <v>2.75</v>
      </c>
      <c r="P24" s="196"/>
      <c r="Q24" s="196">
        <f t="shared" si="2"/>
        <v>2.75</v>
      </c>
    </row>
  </sheetData>
  <mergeCells count="11">
    <mergeCell ref="A2:Q2"/>
    <mergeCell ref="F4:M4"/>
    <mergeCell ref="A4:A5"/>
    <mergeCell ref="B4:B5"/>
    <mergeCell ref="C4:C5"/>
    <mergeCell ref="D4:D5"/>
    <mergeCell ref="E4:E5"/>
    <mergeCell ref="N4:N5"/>
    <mergeCell ref="O4:O5"/>
    <mergeCell ref="P4:P5"/>
    <mergeCell ref="Q4:Q5"/>
  </mergeCells>
  <conditionalFormatting sqref="A18:A24">
    <cfRule type="duplicateValues" dxfId="0" priority="1"/>
  </conditionalFormatting>
  <pageMargins left="0.75" right="0.75" top="1" bottom="1" header="0.5" footer="0.5"/>
  <pageSetup paperSize="9" scale="44"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
  <sheetViews>
    <sheetView tabSelected="1" workbookViewId="0">
      <selection activeCell="A1" sqref="A1"/>
    </sheetView>
  </sheetViews>
  <sheetFormatPr defaultColWidth="9" defaultRowHeight="13.5" outlineLevelRow="4" outlineLevelCol="5"/>
  <cols>
    <col min="1" max="1" width="9" style="166"/>
    <col min="2" max="2" width="10.625" style="166" customWidth="1"/>
    <col min="3" max="3" width="10.625" style="167" customWidth="1"/>
    <col min="4" max="4" width="10.625" style="166" customWidth="1"/>
    <col min="5" max="5" width="30.25" style="166" customWidth="1"/>
    <col min="6" max="6" width="28" style="166" customWidth="1"/>
    <col min="7" max="16384" width="9" style="166"/>
  </cols>
  <sheetData>
    <row r="1" ht="14.25" spans="1:1">
      <c r="A1" s="8" t="s">
        <v>294</v>
      </c>
    </row>
    <row r="2" ht="47" customHeight="1" spans="1:1">
      <c r="A2" s="168" t="s">
        <v>295</v>
      </c>
    </row>
    <row r="3" ht="38" customHeight="1" spans="1:6">
      <c r="A3" s="169" t="s">
        <v>296</v>
      </c>
      <c r="B3" s="169" t="s">
        <v>297</v>
      </c>
      <c r="C3" s="170" t="s">
        <v>12</v>
      </c>
      <c r="D3" s="169" t="s">
        <v>298</v>
      </c>
      <c r="E3" s="169" t="s">
        <v>299</v>
      </c>
      <c r="F3" s="169" t="s">
        <v>300</v>
      </c>
    </row>
    <row r="4" ht="38" customHeight="1" spans="1:6">
      <c r="A4" s="171">
        <v>1</v>
      </c>
      <c r="B4" s="171" t="s">
        <v>32</v>
      </c>
      <c r="C4" s="172">
        <f>E4+E5</f>
        <v>6.8</v>
      </c>
      <c r="D4" s="173" t="s">
        <v>35</v>
      </c>
      <c r="E4" s="173">
        <v>3.4</v>
      </c>
      <c r="F4" s="176" t="s">
        <v>301</v>
      </c>
    </row>
    <row r="5" ht="38" customHeight="1" spans="1:6">
      <c r="A5" s="174"/>
      <c r="B5" s="174"/>
      <c r="C5" s="175"/>
      <c r="D5" s="173" t="s">
        <v>292</v>
      </c>
      <c r="E5" s="173">
        <v>3.4</v>
      </c>
      <c r="F5" s="176"/>
    </row>
  </sheetData>
  <mergeCells count="5">
    <mergeCell ref="A2:F2"/>
    <mergeCell ref="A4:A5"/>
    <mergeCell ref="B4:B5"/>
    <mergeCell ref="C4:C5"/>
    <mergeCell ref="F4:F5"/>
  </mergeCells>
  <pageMargins left="0.75" right="0.75" top="1" bottom="1" header="0.5" footer="0.5"/>
  <pageSetup paperSize="9" scale="81"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9"/>
  <sheetViews>
    <sheetView tabSelected="1" workbookViewId="0">
      <selection activeCell="A1" sqref="A1"/>
    </sheetView>
  </sheetViews>
  <sheetFormatPr defaultColWidth="9" defaultRowHeight="13.5" outlineLevelCol="3"/>
  <cols>
    <col min="1" max="1" width="20.625" style="155" customWidth="1"/>
    <col min="2" max="2" width="43.125" style="155" customWidth="1"/>
    <col min="3" max="3" width="18.5" style="155" customWidth="1"/>
    <col min="4" max="4" width="23.375" style="155" customWidth="1"/>
    <col min="5" max="16384" width="9" style="155"/>
  </cols>
  <sheetData>
    <row r="1" ht="14.25" spans="1:1">
      <c r="A1" s="8" t="s">
        <v>302</v>
      </c>
    </row>
    <row r="2" ht="32" customHeight="1" spans="1:4">
      <c r="A2" s="156" t="s">
        <v>303</v>
      </c>
      <c r="B2" s="156"/>
      <c r="C2" s="156"/>
      <c r="D2" s="156"/>
    </row>
    <row r="3" ht="25.05" customHeight="1" spans="1:4">
      <c r="A3" s="156"/>
      <c r="B3" s="156"/>
      <c r="C3" s="156"/>
      <c r="D3" s="157" t="s">
        <v>1</v>
      </c>
    </row>
    <row r="4" s="153" customFormat="1" ht="27" customHeight="1" spans="1:4">
      <c r="A4" s="158"/>
      <c r="B4" s="158" t="s">
        <v>304</v>
      </c>
      <c r="C4" s="158" t="s">
        <v>305</v>
      </c>
      <c r="D4" s="159" t="s">
        <v>11</v>
      </c>
    </row>
    <row r="5" s="154" customFormat="1" ht="14.25" spans="1:4">
      <c r="A5" s="160" t="s">
        <v>231</v>
      </c>
      <c r="B5" s="160"/>
      <c r="C5" s="161">
        <v>31.85</v>
      </c>
      <c r="D5" s="162"/>
    </row>
    <row r="6" s="154" customFormat="1" ht="18.75" spans="1:4">
      <c r="A6" s="163" t="s">
        <v>58</v>
      </c>
      <c r="B6" s="163">
        <v>120</v>
      </c>
      <c r="C6" s="164">
        <v>1.5</v>
      </c>
      <c r="D6" s="165"/>
    </row>
    <row r="7" s="154" customFormat="1" ht="18.75" spans="1:4">
      <c r="A7" s="163" t="s">
        <v>60</v>
      </c>
      <c r="B7" s="163">
        <v>120</v>
      </c>
      <c r="C7" s="164">
        <v>1.5</v>
      </c>
      <c r="D7" s="165"/>
    </row>
    <row r="8" s="154" customFormat="1" ht="18.75" spans="1:4">
      <c r="A8" s="163" t="s">
        <v>61</v>
      </c>
      <c r="B8" s="163"/>
      <c r="C8" s="164">
        <v>27.35</v>
      </c>
      <c r="D8" s="165"/>
    </row>
    <row r="9" s="154" customFormat="1" ht="18.75" spans="1:4">
      <c r="A9" s="163" t="s">
        <v>62</v>
      </c>
      <c r="B9" s="163">
        <v>120</v>
      </c>
      <c r="C9" s="164">
        <v>1.5</v>
      </c>
      <c r="D9" s="165"/>
    </row>
  </sheetData>
  <mergeCells count="1">
    <mergeCell ref="A2:D2"/>
  </mergeCells>
  <pageMargins left="0.75" right="0.75" top="1" bottom="1" header="0.5" footer="0.5"/>
  <pageSetup paperSize="9" scale="76"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M16"/>
  <sheetViews>
    <sheetView tabSelected="1" workbookViewId="0">
      <selection activeCell="A1" sqref="A1"/>
    </sheetView>
  </sheetViews>
  <sheetFormatPr defaultColWidth="7.56666666666667" defaultRowHeight="10.5"/>
  <cols>
    <col min="1" max="1" width="18" style="92" customWidth="1"/>
    <col min="2" max="2" width="7.375" style="93" customWidth="1"/>
    <col min="3" max="5" width="7.375" style="94" customWidth="1"/>
    <col min="6" max="6" width="7.375" style="93" customWidth="1"/>
    <col min="7" max="7" width="7.375" style="94" customWidth="1"/>
    <col min="8" max="10" width="7.375" style="93" customWidth="1"/>
    <col min="11" max="11" width="7.375" style="94" customWidth="1"/>
    <col min="12" max="12" width="7.375" style="95" customWidth="1"/>
    <col min="13" max="13" width="7.375" style="93" customWidth="1"/>
    <col min="14" max="19" width="7.375" style="94" customWidth="1"/>
    <col min="20" max="21" width="7.375" style="96" customWidth="1"/>
    <col min="22" max="22" width="9.5" style="97" customWidth="1"/>
    <col min="23" max="23" width="8.875" style="98" customWidth="1"/>
    <col min="24" max="24" width="8.875" style="94" customWidth="1"/>
    <col min="25" max="25" width="8.875" style="98" customWidth="1"/>
    <col min="26" max="26" width="8.875" style="94" customWidth="1"/>
    <col min="27" max="27" width="8.875" style="98" customWidth="1"/>
    <col min="28" max="28" width="8.875" style="95" customWidth="1"/>
    <col min="29" max="35" width="8.875" style="93" customWidth="1"/>
    <col min="36" max="36" width="8.875" style="94" customWidth="1"/>
    <col min="37" max="39" width="8.875" style="93" customWidth="1"/>
    <col min="40" max="40" width="8.875" style="94" customWidth="1"/>
    <col min="41" max="41" width="8.875" style="93" customWidth="1"/>
    <col min="42" max="42" width="8.875" style="94" customWidth="1"/>
    <col min="43" max="43" width="8.875" style="93" customWidth="1"/>
    <col min="44" max="44" width="8.875" style="94" customWidth="1"/>
    <col min="45" max="48" width="8.875" style="93" customWidth="1"/>
    <col min="49" max="51" width="8.875" style="94" customWidth="1"/>
    <col min="52" max="52" width="8.875" style="93" customWidth="1"/>
    <col min="53" max="53" width="8.875" style="94" customWidth="1"/>
    <col min="54" max="54" width="8.875" style="93" customWidth="1"/>
    <col min="55" max="55" width="8.875" style="94" customWidth="1"/>
    <col min="56" max="56" width="8.875" style="93" customWidth="1"/>
    <col min="57" max="58" width="8.875" style="94" customWidth="1"/>
    <col min="59" max="60" width="8.875" style="93" customWidth="1"/>
    <col min="61" max="61" width="11.8166666666667" style="99" hidden="1" customWidth="1"/>
    <col min="62" max="65" width="7.56666666666667" style="99" hidden="1" customWidth="1"/>
    <col min="66" max="66" width="9" style="99" hidden="1" customWidth="1"/>
    <col min="67" max="67" width="8.44166666666667" style="99" hidden="1" customWidth="1"/>
    <col min="68" max="76" width="7.56666666666667" style="99" hidden="1" customWidth="1"/>
    <col min="77" max="77" width="10.25" style="99" hidden="1" customWidth="1"/>
    <col min="78" max="80" width="7.56666666666667" style="99" hidden="1" customWidth="1"/>
    <col min="81" max="81" width="8.31666666666667" style="99" hidden="1" customWidth="1"/>
    <col min="82" max="82" width="9" style="99" hidden="1" customWidth="1"/>
    <col min="83" max="83" width="11.375" style="100" hidden="1" customWidth="1"/>
    <col min="84" max="84" width="7.625" style="99" hidden="1" customWidth="1"/>
    <col min="85" max="85" width="9.75" style="99" hidden="1" customWidth="1"/>
    <col min="86" max="86" width="10.4416666666667" style="99" hidden="1" customWidth="1"/>
    <col min="87" max="91" width="7.56666666666667" style="99" hidden="1" customWidth="1"/>
    <col min="92" max="16384" width="7.56666666666667" style="99"/>
  </cols>
  <sheetData>
    <row r="1" ht="14.25" spans="1:1">
      <c r="A1" s="8" t="s">
        <v>306</v>
      </c>
    </row>
    <row r="2" s="90" customFormat="1" ht="18.75" spans="1:60">
      <c r="A2" s="101" t="s">
        <v>307</v>
      </c>
      <c r="B2" s="102"/>
      <c r="C2" s="103"/>
      <c r="D2" s="103"/>
      <c r="E2" s="103"/>
      <c r="F2" s="102"/>
      <c r="G2" s="103"/>
      <c r="H2" s="102"/>
      <c r="I2" s="102"/>
      <c r="J2" s="102"/>
      <c r="K2" s="103"/>
      <c r="L2" s="102"/>
      <c r="M2" s="102"/>
      <c r="N2" s="103"/>
      <c r="O2" s="103"/>
      <c r="P2" s="103"/>
      <c r="Q2" s="103"/>
      <c r="R2" s="103"/>
      <c r="S2" s="103"/>
      <c r="T2" s="103"/>
      <c r="U2" s="103"/>
      <c r="V2" s="102"/>
      <c r="W2" s="133"/>
      <c r="X2" s="103"/>
      <c r="Y2" s="133"/>
      <c r="Z2" s="103"/>
      <c r="AA2" s="133"/>
      <c r="AB2" s="97"/>
      <c r="AC2" s="97"/>
      <c r="AD2" s="97"/>
      <c r="AE2" s="102"/>
      <c r="AF2" s="102"/>
      <c r="AG2" s="102"/>
      <c r="AH2" s="102"/>
      <c r="AI2" s="102"/>
      <c r="AJ2" s="103"/>
      <c r="AK2" s="102"/>
      <c r="AL2" s="102"/>
      <c r="AM2" s="102"/>
      <c r="AN2" s="103"/>
      <c r="AO2" s="102"/>
      <c r="AP2" s="103"/>
      <c r="AQ2" s="102"/>
      <c r="AR2" s="103"/>
      <c r="AS2" s="102"/>
      <c r="AT2" s="102"/>
      <c r="AU2" s="102"/>
      <c r="AV2" s="102"/>
      <c r="AW2" s="103"/>
      <c r="AX2" s="103"/>
      <c r="AY2" s="103"/>
      <c r="AZ2" s="102"/>
      <c r="BA2" s="103"/>
      <c r="BB2" s="102"/>
      <c r="BC2" s="103"/>
      <c r="BD2" s="102"/>
      <c r="BE2" s="103"/>
      <c r="BF2" s="103"/>
      <c r="BG2" s="102"/>
      <c r="BH2" s="102"/>
    </row>
    <row r="3" ht="52.5" spans="1:91">
      <c r="A3" s="104" t="s">
        <v>2</v>
      </c>
      <c r="B3" s="105" t="s">
        <v>3</v>
      </c>
      <c r="C3" s="106" t="s">
        <v>308</v>
      </c>
      <c r="D3" s="107"/>
      <c r="E3" s="107"/>
      <c r="F3" s="118"/>
      <c r="G3" s="107"/>
      <c r="H3" s="118"/>
      <c r="I3" s="118"/>
      <c r="J3" s="120"/>
      <c r="K3" s="121" t="s">
        <v>309</v>
      </c>
      <c r="L3" s="121"/>
      <c r="M3" s="121"/>
      <c r="N3" s="127" t="s">
        <v>310</v>
      </c>
      <c r="O3" s="128"/>
      <c r="P3" s="129"/>
      <c r="Q3" s="129"/>
      <c r="R3" s="129"/>
      <c r="S3" s="129"/>
      <c r="T3" s="129"/>
      <c r="U3" s="129"/>
      <c r="V3" s="134"/>
      <c r="W3" s="122" t="s">
        <v>311</v>
      </c>
      <c r="X3" s="135"/>
      <c r="Y3" s="124"/>
      <c r="Z3" s="135"/>
      <c r="AA3" s="124"/>
      <c r="AB3" s="141" t="s">
        <v>312</v>
      </c>
      <c r="AC3" s="118"/>
      <c r="AD3" s="118"/>
      <c r="AE3" s="118"/>
      <c r="AF3" s="118"/>
      <c r="AG3" s="118"/>
      <c r="AH3" s="118"/>
      <c r="AI3" s="118"/>
      <c r="AJ3" s="118"/>
      <c r="AK3" s="118"/>
      <c r="AL3" s="118"/>
      <c r="AM3" s="118"/>
      <c r="AN3" s="118"/>
      <c r="AO3" s="118"/>
      <c r="AP3" s="118"/>
      <c r="AQ3" s="118"/>
      <c r="AR3" s="118"/>
      <c r="AS3" s="118"/>
      <c r="AT3" s="118"/>
      <c r="AU3" s="118"/>
      <c r="AV3" s="120"/>
      <c r="AW3" s="106" t="s">
        <v>313</v>
      </c>
      <c r="AX3" s="106" t="s">
        <v>314</v>
      </c>
      <c r="AY3" s="107"/>
      <c r="AZ3" s="118"/>
      <c r="BA3" s="107"/>
      <c r="BB3" s="118"/>
      <c r="BC3" s="107"/>
      <c r="BD3" s="118"/>
      <c r="BE3" s="107"/>
      <c r="BF3" s="107"/>
      <c r="BG3" s="118"/>
      <c r="BH3" s="120"/>
      <c r="BI3" s="113" t="s">
        <v>315</v>
      </c>
      <c r="BJ3" s="151"/>
      <c r="BK3" s="151"/>
      <c r="BL3" s="113" t="s">
        <v>316</v>
      </c>
      <c r="BM3" s="151"/>
      <c r="BN3" s="151"/>
      <c r="BO3" s="151"/>
      <c r="BP3" s="151"/>
      <c r="BQ3" s="151"/>
      <c r="BR3" s="151"/>
      <c r="BS3" s="151"/>
      <c r="BT3" s="113" t="s">
        <v>315</v>
      </c>
      <c r="BU3" s="151"/>
      <c r="BV3" s="151"/>
      <c r="BW3" s="113" t="s">
        <v>316</v>
      </c>
      <c r="BX3" s="151"/>
      <c r="BY3" s="151"/>
      <c r="BZ3" s="151"/>
      <c r="CA3" s="151"/>
      <c r="CB3" s="113" t="s">
        <v>315</v>
      </c>
      <c r="CC3" s="151"/>
      <c r="CD3" s="151"/>
      <c r="CE3" s="110" t="s">
        <v>316</v>
      </c>
      <c r="CF3" s="151"/>
      <c r="CG3" s="151"/>
      <c r="CH3" s="151"/>
      <c r="CI3" s="151"/>
      <c r="CJ3" s="151"/>
      <c r="CK3" s="151"/>
      <c r="CL3" s="151"/>
      <c r="CM3" s="151"/>
    </row>
    <row r="4" ht="21" spans="1:91">
      <c r="A4" s="108"/>
      <c r="B4" s="109"/>
      <c r="C4" s="110" t="s">
        <v>317</v>
      </c>
      <c r="D4" s="111"/>
      <c r="E4" s="111"/>
      <c r="F4" s="114"/>
      <c r="G4" s="110" t="s">
        <v>318</v>
      </c>
      <c r="H4" s="114"/>
      <c r="I4" s="119" t="s">
        <v>319</v>
      </c>
      <c r="J4" s="122" t="s">
        <v>320</v>
      </c>
      <c r="K4" s="112" t="s">
        <v>30</v>
      </c>
      <c r="L4" s="123" t="s">
        <v>321</v>
      </c>
      <c r="M4" s="122" t="s">
        <v>322</v>
      </c>
      <c r="N4" s="130" t="s">
        <v>323</v>
      </c>
      <c r="O4" s="131"/>
      <c r="P4" s="132" t="s">
        <v>324</v>
      </c>
      <c r="Q4" s="130"/>
      <c r="R4" s="130"/>
      <c r="S4" s="130"/>
      <c r="T4" s="130"/>
      <c r="U4" s="131"/>
      <c r="V4" s="136" t="s">
        <v>325</v>
      </c>
      <c r="W4" s="137" t="s">
        <v>326</v>
      </c>
      <c r="X4" s="138"/>
      <c r="Y4" s="125" t="s">
        <v>327</v>
      </c>
      <c r="Z4" s="142"/>
      <c r="AA4" s="136" t="s">
        <v>328</v>
      </c>
      <c r="AB4" s="119" t="s">
        <v>329</v>
      </c>
      <c r="AC4" s="114"/>
      <c r="AD4" s="114"/>
      <c r="AE4" s="114"/>
      <c r="AF4" s="119" t="s">
        <v>330</v>
      </c>
      <c r="AG4" s="114"/>
      <c r="AH4" s="114"/>
      <c r="AI4" s="119" t="s">
        <v>331</v>
      </c>
      <c r="AJ4" s="111"/>
      <c r="AK4" s="114"/>
      <c r="AL4" s="114"/>
      <c r="AM4" s="114"/>
      <c r="AN4" s="111"/>
      <c r="AO4" s="119" t="s">
        <v>332</v>
      </c>
      <c r="AP4" s="111"/>
      <c r="AQ4" s="114"/>
      <c r="AR4" s="111"/>
      <c r="AS4" s="114"/>
      <c r="AT4" s="114"/>
      <c r="AU4" s="114"/>
      <c r="AV4" s="122" t="s">
        <v>333</v>
      </c>
      <c r="AW4" s="110" t="s">
        <v>334</v>
      </c>
      <c r="AX4" s="111"/>
      <c r="AY4" s="110" t="s">
        <v>335</v>
      </c>
      <c r="AZ4" s="114"/>
      <c r="BA4" s="110" t="s">
        <v>336</v>
      </c>
      <c r="BB4" s="114"/>
      <c r="BC4" s="110" t="s">
        <v>337</v>
      </c>
      <c r="BD4" s="114"/>
      <c r="BE4" s="110" t="s">
        <v>338</v>
      </c>
      <c r="BF4" s="111"/>
      <c r="BG4" s="114"/>
      <c r="BH4" s="122" t="s">
        <v>339</v>
      </c>
      <c r="BI4" s="151"/>
      <c r="BJ4" s="151"/>
      <c r="BK4" s="151"/>
      <c r="BL4" s="151"/>
      <c r="BM4" s="151"/>
      <c r="BN4" s="151"/>
      <c r="BO4" s="151"/>
      <c r="BP4" s="151"/>
      <c r="BQ4" s="151"/>
      <c r="BR4" s="151"/>
      <c r="BS4" s="151"/>
      <c r="BT4" s="151"/>
      <c r="BU4" s="151"/>
      <c r="BV4" s="151"/>
      <c r="BW4" s="151"/>
      <c r="BX4" s="151"/>
      <c r="BY4" s="151"/>
      <c r="BZ4" s="151"/>
      <c r="CA4" s="151"/>
      <c r="CB4" s="151"/>
      <c r="CC4" s="151"/>
      <c r="CD4" s="151"/>
      <c r="CE4" s="111"/>
      <c r="CF4" s="151"/>
      <c r="CG4" s="151"/>
      <c r="CH4" s="151"/>
      <c r="CI4" s="151"/>
      <c r="CJ4" s="151"/>
      <c r="CK4" s="151"/>
      <c r="CL4" s="151"/>
      <c r="CM4" s="151"/>
    </row>
    <row r="5" s="91" customFormat="1" ht="52.5" spans="1:91">
      <c r="A5" s="108"/>
      <c r="B5" s="109"/>
      <c r="C5" s="112" t="s">
        <v>340</v>
      </c>
      <c r="D5" s="112" t="s">
        <v>341</v>
      </c>
      <c r="E5" s="110" t="s">
        <v>342</v>
      </c>
      <c r="F5" s="119" t="s">
        <v>343</v>
      </c>
      <c r="G5" s="112" t="s">
        <v>344</v>
      </c>
      <c r="H5" s="119" t="s">
        <v>343</v>
      </c>
      <c r="I5" s="119" t="s">
        <v>343</v>
      </c>
      <c r="J5" s="124"/>
      <c r="K5" s="110" t="s">
        <v>345</v>
      </c>
      <c r="L5" s="125" t="s">
        <v>346</v>
      </c>
      <c r="M5" s="124"/>
      <c r="N5" s="131" t="s">
        <v>347</v>
      </c>
      <c r="O5" s="131" t="s">
        <v>348</v>
      </c>
      <c r="P5" s="110" t="s">
        <v>349</v>
      </c>
      <c r="Q5" s="110" t="s">
        <v>350</v>
      </c>
      <c r="R5" s="110" t="s">
        <v>351</v>
      </c>
      <c r="S5" s="110" t="s">
        <v>352</v>
      </c>
      <c r="T5" s="110" t="s">
        <v>353</v>
      </c>
      <c r="U5" s="110" t="s">
        <v>354</v>
      </c>
      <c r="V5" s="139"/>
      <c r="W5" s="119" t="s">
        <v>343</v>
      </c>
      <c r="X5" s="110" t="s">
        <v>355</v>
      </c>
      <c r="Y5" s="119" t="s">
        <v>343</v>
      </c>
      <c r="Z5" s="110" t="s">
        <v>356</v>
      </c>
      <c r="AA5" s="139"/>
      <c r="AB5" s="119" t="s">
        <v>357</v>
      </c>
      <c r="AC5" s="119" t="s">
        <v>358</v>
      </c>
      <c r="AD5" s="119" t="s">
        <v>359</v>
      </c>
      <c r="AE5" s="119" t="s">
        <v>360</v>
      </c>
      <c r="AF5" s="119" t="s">
        <v>361</v>
      </c>
      <c r="AG5" s="119" t="s">
        <v>362</v>
      </c>
      <c r="AH5" s="119" t="s">
        <v>363</v>
      </c>
      <c r="AI5" s="119" t="s">
        <v>364</v>
      </c>
      <c r="AJ5" s="110" t="s">
        <v>365</v>
      </c>
      <c r="AK5" s="119" t="s">
        <v>366</v>
      </c>
      <c r="AL5" s="119" t="s">
        <v>367</v>
      </c>
      <c r="AM5" s="119" t="s">
        <v>368</v>
      </c>
      <c r="AN5" s="110" t="s">
        <v>369</v>
      </c>
      <c r="AO5" s="147" t="s">
        <v>370</v>
      </c>
      <c r="AP5" s="148" t="s">
        <v>371</v>
      </c>
      <c r="AQ5" s="147" t="s">
        <v>372</v>
      </c>
      <c r="AR5" s="148" t="s">
        <v>373</v>
      </c>
      <c r="AS5" s="147" t="s">
        <v>374</v>
      </c>
      <c r="AT5" s="147" t="s">
        <v>375</v>
      </c>
      <c r="AU5" s="149" t="s">
        <v>376</v>
      </c>
      <c r="AV5" s="150"/>
      <c r="AW5" s="110" t="s">
        <v>377</v>
      </c>
      <c r="AX5" s="110" t="s">
        <v>378</v>
      </c>
      <c r="AY5" s="110" t="s">
        <v>379</v>
      </c>
      <c r="AZ5" s="119" t="s">
        <v>380</v>
      </c>
      <c r="BA5" s="110" t="s">
        <v>381</v>
      </c>
      <c r="BB5" s="119" t="s">
        <v>382</v>
      </c>
      <c r="BC5" s="110" t="s">
        <v>383</v>
      </c>
      <c r="BD5" s="119" t="s">
        <v>384</v>
      </c>
      <c r="BE5" s="110" t="s">
        <v>385</v>
      </c>
      <c r="BF5" s="110" t="s">
        <v>378</v>
      </c>
      <c r="BG5" s="119" t="s">
        <v>386</v>
      </c>
      <c r="BH5" s="124"/>
      <c r="BI5" s="113" t="s">
        <v>387</v>
      </c>
      <c r="BJ5" s="113" t="s">
        <v>388</v>
      </c>
      <c r="BK5" s="113" t="s">
        <v>389</v>
      </c>
      <c r="BL5" s="113" t="s">
        <v>390</v>
      </c>
      <c r="BM5" s="113" t="s">
        <v>391</v>
      </c>
      <c r="BN5" s="113" t="s">
        <v>392</v>
      </c>
      <c r="BO5" s="113" t="s">
        <v>393</v>
      </c>
      <c r="BP5" s="113" t="s">
        <v>394</v>
      </c>
      <c r="BQ5" s="113" t="s">
        <v>395</v>
      </c>
      <c r="BR5" s="113" t="s">
        <v>351</v>
      </c>
      <c r="BS5" s="113" t="s">
        <v>396</v>
      </c>
      <c r="BT5" s="113" t="s">
        <v>387</v>
      </c>
      <c r="BU5" s="113" t="s">
        <v>388</v>
      </c>
      <c r="BV5" s="113" t="s">
        <v>389</v>
      </c>
      <c r="BW5" s="113" t="s">
        <v>390</v>
      </c>
      <c r="BX5" s="113" t="s">
        <v>391</v>
      </c>
      <c r="BY5" s="113" t="s">
        <v>392</v>
      </c>
      <c r="BZ5" s="113" t="s">
        <v>393</v>
      </c>
      <c r="CA5" s="113" t="s">
        <v>394</v>
      </c>
      <c r="CB5" s="113" t="s">
        <v>387</v>
      </c>
      <c r="CC5" s="113" t="s">
        <v>388</v>
      </c>
      <c r="CD5" s="113" t="s">
        <v>389</v>
      </c>
      <c r="CE5" s="110" t="s">
        <v>390</v>
      </c>
      <c r="CF5" s="113" t="s">
        <v>391</v>
      </c>
      <c r="CG5" s="113" t="s">
        <v>392</v>
      </c>
      <c r="CH5" s="113" t="s">
        <v>393</v>
      </c>
      <c r="CI5" s="113" t="s">
        <v>397</v>
      </c>
      <c r="CJ5" s="113" t="s">
        <v>394</v>
      </c>
      <c r="CK5" s="113" t="s">
        <v>395</v>
      </c>
      <c r="CL5" s="113" t="s">
        <v>351</v>
      </c>
      <c r="CM5" s="113" t="s">
        <v>396</v>
      </c>
    </row>
    <row r="6" ht="21" spans="1:91">
      <c r="A6" s="113" t="s">
        <v>32</v>
      </c>
      <c r="B6" s="114">
        <f>J6+M6+V6+AA6+AV6+BH6</f>
        <v>261.82</v>
      </c>
      <c r="C6" s="111">
        <v>1</v>
      </c>
      <c r="D6" s="111">
        <v>2</v>
      </c>
      <c r="E6" s="111">
        <v>2080</v>
      </c>
      <c r="F6" s="114">
        <v>5.3</v>
      </c>
      <c r="G6" s="111">
        <v>2080</v>
      </c>
      <c r="H6" s="114">
        <v>66.56</v>
      </c>
      <c r="I6" s="114">
        <v>10</v>
      </c>
      <c r="J6" s="114">
        <f>F6+H6+I6</f>
        <v>81.86</v>
      </c>
      <c r="K6" s="110" t="s">
        <v>398</v>
      </c>
      <c r="L6" s="114">
        <v>5</v>
      </c>
      <c r="M6" s="114">
        <v>5</v>
      </c>
      <c r="N6" s="111">
        <v>600</v>
      </c>
      <c r="O6" s="111">
        <v>60</v>
      </c>
      <c r="P6" s="111">
        <v>600</v>
      </c>
      <c r="Q6" s="111">
        <v>60</v>
      </c>
      <c r="R6" s="111">
        <v>60</v>
      </c>
      <c r="S6" s="111">
        <v>60</v>
      </c>
      <c r="T6" s="111">
        <v>50</v>
      </c>
      <c r="U6" s="111">
        <v>1</v>
      </c>
      <c r="V6" s="114">
        <v>65</v>
      </c>
      <c r="W6" s="114">
        <v>4.8</v>
      </c>
      <c r="X6" s="111">
        <v>96</v>
      </c>
      <c r="Y6" s="114">
        <v>1.85</v>
      </c>
      <c r="Z6" s="111">
        <v>840</v>
      </c>
      <c r="AA6" s="114">
        <v>6.65</v>
      </c>
      <c r="AB6" s="143">
        <v>4</v>
      </c>
      <c r="AC6" s="114">
        <v>0.3</v>
      </c>
      <c r="AD6" s="114">
        <v>0.5</v>
      </c>
      <c r="AE6" s="114">
        <v>4.8</v>
      </c>
      <c r="AF6" s="114">
        <v>1.59</v>
      </c>
      <c r="AG6" s="143">
        <v>0</v>
      </c>
      <c r="AH6" s="143">
        <v>1.59</v>
      </c>
      <c r="AI6" s="114">
        <v>3</v>
      </c>
      <c r="AJ6" s="144">
        <v>3</v>
      </c>
      <c r="AK6" s="145">
        <f>AJ6*0.25</f>
        <v>0.75</v>
      </c>
      <c r="AL6" s="146">
        <f>AJ6*0.1</f>
        <v>0.3</v>
      </c>
      <c r="AM6" s="145">
        <f>AK6+AL6+AI6</f>
        <v>4.05</v>
      </c>
      <c r="AN6" s="144">
        <v>352</v>
      </c>
      <c r="AO6" s="114">
        <v>5.28</v>
      </c>
      <c r="AP6" s="110" t="s">
        <v>399</v>
      </c>
      <c r="AQ6" s="114">
        <v>1</v>
      </c>
      <c r="AR6" s="110" t="s">
        <v>399</v>
      </c>
      <c r="AS6" s="114">
        <v>0.3</v>
      </c>
      <c r="AT6" s="114">
        <v>0.1</v>
      </c>
      <c r="AU6" s="114">
        <v>6.95</v>
      </c>
      <c r="AV6" s="114">
        <f>AE6+AH6+AM6+AU6</f>
        <v>17.39</v>
      </c>
      <c r="AW6" s="111">
        <v>15</v>
      </c>
      <c r="AX6" s="111">
        <v>175</v>
      </c>
      <c r="AY6" s="111">
        <v>1</v>
      </c>
      <c r="AZ6" s="114">
        <v>3</v>
      </c>
      <c r="BA6" s="111">
        <v>104</v>
      </c>
      <c r="BB6" s="114">
        <v>3.12</v>
      </c>
      <c r="BC6" s="111">
        <v>525</v>
      </c>
      <c r="BD6" s="114">
        <v>1.05</v>
      </c>
      <c r="BE6" s="111">
        <v>262.5</v>
      </c>
      <c r="BF6" s="111">
        <v>175</v>
      </c>
      <c r="BG6" s="114">
        <v>78.75</v>
      </c>
      <c r="BH6" s="114">
        <v>85.92</v>
      </c>
      <c r="BI6" s="146">
        <v>3</v>
      </c>
      <c r="BJ6" s="151">
        <v>3</v>
      </c>
      <c r="BK6" s="151">
        <v>1280</v>
      </c>
      <c r="BL6" s="151">
        <v>200</v>
      </c>
      <c r="BM6" s="151"/>
      <c r="BN6" s="113" t="s">
        <v>398</v>
      </c>
      <c r="BO6" s="113" t="s">
        <v>398</v>
      </c>
      <c r="BP6" s="151">
        <v>200</v>
      </c>
      <c r="BQ6" s="151"/>
      <c r="BR6" s="151"/>
      <c r="BS6" s="151"/>
      <c r="BT6" s="152">
        <v>1</v>
      </c>
      <c r="BU6" s="152">
        <v>1</v>
      </c>
      <c r="BV6" s="152">
        <v>310</v>
      </c>
      <c r="BW6" s="152">
        <v>352</v>
      </c>
      <c r="BX6" s="152">
        <v>352</v>
      </c>
      <c r="BY6" s="113" t="s">
        <v>398</v>
      </c>
      <c r="BZ6" s="152">
        <v>0</v>
      </c>
      <c r="CA6" s="151"/>
      <c r="CB6" s="146">
        <v>5</v>
      </c>
      <c r="CC6" s="151">
        <v>13</v>
      </c>
      <c r="CD6" s="151">
        <v>7682</v>
      </c>
      <c r="CE6" s="111">
        <v>15019</v>
      </c>
      <c r="CF6" s="151">
        <v>14900</v>
      </c>
      <c r="CG6" s="113" t="s">
        <v>398</v>
      </c>
      <c r="CH6" s="111">
        <v>119</v>
      </c>
      <c r="CI6" s="111">
        <v>0</v>
      </c>
      <c r="CJ6" s="151"/>
      <c r="CK6" s="151"/>
      <c r="CL6" s="151"/>
      <c r="CM6" s="151"/>
    </row>
    <row r="7" spans="1:91">
      <c r="A7" s="113" t="s">
        <v>58</v>
      </c>
      <c r="B7" s="114">
        <f t="shared" ref="B7:B15" si="0">J7+M7+V7+AA7+AV7+BH7</f>
        <v>8.42</v>
      </c>
      <c r="C7" s="111"/>
      <c r="D7" s="111">
        <v>1</v>
      </c>
      <c r="E7" s="111">
        <v>1040</v>
      </c>
      <c r="F7" s="114">
        <v>2.65</v>
      </c>
      <c r="G7" s="111"/>
      <c r="H7" s="114"/>
      <c r="I7" s="114"/>
      <c r="J7" s="114">
        <v>2.65</v>
      </c>
      <c r="K7" s="110"/>
      <c r="L7" s="114"/>
      <c r="M7" s="114"/>
      <c r="N7" s="111">
        <v>150</v>
      </c>
      <c r="O7" s="111">
        <v>15</v>
      </c>
      <c r="P7" s="111"/>
      <c r="Q7" s="111"/>
      <c r="R7" s="111"/>
      <c r="S7" s="111"/>
      <c r="T7" s="111"/>
      <c r="U7" s="111"/>
      <c r="V7" s="114">
        <v>1.65</v>
      </c>
      <c r="W7" s="114"/>
      <c r="X7" s="111"/>
      <c r="Y7" s="114"/>
      <c r="Z7" s="111"/>
      <c r="AA7" s="114"/>
      <c r="AB7" s="143"/>
      <c r="AC7" s="114"/>
      <c r="AD7" s="114"/>
      <c r="AE7" s="114"/>
      <c r="AF7" s="114"/>
      <c r="AG7" s="143"/>
      <c r="AH7" s="143"/>
      <c r="AI7" s="114"/>
      <c r="AJ7" s="144"/>
      <c r="AK7" s="145"/>
      <c r="AL7" s="146"/>
      <c r="AM7" s="145"/>
      <c r="AN7" s="144"/>
      <c r="AO7" s="114"/>
      <c r="AP7" s="110"/>
      <c r="AQ7" s="114"/>
      <c r="AR7" s="110"/>
      <c r="AS7" s="114"/>
      <c r="AT7" s="114"/>
      <c r="AU7" s="114"/>
      <c r="AV7" s="114">
        <f t="shared" ref="AV7:AV15" si="1">AE7+AH7+AM7+AU7</f>
        <v>0</v>
      </c>
      <c r="AW7" s="111"/>
      <c r="AX7" s="111"/>
      <c r="AY7" s="111">
        <v>1</v>
      </c>
      <c r="AZ7" s="114">
        <v>3</v>
      </c>
      <c r="BA7" s="111">
        <v>104</v>
      </c>
      <c r="BB7" s="114">
        <v>1.12</v>
      </c>
      <c r="BC7" s="111"/>
      <c r="BD7" s="114"/>
      <c r="BE7" s="111"/>
      <c r="BF7" s="111"/>
      <c r="BG7" s="114"/>
      <c r="BH7" s="114">
        <v>4.12</v>
      </c>
      <c r="BI7" s="146">
        <v>2</v>
      </c>
      <c r="BJ7" s="151">
        <v>2</v>
      </c>
      <c r="BK7" s="151">
        <v>1080</v>
      </c>
      <c r="BL7" s="151">
        <v>0</v>
      </c>
      <c r="BM7" s="151"/>
      <c r="BN7" s="113" t="s">
        <v>398</v>
      </c>
      <c r="BO7" s="113" t="s">
        <v>398</v>
      </c>
      <c r="BP7" s="151">
        <v>0</v>
      </c>
      <c r="BQ7" s="151"/>
      <c r="BR7" s="151"/>
      <c r="BS7" s="151"/>
      <c r="BT7" s="152">
        <v>1</v>
      </c>
      <c r="BU7" s="152">
        <v>1</v>
      </c>
      <c r="BV7" s="152">
        <v>310</v>
      </c>
      <c r="BW7" s="152">
        <v>352</v>
      </c>
      <c r="BX7" s="152">
        <v>352</v>
      </c>
      <c r="BY7" s="113" t="s">
        <v>398</v>
      </c>
      <c r="BZ7" s="152">
        <v>0</v>
      </c>
      <c r="CA7" s="151"/>
      <c r="CB7" s="146">
        <v>5</v>
      </c>
      <c r="CC7" s="151">
        <v>9</v>
      </c>
      <c r="CD7" s="151">
        <v>6037</v>
      </c>
      <c r="CE7" s="111">
        <v>10973</v>
      </c>
      <c r="CF7" s="151">
        <v>10875</v>
      </c>
      <c r="CG7" s="113" t="s">
        <v>398</v>
      </c>
      <c r="CH7" s="111">
        <v>98</v>
      </c>
      <c r="CI7" s="111">
        <v>0</v>
      </c>
      <c r="CJ7" s="151"/>
      <c r="CK7" s="151"/>
      <c r="CL7" s="151"/>
      <c r="CM7" s="151"/>
    </row>
    <row r="8" spans="1:91">
      <c r="A8" s="113" t="s">
        <v>59</v>
      </c>
      <c r="B8" s="114">
        <f t="shared" si="0"/>
        <v>0.55</v>
      </c>
      <c r="C8" s="111"/>
      <c r="D8" s="111"/>
      <c r="E8" s="111"/>
      <c r="F8" s="114"/>
      <c r="G8" s="111"/>
      <c r="H8" s="114"/>
      <c r="I8" s="114"/>
      <c r="J8" s="114"/>
      <c r="K8" s="110"/>
      <c r="L8" s="114"/>
      <c r="M8" s="114"/>
      <c r="N8" s="111">
        <v>50</v>
      </c>
      <c r="O8" s="111">
        <v>5</v>
      </c>
      <c r="P8" s="111"/>
      <c r="Q8" s="111"/>
      <c r="R8" s="111"/>
      <c r="S8" s="111"/>
      <c r="T8" s="111"/>
      <c r="U8" s="111"/>
      <c r="V8" s="114">
        <v>0.55</v>
      </c>
      <c r="W8" s="114"/>
      <c r="X8" s="111"/>
      <c r="Y8" s="114"/>
      <c r="Z8" s="111"/>
      <c r="AA8" s="114"/>
      <c r="AB8" s="143"/>
      <c r="AC8" s="114"/>
      <c r="AD8" s="114"/>
      <c r="AE8" s="114"/>
      <c r="AF8" s="114"/>
      <c r="AG8" s="143"/>
      <c r="AH8" s="143"/>
      <c r="AI8" s="114"/>
      <c r="AJ8" s="144"/>
      <c r="AK8" s="145"/>
      <c r="AL8" s="146"/>
      <c r="AM8" s="145"/>
      <c r="AN8" s="144"/>
      <c r="AO8" s="114"/>
      <c r="AP8" s="110"/>
      <c r="AQ8" s="114"/>
      <c r="AR8" s="110"/>
      <c r="AS8" s="114"/>
      <c r="AT8" s="114"/>
      <c r="AU8" s="114"/>
      <c r="AV8" s="114">
        <f t="shared" si="1"/>
        <v>0</v>
      </c>
      <c r="AW8" s="111"/>
      <c r="AX8" s="111"/>
      <c r="AY8" s="111"/>
      <c r="AZ8" s="114"/>
      <c r="BA8" s="111"/>
      <c r="BB8" s="114"/>
      <c r="BC8" s="111"/>
      <c r="BD8" s="114"/>
      <c r="BE8" s="111"/>
      <c r="BF8" s="111"/>
      <c r="BG8" s="114"/>
      <c r="BH8" s="114"/>
      <c r="BI8" s="146">
        <v>2</v>
      </c>
      <c r="BJ8" s="151">
        <v>2</v>
      </c>
      <c r="BK8" s="151">
        <v>1080</v>
      </c>
      <c r="BL8" s="151">
        <v>0</v>
      </c>
      <c r="BM8" s="151"/>
      <c r="BN8" s="113" t="s">
        <v>398</v>
      </c>
      <c r="BO8" s="113" t="s">
        <v>398</v>
      </c>
      <c r="BP8" s="151">
        <v>0</v>
      </c>
      <c r="BQ8" s="151"/>
      <c r="BR8" s="151"/>
      <c r="BS8" s="151"/>
      <c r="BT8" s="152">
        <v>1</v>
      </c>
      <c r="BU8" s="152">
        <v>1</v>
      </c>
      <c r="BV8" s="152">
        <v>0</v>
      </c>
      <c r="BW8" s="152">
        <v>352</v>
      </c>
      <c r="BX8" s="152">
        <v>352</v>
      </c>
      <c r="BY8" s="113" t="s">
        <v>398</v>
      </c>
      <c r="BZ8" s="152">
        <v>0</v>
      </c>
      <c r="CA8" s="151"/>
      <c r="CB8" s="146">
        <v>5</v>
      </c>
      <c r="CC8" s="151">
        <v>11</v>
      </c>
      <c r="CD8" s="151">
        <v>8122</v>
      </c>
      <c r="CE8" s="111">
        <v>15769</v>
      </c>
      <c r="CF8" s="151">
        <v>15250</v>
      </c>
      <c r="CG8" s="113" t="s">
        <v>398</v>
      </c>
      <c r="CH8" s="111">
        <v>119</v>
      </c>
      <c r="CI8" s="111">
        <v>400</v>
      </c>
      <c r="CJ8" s="151"/>
      <c r="CK8" s="151"/>
      <c r="CL8" s="151"/>
      <c r="CM8" s="151"/>
    </row>
    <row r="9" spans="1:91">
      <c r="A9" s="113" t="s">
        <v>60</v>
      </c>
      <c r="B9" s="114">
        <f t="shared" si="0"/>
        <v>1.65</v>
      </c>
      <c r="C9" s="111"/>
      <c r="D9" s="111"/>
      <c r="E9" s="111"/>
      <c r="F9" s="114"/>
      <c r="G9" s="111"/>
      <c r="H9" s="114"/>
      <c r="I9" s="114"/>
      <c r="J9" s="114"/>
      <c r="K9" s="110"/>
      <c r="L9" s="114"/>
      <c r="M9" s="114"/>
      <c r="N9" s="111">
        <v>150</v>
      </c>
      <c r="O9" s="111">
        <v>15</v>
      </c>
      <c r="P9" s="111"/>
      <c r="Q9" s="111"/>
      <c r="R9" s="111"/>
      <c r="S9" s="111"/>
      <c r="T9" s="111"/>
      <c r="U9" s="111"/>
      <c r="V9" s="114">
        <v>1.65</v>
      </c>
      <c r="W9" s="114"/>
      <c r="X9" s="111"/>
      <c r="Y9" s="114"/>
      <c r="Z9" s="111"/>
      <c r="AA9" s="114"/>
      <c r="AB9" s="143"/>
      <c r="AC9" s="114"/>
      <c r="AD9" s="114"/>
      <c r="AE9" s="114"/>
      <c r="AF9" s="114"/>
      <c r="AG9" s="143"/>
      <c r="AH9" s="143"/>
      <c r="AI9" s="114"/>
      <c r="AJ9" s="144"/>
      <c r="AK9" s="145"/>
      <c r="AL9" s="146"/>
      <c r="AM9" s="145"/>
      <c r="AN9" s="144"/>
      <c r="AO9" s="114"/>
      <c r="AP9" s="110"/>
      <c r="AQ9" s="114"/>
      <c r="AR9" s="110"/>
      <c r="AS9" s="114"/>
      <c r="AT9" s="114"/>
      <c r="AU9" s="114"/>
      <c r="AV9" s="114">
        <f t="shared" si="1"/>
        <v>0</v>
      </c>
      <c r="AW9" s="111"/>
      <c r="AX9" s="111"/>
      <c r="AY9" s="111"/>
      <c r="AZ9" s="114"/>
      <c r="BA9" s="111"/>
      <c r="BB9" s="114"/>
      <c r="BC9" s="111"/>
      <c r="BD9" s="114"/>
      <c r="BE9" s="111"/>
      <c r="BF9" s="111"/>
      <c r="BG9" s="114"/>
      <c r="BH9" s="114"/>
      <c r="BI9" s="146">
        <v>2</v>
      </c>
      <c r="BJ9" s="151">
        <v>2</v>
      </c>
      <c r="BK9" s="151">
        <v>1080</v>
      </c>
      <c r="BL9" s="151">
        <v>0</v>
      </c>
      <c r="BM9" s="151"/>
      <c r="BN9" s="113" t="s">
        <v>398</v>
      </c>
      <c r="BO9" s="113" t="s">
        <v>398</v>
      </c>
      <c r="BP9" s="151">
        <v>0</v>
      </c>
      <c r="BQ9" s="151"/>
      <c r="BR9" s="151"/>
      <c r="BS9" s="151"/>
      <c r="BT9" s="152">
        <v>2</v>
      </c>
      <c r="BU9" s="152">
        <v>2</v>
      </c>
      <c r="BV9" s="152">
        <v>510</v>
      </c>
      <c r="BW9" s="152">
        <v>2352</v>
      </c>
      <c r="BX9" s="152">
        <v>2152</v>
      </c>
      <c r="BY9" s="113" t="s">
        <v>398</v>
      </c>
      <c r="BZ9" s="152">
        <v>200</v>
      </c>
      <c r="CA9" s="151"/>
      <c r="CB9" s="146">
        <v>6</v>
      </c>
      <c r="CC9" s="151">
        <v>10</v>
      </c>
      <c r="CD9" s="151">
        <v>6577</v>
      </c>
      <c r="CE9" s="111">
        <v>12493</v>
      </c>
      <c r="CF9" s="151">
        <v>12395</v>
      </c>
      <c r="CG9" s="113" t="s">
        <v>398</v>
      </c>
      <c r="CH9" s="111">
        <v>98</v>
      </c>
      <c r="CI9" s="111">
        <v>0</v>
      </c>
      <c r="CJ9" s="151"/>
      <c r="CK9" s="151"/>
      <c r="CL9" s="151"/>
      <c r="CM9" s="151"/>
    </row>
    <row r="10" spans="1:91">
      <c r="A10" s="113" t="s">
        <v>61</v>
      </c>
      <c r="B10" s="114">
        <f t="shared" si="0"/>
        <v>237.9</v>
      </c>
      <c r="C10" s="111">
        <v>1</v>
      </c>
      <c r="D10" s="111"/>
      <c r="E10" s="111"/>
      <c r="F10" s="114"/>
      <c r="G10" s="111">
        <v>2080</v>
      </c>
      <c r="H10" s="114">
        <v>66.56</v>
      </c>
      <c r="I10" s="114">
        <v>10</v>
      </c>
      <c r="J10" s="114">
        <v>76.56</v>
      </c>
      <c r="K10" s="110"/>
      <c r="L10" s="114">
        <v>2</v>
      </c>
      <c r="M10" s="114">
        <v>2</v>
      </c>
      <c r="N10" s="111"/>
      <c r="O10" s="111"/>
      <c r="P10" s="111">
        <v>600</v>
      </c>
      <c r="Q10" s="111">
        <v>60</v>
      </c>
      <c r="R10" s="111">
        <v>60</v>
      </c>
      <c r="S10" s="111">
        <v>60</v>
      </c>
      <c r="T10" s="111">
        <v>50</v>
      </c>
      <c r="U10" s="111">
        <v>1</v>
      </c>
      <c r="V10" s="114">
        <v>58.95</v>
      </c>
      <c r="W10" s="114">
        <v>4.8</v>
      </c>
      <c r="X10" s="111">
        <v>96</v>
      </c>
      <c r="Y10" s="114">
        <v>1.85</v>
      </c>
      <c r="Z10" s="111">
        <v>840</v>
      </c>
      <c r="AA10" s="114">
        <v>6.65</v>
      </c>
      <c r="AB10" s="143">
        <v>2</v>
      </c>
      <c r="AC10" s="114"/>
      <c r="AD10" s="114"/>
      <c r="AE10" s="114">
        <v>2</v>
      </c>
      <c r="AF10" s="114">
        <v>0.99</v>
      </c>
      <c r="AG10" s="143"/>
      <c r="AH10" s="143">
        <v>0.99</v>
      </c>
      <c r="AI10" s="114">
        <v>3</v>
      </c>
      <c r="AJ10" s="144"/>
      <c r="AK10" s="145"/>
      <c r="AL10" s="146"/>
      <c r="AM10" s="145">
        <v>3</v>
      </c>
      <c r="AN10" s="144">
        <v>352</v>
      </c>
      <c r="AO10" s="114">
        <v>4.28</v>
      </c>
      <c r="AP10" s="110" t="s">
        <v>399</v>
      </c>
      <c r="AQ10" s="114">
        <v>1</v>
      </c>
      <c r="AR10" s="110" t="s">
        <v>399</v>
      </c>
      <c r="AS10" s="114">
        <v>0.3</v>
      </c>
      <c r="AT10" s="114">
        <v>0.1</v>
      </c>
      <c r="AU10" s="114">
        <v>5.95</v>
      </c>
      <c r="AV10" s="114">
        <f t="shared" si="1"/>
        <v>11.94</v>
      </c>
      <c r="AW10" s="111">
        <v>6</v>
      </c>
      <c r="AX10" s="111">
        <v>175</v>
      </c>
      <c r="AY10" s="111"/>
      <c r="AZ10" s="114"/>
      <c r="BA10" s="111"/>
      <c r="BB10" s="114">
        <v>2</v>
      </c>
      <c r="BC10" s="111">
        <v>525</v>
      </c>
      <c r="BD10" s="114">
        <v>1.05</v>
      </c>
      <c r="BE10" s="111">
        <v>263</v>
      </c>
      <c r="BF10" s="111">
        <v>175</v>
      </c>
      <c r="BG10" s="114">
        <v>78.75</v>
      </c>
      <c r="BH10" s="114">
        <v>81.8</v>
      </c>
      <c r="BI10" s="146">
        <v>3</v>
      </c>
      <c r="BJ10" s="151">
        <v>3</v>
      </c>
      <c r="BK10" s="151">
        <v>1280</v>
      </c>
      <c r="BL10" s="151">
        <v>200</v>
      </c>
      <c r="BM10" s="151"/>
      <c r="BN10" s="113" t="s">
        <v>398</v>
      </c>
      <c r="BO10" s="113" t="s">
        <v>398</v>
      </c>
      <c r="BP10" s="151">
        <v>200</v>
      </c>
      <c r="BQ10" s="151"/>
      <c r="BR10" s="151"/>
      <c r="BS10" s="151"/>
      <c r="BT10" s="152">
        <v>1</v>
      </c>
      <c r="BU10" s="152">
        <v>1</v>
      </c>
      <c r="BV10" s="152">
        <v>0</v>
      </c>
      <c r="BW10" s="152">
        <v>352</v>
      </c>
      <c r="BX10" s="152">
        <v>352</v>
      </c>
      <c r="BY10" s="113" t="s">
        <v>398</v>
      </c>
      <c r="BZ10" s="152">
        <v>0</v>
      </c>
      <c r="CA10" s="151"/>
      <c r="CB10" s="146">
        <v>6</v>
      </c>
      <c r="CC10" s="151">
        <v>10</v>
      </c>
      <c r="CD10" s="151">
        <v>6737</v>
      </c>
      <c r="CE10" s="111">
        <v>12543</v>
      </c>
      <c r="CF10" s="151">
        <v>12045</v>
      </c>
      <c r="CG10" s="113" t="s">
        <v>398</v>
      </c>
      <c r="CH10" s="111">
        <v>98</v>
      </c>
      <c r="CI10" s="111">
        <v>400</v>
      </c>
      <c r="CJ10" s="151"/>
      <c r="CK10" s="151"/>
      <c r="CL10" s="151"/>
      <c r="CM10" s="151"/>
    </row>
    <row r="11" spans="1:91">
      <c r="A11" s="113" t="s">
        <v>62</v>
      </c>
      <c r="B11" s="114">
        <f t="shared" si="0"/>
        <v>4.2</v>
      </c>
      <c r="C11" s="111"/>
      <c r="D11" s="111">
        <v>1</v>
      </c>
      <c r="E11" s="111">
        <v>1040</v>
      </c>
      <c r="F11" s="114">
        <v>2.65</v>
      </c>
      <c r="G11" s="111"/>
      <c r="H11" s="114"/>
      <c r="I11" s="114"/>
      <c r="J11" s="114">
        <v>2.65</v>
      </c>
      <c r="K11" s="110"/>
      <c r="L11" s="114"/>
      <c r="M11" s="114"/>
      <c r="N11" s="111">
        <v>50</v>
      </c>
      <c r="O11" s="111">
        <v>5</v>
      </c>
      <c r="P11" s="111"/>
      <c r="Q11" s="111"/>
      <c r="R11" s="111"/>
      <c r="S11" s="111"/>
      <c r="T11" s="111"/>
      <c r="U11" s="111"/>
      <c r="V11" s="114">
        <v>0.55</v>
      </c>
      <c r="W11" s="114"/>
      <c r="X11" s="111"/>
      <c r="Y11" s="114"/>
      <c r="Z11" s="111"/>
      <c r="AA11" s="114"/>
      <c r="AB11" s="143"/>
      <c r="AC11" s="114"/>
      <c r="AD11" s="114"/>
      <c r="AE11" s="114"/>
      <c r="AF11" s="114"/>
      <c r="AG11" s="143"/>
      <c r="AH11" s="143"/>
      <c r="AI11" s="114"/>
      <c r="AJ11" s="144"/>
      <c r="AK11" s="145"/>
      <c r="AL11" s="146"/>
      <c r="AM11" s="145"/>
      <c r="AN11" s="144"/>
      <c r="AO11" s="114">
        <v>1</v>
      </c>
      <c r="AP11" s="110"/>
      <c r="AQ11" s="114"/>
      <c r="AR11" s="110"/>
      <c r="AS11" s="114"/>
      <c r="AT11" s="114"/>
      <c r="AU11" s="114">
        <v>1</v>
      </c>
      <c r="AV11" s="114">
        <f t="shared" si="1"/>
        <v>1</v>
      </c>
      <c r="AW11" s="111"/>
      <c r="AX11" s="111"/>
      <c r="AY11" s="111"/>
      <c r="AZ11" s="114"/>
      <c r="BA11" s="111"/>
      <c r="BB11" s="114"/>
      <c r="BC11" s="111"/>
      <c r="BD11" s="114"/>
      <c r="BE11" s="111"/>
      <c r="BF11" s="111"/>
      <c r="BG11" s="114"/>
      <c r="BH11" s="114"/>
      <c r="BI11" s="146">
        <v>2</v>
      </c>
      <c r="BJ11" s="151">
        <v>2</v>
      </c>
      <c r="BK11" s="151">
        <v>1080</v>
      </c>
      <c r="BL11" s="151">
        <v>0</v>
      </c>
      <c r="BM11" s="151"/>
      <c r="BN11" s="113" t="s">
        <v>398</v>
      </c>
      <c r="BO11" s="113" t="s">
        <v>398</v>
      </c>
      <c r="BP11" s="151">
        <v>0</v>
      </c>
      <c r="BQ11" s="151"/>
      <c r="BR11" s="151"/>
      <c r="BS11" s="151"/>
      <c r="BT11" s="152">
        <v>1</v>
      </c>
      <c r="BU11" s="152">
        <v>1</v>
      </c>
      <c r="BV11" s="152">
        <v>310</v>
      </c>
      <c r="BW11" s="152">
        <v>352</v>
      </c>
      <c r="BX11" s="152">
        <v>352</v>
      </c>
      <c r="BY11" s="113" t="s">
        <v>398</v>
      </c>
      <c r="BZ11" s="152">
        <v>0</v>
      </c>
      <c r="CA11" s="151"/>
      <c r="CB11" s="146">
        <v>5</v>
      </c>
      <c r="CC11" s="151">
        <v>9</v>
      </c>
      <c r="CD11" s="151">
        <v>6037</v>
      </c>
      <c r="CE11" s="111">
        <v>10973</v>
      </c>
      <c r="CF11" s="151">
        <v>10875</v>
      </c>
      <c r="CG11" s="113" t="s">
        <v>398</v>
      </c>
      <c r="CH11" s="111">
        <v>98</v>
      </c>
      <c r="CI11" s="111">
        <v>0</v>
      </c>
      <c r="CJ11" s="151"/>
      <c r="CK11" s="151"/>
      <c r="CL11" s="151"/>
      <c r="CM11" s="151"/>
    </row>
    <row r="12" ht="21" spans="1:91">
      <c r="A12" s="113" t="s">
        <v>34</v>
      </c>
      <c r="B12" s="114">
        <f t="shared" si="0"/>
        <v>1.75</v>
      </c>
      <c r="C12" s="111"/>
      <c r="D12" s="111"/>
      <c r="E12" s="111"/>
      <c r="F12" s="114"/>
      <c r="G12" s="111"/>
      <c r="H12" s="114"/>
      <c r="I12" s="114"/>
      <c r="J12" s="114"/>
      <c r="K12" s="110" t="s">
        <v>398</v>
      </c>
      <c r="L12" s="114">
        <v>1</v>
      </c>
      <c r="M12" s="114">
        <v>1</v>
      </c>
      <c r="N12" s="111"/>
      <c r="O12" s="111"/>
      <c r="P12" s="111"/>
      <c r="Q12" s="111"/>
      <c r="R12" s="111"/>
      <c r="S12" s="111"/>
      <c r="T12" s="111"/>
      <c r="U12" s="111"/>
      <c r="V12" s="114"/>
      <c r="W12" s="114"/>
      <c r="X12" s="111"/>
      <c r="Y12" s="114"/>
      <c r="Z12" s="111"/>
      <c r="AA12" s="114"/>
      <c r="AB12" s="143">
        <v>0.2</v>
      </c>
      <c r="AC12" s="114"/>
      <c r="AD12" s="114"/>
      <c r="AE12" s="114">
        <v>0.2</v>
      </c>
      <c r="AF12" s="114">
        <v>0.2</v>
      </c>
      <c r="AG12" s="143"/>
      <c r="AH12" s="143">
        <v>0.2</v>
      </c>
      <c r="AI12" s="114"/>
      <c r="AJ12" s="144">
        <v>1</v>
      </c>
      <c r="AK12" s="145">
        <v>0.25</v>
      </c>
      <c r="AL12" s="146">
        <v>0.1</v>
      </c>
      <c r="AM12" s="145">
        <v>0.35</v>
      </c>
      <c r="AN12" s="144"/>
      <c r="AO12" s="114"/>
      <c r="AP12" s="110" t="s">
        <v>399</v>
      </c>
      <c r="AQ12" s="114"/>
      <c r="AR12" s="110" t="s">
        <v>399</v>
      </c>
      <c r="AS12" s="114"/>
      <c r="AT12" s="114"/>
      <c r="AU12" s="114"/>
      <c r="AV12" s="114">
        <f t="shared" si="1"/>
        <v>0.75</v>
      </c>
      <c r="AW12" s="111">
        <v>3</v>
      </c>
      <c r="AX12" s="111"/>
      <c r="AY12" s="111"/>
      <c r="AZ12" s="114"/>
      <c r="BA12" s="111"/>
      <c r="BB12" s="114"/>
      <c r="BC12" s="111"/>
      <c r="BD12" s="114"/>
      <c r="BE12" s="111"/>
      <c r="BF12" s="111"/>
      <c r="BG12" s="114"/>
      <c r="BH12" s="114"/>
      <c r="BI12" s="146">
        <v>2</v>
      </c>
      <c r="BJ12" s="151">
        <v>2</v>
      </c>
      <c r="BK12" s="151">
        <v>1080</v>
      </c>
      <c r="BL12" s="151">
        <v>0</v>
      </c>
      <c r="BM12" s="151"/>
      <c r="BN12" s="113" t="s">
        <v>398</v>
      </c>
      <c r="BO12" s="113" t="s">
        <v>398</v>
      </c>
      <c r="BP12" s="151">
        <v>0</v>
      </c>
      <c r="BQ12" s="151"/>
      <c r="BR12" s="151"/>
      <c r="BS12" s="151"/>
      <c r="BT12" s="152">
        <v>2</v>
      </c>
      <c r="BU12" s="152">
        <v>2</v>
      </c>
      <c r="BV12" s="152">
        <v>510</v>
      </c>
      <c r="BW12" s="152">
        <v>2352</v>
      </c>
      <c r="BX12" s="152">
        <v>2152</v>
      </c>
      <c r="BY12" s="113" t="s">
        <v>398</v>
      </c>
      <c r="BZ12" s="152">
        <v>200</v>
      </c>
      <c r="CA12" s="151"/>
      <c r="CB12" s="146">
        <v>5</v>
      </c>
      <c r="CC12" s="151">
        <v>9</v>
      </c>
      <c r="CD12" s="151">
        <v>6337</v>
      </c>
      <c r="CE12" s="111">
        <v>11373</v>
      </c>
      <c r="CF12" s="151">
        <v>10875</v>
      </c>
      <c r="CG12" s="113" t="s">
        <v>398</v>
      </c>
      <c r="CH12" s="111">
        <v>98</v>
      </c>
      <c r="CI12" s="111">
        <v>400</v>
      </c>
      <c r="CJ12" s="151"/>
      <c r="CK12" s="151"/>
      <c r="CL12" s="151"/>
      <c r="CM12" s="151"/>
    </row>
    <row r="13" ht="21" spans="1:91">
      <c r="A13" s="113" t="s">
        <v>35</v>
      </c>
      <c r="B13" s="114">
        <f t="shared" si="0"/>
        <v>1.75</v>
      </c>
      <c r="C13" s="111"/>
      <c r="D13" s="111"/>
      <c r="E13" s="111"/>
      <c r="F13" s="114"/>
      <c r="G13" s="111"/>
      <c r="H13" s="114"/>
      <c r="I13" s="114"/>
      <c r="J13" s="114"/>
      <c r="K13" s="110" t="s">
        <v>398</v>
      </c>
      <c r="L13" s="114">
        <v>1</v>
      </c>
      <c r="M13" s="114">
        <v>1</v>
      </c>
      <c r="N13" s="111"/>
      <c r="O13" s="111"/>
      <c r="P13" s="111"/>
      <c r="Q13" s="111"/>
      <c r="R13" s="111"/>
      <c r="S13" s="111"/>
      <c r="T13" s="111"/>
      <c r="U13" s="111"/>
      <c r="V13" s="114"/>
      <c r="W13" s="114"/>
      <c r="X13" s="111"/>
      <c r="Y13" s="114"/>
      <c r="Z13" s="111"/>
      <c r="AA13" s="114"/>
      <c r="AB13" s="143">
        <v>0.2</v>
      </c>
      <c r="AC13" s="114"/>
      <c r="AD13" s="114"/>
      <c r="AE13" s="114">
        <v>0.2</v>
      </c>
      <c r="AF13" s="114">
        <v>0.2</v>
      </c>
      <c r="AG13" s="143"/>
      <c r="AH13" s="143">
        <v>0.2</v>
      </c>
      <c r="AI13" s="114"/>
      <c r="AJ13" s="144">
        <v>1</v>
      </c>
      <c r="AK13" s="145">
        <v>0.25</v>
      </c>
      <c r="AL13" s="146">
        <v>0.1</v>
      </c>
      <c r="AM13" s="145">
        <v>0.35</v>
      </c>
      <c r="AN13" s="144"/>
      <c r="AO13" s="114"/>
      <c r="AP13" s="110" t="s">
        <v>399</v>
      </c>
      <c r="AQ13" s="114"/>
      <c r="AR13" s="110" t="s">
        <v>399</v>
      </c>
      <c r="AS13" s="114"/>
      <c r="AT13" s="114"/>
      <c r="AU13" s="114"/>
      <c r="AV13" s="114">
        <f t="shared" si="1"/>
        <v>0.75</v>
      </c>
      <c r="AW13" s="111">
        <v>3</v>
      </c>
      <c r="AX13" s="111"/>
      <c r="AY13" s="111"/>
      <c r="AZ13" s="114"/>
      <c r="BA13" s="111"/>
      <c r="BB13" s="114"/>
      <c r="BC13" s="111"/>
      <c r="BD13" s="114"/>
      <c r="BE13" s="111"/>
      <c r="BF13" s="111"/>
      <c r="BG13" s="114"/>
      <c r="BH13" s="114"/>
      <c r="BI13" s="146">
        <v>2</v>
      </c>
      <c r="BJ13" s="151">
        <v>2</v>
      </c>
      <c r="BK13" s="151">
        <v>1080</v>
      </c>
      <c r="BL13" s="151">
        <v>0</v>
      </c>
      <c r="BM13" s="151"/>
      <c r="BN13" s="113" t="s">
        <v>398</v>
      </c>
      <c r="BO13" s="113" t="s">
        <v>398</v>
      </c>
      <c r="BP13" s="151">
        <v>0</v>
      </c>
      <c r="BQ13" s="151"/>
      <c r="BR13" s="151"/>
      <c r="BS13" s="151"/>
      <c r="BT13" s="152">
        <v>1</v>
      </c>
      <c r="BU13" s="152">
        <v>1</v>
      </c>
      <c r="BV13" s="152">
        <v>310</v>
      </c>
      <c r="BW13" s="152">
        <v>352</v>
      </c>
      <c r="BX13" s="152">
        <v>352</v>
      </c>
      <c r="BY13" s="113" t="s">
        <v>398</v>
      </c>
      <c r="BZ13" s="152">
        <v>0</v>
      </c>
      <c r="CA13" s="151"/>
      <c r="CB13" s="146">
        <v>5</v>
      </c>
      <c r="CC13" s="151">
        <v>9</v>
      </c>
      <c r="CD13" s="151">
        <v>5897</v>
      </c>
      <c r="CE13" s="111">
        <v>10623</v>
      </c>
      <c r="CF13" s="151">
        <v>10525</v>
      </c>
      <c r="CG13" s="113" t="s">
        <v>398</v>
      </c>
      <c r="CH13" s="111">
        <v>98</v>
      </c>
      <c r="CI13" s="111">
        <v>0</v>
      </c>
      <c r="CJ13" s="151"/>
      <c r="CK13" s="151"/>
      <c r="CL13" s="151"/>
      <c r="CM13" s="151"/>
    </row>
    <row r="14" ht="21" spans="1:91">
      <c r="A14" s="113" t="s">
        <v>36</v>
      </c>
      <c r="B14" s="114">
        <f t="shared" si="0"/>
        <v>3.4</v>
      </c>
      <c r="C14" s="111"/>
      <c r="D14" s="111"/>
      <c r="E14" s="111"/>
      <c r="F14" s="114"/>
      <c r="G14" s="111"/>
      <c r="H14" s="114"/>
      <c r="I14" s="114"/>
      <c r="J14" s="114"/>
      <c r="K14" s="110" t="s">
        <v>398</v>
      </c>
      <c r="L14" s="114">
        <v>1</v>
      </c>
      <c r="M14" s="114">
        <v>1</v>
      </c>
      <c r="N14" s="111">
        <v>150</v>
      </c>
      <c r="O14" s="111">
        <v>15</v>
      </c>
      <c r="P14" s="111"/>
      <c r="Q14" s="111"/>
      <c r="R14" s="111"/>
      <c r="S14" s="111"/>
      <c r="T14" s="111"/>
      <c r="U14" s="111"/>
      <c r="V14" s="114">
        <v>1.65</v>
      </c>
      <c r="W14" s="114"/>
      <c r="X14" s="111"/>
      <c r="Y14" s="114"/>
      <c r="Z14" s="111"/>
      <c r="AA14" s="114"/>
      <c r="AB14" s="143">
        <v>0.2</v>
      </c>
      <c r="AC14" s="114"/>
      <c r="AD14" s="114"/>
      <c r="AE14" s="114">
        <v>0.2</v>
      </c>
      <c r="AF14" s="114">
        <v>0.2</v>
      </c>
      <c r="AG14" s="143"/>
      <c r="AH14" s="143">
        <v>0.2</v>
      </c>
      <c r="AI14" s="114"/>
      <c r="AJ14" s="144">
        <v>1</v>
      </c>
      <c r="AK14" s="145">
        <v>0.25</v>
      </c>
      <c r="AL14" s="146">
        <v>0.1</v>
      </c>
      <c r="AM14" s="145">
        <v>0.35</v>
      </c>
      <c r="AN14" s="144"/>
      <c r="AO14" s="114"/>
      <c r="AP14" s="110" t="s">
        <v>399</v>
      </c>
      <c r="AQ14" s="114"/>
      <c r="AR14" s="110" t="s">
        <v>399</v>
      </c>
      <c r="AS14" s="114"/>
      <c r="AT14" s="114"/>
      <c r="AU14" s="114"/>
      <c r="AV14" s="114">
        <f t="shared" si="1"/>
        <v>0.75</v>
      </c>
      <c r="AW14" s="111">
        <v>3</v>
      </c>
      <c r="AX14" s="111"/>
      <c r="AY14" s="111"/>
      <c r="AZ14" s="114"/>
      <c r="BA14" s="111"/>
      <c r="BB14" s="114"/>
      <c r="BC14" s="111"/>
      <c r="BD14" s="114"/>
      <c r="BE14" s="111"/>
      <c r="BF14" s="111"/>
      <c r="BG14" s="114"/>
      <c r="BH14" s="114"/>
      <c r="BI14" s="146">
        <v>2</v>
      </c>
      <c r="BJ14" s="151">
        <v>2</v>
      </c>
      <c r="BK14" s="151">
        <v>1080</v>
      </c>
      <c r="BL14" s="151">
        <v>0</v>
      </c>
      <c r="BM14" s="151"/>
      <c r="BN14" s="113" t="s">
        <v>398</v>
      </c>
      <c r="BO14" s="113" t="s">
        <v>398</v>
      </c>
      <c r="BP14" s="151">
        <v>0</v>
      </c>
      <c r="BQ14" s="151"/>
      <c r="BR14" s="151"/>
      <c r="BS14" s="151"/>
      <c r="BT14" s="152">
        <v>1</v>
      </c>
      <c r="BU14" s="152">
        <v>1</v>
      </c>
      <c r="BV14" s="152">
        <v>0</v>
      </c>
      <c r="BW14" s="152">
        <v>352</v>
      </c>
      <c r="BX14" s="152">
        <v>352</v>
      </c>
      <c r="BY14" s="113" t="s">
        <v>398</v>
      </c>
      <c r="BZ14" s="152">
        <v>0</v>
      </c>
      <c r="CA14" s="151"/>
      <c r="CB14" s="146">
        <v>6</v>
      </c>
      <c r="CC14" s="151">
        <v>10</v>
      </c>
      <c r="CD14" s="151">
        <v>7444</v>
      </c>
      <c r="CE14" s="111">
        <v>19818</v>
      </c>
      <c r="CF14" s="151">
        <v>19720</v>
      </c>
      <c r="CG14" s="113" t="s">
        <v>398</v>
      </c>
      <c r="CH14" s="111">
        <v>98</v>
      </c>
      <c r="CI14" s="111">
        <v>0</v>
      </c>
      <c r="CJ14" s="151"/>
      <c r="CK14" s="151"/>
      <c r="CL14" s="151"/>
      <c r="CM14" s="151"/>
    </row>
    <row r="15" spans="1:91">
      <c r="A15" s="113" t="s">
        <v>87</v>
      </c>
      <c r="B15" s="114">
        <f t="shared" si="0"/>
        <v>2.2</v>
      </c>
      <c r="C15" s="111"/>
      <c r="D15" s="111"/>
      <c r="E15" s="111"/>
      <c r="F15" s="114"/>
      <c r="G15" s="111"/>
      <c r="H15" s="114"/>
      <c r="I15" s="114"/>
      <c r="J15" s="114"/>
      <c r="K15" s="111"/>
      <c r="L15" s="114"/>
      <c r="M15" s="114"/>
      <c r="N15" s="111"/>
      <c r="O15" s="111"/>
      <c r="P15" s="111"/>
      <c r="Q15" s="111"/>
      <c r="R15" s="111"/>
      <c r="S15" s="111"/>
      <c r="T15" s="111"/>
      <c r="U15" s="111"/>
      <c r="V15" s="114"/>
      <c r="W15" s="114"/>
      <c r="X15" s="111"/>
      <c r="Y15" s="114"/>
      <c r="Z15" s="111"/>
      <c r="AA15" s="114"/>
      <c r="AB15" s="114">
        <v>1.4</v>
      </c>
      <c r="AC15" s="114">
        <v>0.3</v>
      </c>
      <c r="AD15" s="114">
        <v>0.5</v>
      </c>
      <c r="AE15" s="114">
        <v>2.2</v>
      </c>
      <c r="AF15" s="114"/>
      <c r="AG15" s="114"/>
      <c r="AH15" s="114"/>
      <c r="AI15" s="114"/>
      <c r="AJ15" s="111"/>
      <c r="AK15" s="114"/>
      <c r="AL15" s="114"/>
      <c r="AM15" s="114"/>
      <c r="AN15" s="111"/>
      <c r="AO15" s="114"/>
      <c r="AP15" s="111"/>
      <c r="AQ15" s="114"/>
      <c r="AR15" s="111"/>
      <c r="AS15" s="114"/>
      <c r="AT15" s="114"/>
      <c r="AU15" s="114"/>
      <c r="AV15" s="114">
        <f t="shared" si="1"/>
        <v>2.2</v>
      </c>
      <c r="AW15" s="111"/>
      <c r="AX15" s="111"/>
      <c r="AY15" s="111"/>
      <c r="AZ15" s="114"/>
      <c r="BA15" s="111"/>
      <c r="BB15" s="114"/>
      <c r="BC15" s="111"/>
      <c r="BD15" s="114"/>
      <c r="BE15" s="111"/>
      <c r="BF15" s="111"/>
      <c r="BG15" s="114"/>
      <c r="BH15" s="114"/>
      <c r="BI15" s="146">
        <v>0</v>
      </c>
      <c r="BJ15" s="151">
        <v>0</v>
      </c>
      <c r="BK15" s="151">
        <v>0</v>
      </c>
      <c r="BL15" s="151">
        <v>0</v>
      </c>
      <c r="BM15" s="151"/>
      <c r="BN15" s="151"/>
      <c r="BO15" s="151"/>
      <c r="BP15" s="151">
        <v>0</v>
      </c>
      <c r="BQ15" s="151"/>
      <c r="BR15" s="151"/>
      <c r="BS15" s="151"/>
      <c r="BT15" s="151">
        <v>0</v>
      </c>
      <c r="BU15" s="151">
        <v>0</v>
      </c>
      <c r="BV15" s="151">
        <v>0</v>
      </c>
      <c r="BW15" s="151">
        <v>0</v>
      </c>
      <c r="BX15" s="151"/>
      <c r="BY15" s="151"/>
      <c r="BZ15" s="151"/>
      <c r="CA15" s="151"/>
      <c r="CB15" s="146">
        <v>2</v>
      </c>
      <c r="CC15" s="151">
        <v>4</v>
      </c>
      <c r="CD15" s="151">
        <v>1645</v>
      </c>
      <c r="CE15" s="111">
        <v>4025</v>
      </c>
      <c r="CF15" s="151">
        <v>4025</v>
      </c>
      <c r="CG15" s="151"/>
      <c r="CH15" s="151"/>
      <c r="CI15" s="151"/>
      <c r="CJ15" s="151"/>
      <c r="CK15" s="151"/>
      <c r="CL15" s="151"/>
      <c r="CM15" s="151"/>
    </row>
    <row r="16" ht="40.5" customHeight="1" spans="1:60">
      <c r="A16" s="115" t="s">
        <v>400</v>
      </c>
      <c r="B16" s="116"/>
      <c r="C16" s="117"/>
      <c r="D16" s="117"/>
      <c r="E16" s="117"/>
      <c r="F16" s="116"/>
      <c r="G16" s="117"/>
      <c r="H16" s="116"/>
      <c r="I16" s="116"/>
      <c r="J16" s="116"/>
      <c r="K16" s="117"/>
      <c r="L16" s="126"/>
      <c r="M16" s="116"/>
      <c r="N16" s="117"/>
      <c r="O16" s="117"/>
      <c r="P16" s="117"/>
      <c r="Q16" s="117"/>
      <c r="R16" s="117"/>
      <c r="S16" s="117"/>
      <c r="T16" s="117"/>
      <c r="U16" s="117"/>
      <c r="V16" s="126"/>
      <c r="W16" s="140"/>
      <c r="X16" s="117"/>
      <c r="Y16" s="140"/>
      <c r="Z16" s="117"/>
      <c r="AA16" s="140"/>
      <c r="AB16" s="126"/>
      <c r="AC16" s="116"/>
      <c r="AD16" s="116"/>
      <c r="AE16" s="116"/>
      <c r="AF16" s="116"/>
      <c r="AG16" s="116"/>
      <c r="AH16" s="116"/>
      <c r="AI16" s="116"/>
      <c r="AJ16" s="117"/>
      <c r="AK16" s="116"/>
      <c r="AL16" s="116"/>
      <c r="AM16" s="116"/>
      <c r="AN16" s="117"/>
      <c r="AO16" s="116"/>
      <c r="AP16" s="117"/>
      <c r="AQ16" s="116"/>
      <c r="AR16" s="117"/>
      <c r="AS16" s="116"/>
      <c r="AT16" s="116"/>
      <c r="AU16" s="116"/>
      <c r="AV16" s="116"/>
      <c r="AW16" s="117"/>
      <c r="AX16" s="117"/>
      <c r="AY16" s="117"/>
      <c r="AZ16" s="116"/>
      <c r="BA16" s="117"/>
      <c r="BB16" s="116"/>
      <c r="BC16" s="117"/>
      <c r="BD16" s="116"/>
      <c r="BE16" s="117"/>
      <c r="BF16" s="117"/>
      <c r="BG16" s="116"/>
      <c r="BH16" s="116"/>
    </row>
  </sheetData>
  <mergeCells count="36">
    <mergeCell ref="A2:BH2"/>
    <mergeCell ref="C3:J3"/>
    <mergeCell ref="K3:M3"/>
    <mergeCell ref="N3:V3"/>
    <mergeCell ref="W3:AA3"/>
    <mergeCell ref="AB3:AV3"/>
    <mergeCell ref="AX3:BH3"/>
    <mergeCell ref="BI3:BK3"/>
    <mergeCell ref="BL3:BS3"/>
    <mergeCell ref="BT3:BV3"/>
    <mergeCell ref="BW3:CA3"/>
    <mergeCell ref="CB3:CD3"/>
    <mergeCell ref="CE3:CM3"/>
    <mergeCell ref="C4:F4"/>
    <mergeCell ref="G4:H4"/>
    <mergeCell ref="N4:O4"/>
    <mergeCell ref="P4:U4"/>
    <mergeCell ref="W4:X4"/>
    <mergeCell ref="Y4:Z4"/>
    <mergeCell ref="AB4:AE4"/>
    <mergeCell ref="AF4:AH4"/>
    <mergeCell ref="AI4:AM4"/>
    <mergeCell ref="AO4:AU4"/>
    <mergeCell ref="AY4:AZ4"/>
    <mergeCell ref="BA4:BB4"/>
    <mergeCell ref="BC4:BD4"/>
    <mergeCell ref="BE4:BG4"/>
    <mergeCell ref="A16:BH16"/>
    <mergeCell ref="A3:A5"/>
    <mergeCell ref="B3:B5"/>
    <mergeCell ref="J4:J5"/>
    <mergeCell ref="M4:M5"/>
    <mergeCell ref="V4:V5"/>
    <mergeCell ref="AA4:AA5"/>
    <mergeCell ref="AV4:AV5"/>
    <mergeCell ref="BH4:BH5"/>
  </mergeCells>
  <conditionalFormatting sqref="A15">
    <cfRule type="duplicateValues" dxfId="1" priority="1"/>
  </conditionalFormatting>
  <pageMargins left="0.7" right="0.7" top="0.75" bottom="0.75" header="0.3" footer="0.3"/>
  <pageSetup paperSize="9" scale="24"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9"/>
  <sheetViews>
    <sheetView tabSelected="1" workbookViewId="0">
      <selection activeCell="A1" sqref="A1"/>
    </sheetView>
  </sheetViews>
  <sheetFormatPr defaultColWidth="8.31666666666667" defaultRowHeight="13.5"/>
  <cols>
    <col min="1" max="1" width="11.75" style="26" customWidth="1"/>
    <col min="2" max="3" width="8.31666666666667" style="26"/>
    <col min="4" max="4" width="9.31666666666667" style="26" customWidth="1"/>
    <col min="5" max="9" width="8.31666666666667" style="26"/>
    <col min="10" max="10" width="8.625" style="26" customWidth="1"/>
    <col min="11" max="18" width="8.31666666666667" style="26"/>
    <col min="19" max="19" width="7.5" style="26" customWidth="1"/>
    <col min="20" max="20" width="7.19166666666667" style="26" customWidth="1"/>
    <col min="21" max="16384" width="8.31666666666667" style="26"/>
  </cols>
  <sheetData>
    <row r="1" ht="14.25" spans="1:1">
      <c r="A1" s="8" t="s">
        <v>401</v>
      </c>
    </row>
    <row r="2" ht="25.5" spans="2:23">
      <c r="B2" s="79" t="s">
        <v>402</v>
      </c>
      <c r="C2" s="79"/>
      <c r="D2" s="79"/>
      <c r="E2" s="79"/>
      <c r="F2" s="79"/>
      <c r="G2" s="79"/>
      <c r="H2" s="79"/>
      <c r="I2" s="79"/>
      <c r="J2" s="79"/>
      <c r="K2" s="79"/>
      <c r="L2" s="79"/>
      <c r="M2" s="79"/>
      <c r="N2" s="79"/>
      <c r="O2" s="79"/>
      <c r="P2" s="79"/>
      <c r="Q2" s="79"/>
      <c r="R2" s="79"/>
      <c r="S2" s="79"/>
      <c r="T2" s="79"/>
      <c r="U2" s="79"/>
      <c r="V2" s="79"/>
      <c r="W2" s="79"/>
    </row>
    <row r="3" spans="1:23">
      <c r="A3" s="80" t="s">
        <v>244</v>
      </c>
      <c r="B3" s="80" t="s">
        <v>3</v>
      </c>
      <c r="C3" s="80" t="s">
        <v>403</v>
      </c>
      <c r="D3" s="80"/>
      <c r="E3" s="80"/>
      <c r="F3" s="80"/>
      <c r="G3" s="80"/>
      <c r="H3" s="80"/>
      <c r="I3" s="80" t="s">
        <v>404</v>
      </c>
      <c r="J3" s="80"/>
      <c r="K3" s="80"/>
      <c r="L3" s="80"/>
      <c r="M3" s="80"/>
      <c r="N3" s="80"/>
      <c r="O3" s="85"/>
      <c r="P3" s="85"/>
      <c r="Q3" s="85"/>
      <c r="R3" s="85"/>
      <c r="S3" s="86" t="s">
        <v>405</v>
      </c>
      <c r="T3" s="87"/>
      <c r="U3" s="80" t="s">
        <v>406</v>
      </c>
      <c r="V3" s="80"/>
      <c r="W3" s="80"/>
    </row>
    <row r="4" ht="60" spans="1:23">
      <c r="A4" s="80"/>
      <c r="B4" s="80"/>
      <c r="C4" s="80" t="s">
        <v>407</v>
      </c>
      <c r="D4" s="80"/>
      <c r="E4" s="80" t="s">
        <v>408</v>
      </c>
      <c r="F4" s="80"/>
      <c r="G4" s="80" t="s">
        <v>409</v>
      </c>
      <c r="H4" s="80"/>
      <c r="I4" s="80" t="s">
        <v>410</v>
      </c>
      <c r="J4" s="80"/>
      <c r="K4" s="80" t="s">
        <v>411</v>
      </c>
      <c r="L4" s="80"/>
      <c r="M4" s="80" t="s">
        <v>412</v>
      </c>
      <c r="N4" s="80"/>
      <c r="O4" s="80" t="s">
        <v>413</v>
      </c>
      <c r="P4" s="80"/>
      <c r="Q4" s="80" t="s">
        <v>414</v>
      </c>
      <c r="R4" s="80"/>
      <c r="S4" s="80" t="s">
        <v>415</v>
      </c>
      <c r="T4" s="80"/>
      <c r="U4" s="89" t="s">
        <v>416</v>
      </c>
      <c r="V4" s="89" t="s">
        <v>417</v>
      </c>
      <c r="W4" s="89" t="s">
        <v>418</v>
      </c>
    </row>
    <row r="5" spans="1:23">
      <c r="A5" s="80"/>
      <c r="B5" s="81" t="s">
        <v>12</v>
      </c>
      <c r="C5" s="81" t="s">
        <v>30</v>
      </c>
      <c r="D5" s="81" t="s">
        <v>12</v>
      </c>
      <c r="E5" s="81" t="s">
        <v>30</v>
      </c>
      <c r="F5" s="81" t="s">
        <v>12</v>
      </c>
      <c r="G5" s="81" t="s">
        <v>30</v>
      </c>
      <c r="H5" s="81" t="s">
        <v>12</v>
      </c>
      <c r="I5" s="81" t="s">
        <v>30</v>
      </c>
      <c r="J5" s="81" t="s">
        <v>12</v>
      </c>
      <c r="K5" s="81" t="s">
        <v>30</v>
      </c>
      <c r="L5" s="81" t="s">
        <v>12</v>
      </c>
      <c r="M5" s="81" t="s">
        <v>30</v>
      </c>
      <c r="N5" s="81" t="s">
        <v>12</v>
      </c>
      <c r="O5" s="81" t="s">
        <v>30</v>
      </c>
      <c r="P5" s="81" t="s">
        <v>12</v>
      </c>
      <c r="Q5" s="81" t="s">
        <v>30</v>
      </c>
      <c r="R5" s="81" t="s">
        <v>12</v>
      </c>
      <c r="S5" s="81" t="s">
        <v>30</v>
      </c>
      <c r="T5" s="81" t="s">
        <v>12</v>
      </c>
      <c r="U5" s="81" t="s">
        <v>12</v>
      </c>
      <c r="V5" s="81" t="s">
        <v>12</v>
      </c>
      <c r="W5" s="81" t="s">
        <v>12</v>
      </c>
    </row>
    <row r="6" spans="1:23">
      <c r="A6" s="82" t="s">
        <v>32</v>
      </c>
      <c r="B6" s="80">
        <f>D6+F6+H6+J6+L6+N6+P6+R6+T6+U6+V6+W6</f>
        <v>5.51</v>
      </c>
      <c r="C6" s="83">
        <v>141</v>
      </c>
      <c r="D6" s="83">
        <f>ROUND(C6*50/10000,2)</f>
        <v>0.71</v>
      </c>
      <c r="E6" s="83">
        <v>141</v>
      </c>
      <c r="F6" s="83">
        <f>ROUND(E6*20/10000,2)</f>
        <v>0.28</v>
      </c>
      <c r="G6" s="83">
        <v>141</v>
      </c>
      <c r="H6" s="83">
        <f>ROUND(G6*50/10000*0.809,2)</f>
        <v>0.57</v>
      </c>
      <c r="I6" s="83">
        <v>35</v>
      </c>
      <c r="J6" s="83">
        <f>ROUND(I6*200/10000,2)</f>
        <v>0.7</v>
      </c>
      <c r="K6" s="83">
        <v>11</v>
      </c>
      <c r="L6" s="83">
        <f>ROUND(K6*200/10000,2)</f>
        <v>0.22</v>
      </c>
      <c r="M6" s="83">
        <v>129</v>
      </c>
      <c r="N6" s="83">
        <f>ROUND(M6*160/10000*0.5,2)</f>
        <v>1.03</v>
      </c>
      <c r="O6" s="83">
        <v>1</v>
      </c>
      <c r="P6" s="83">
        <f>ROUND(O6*600/10000,2)</f>
        <v>0.06</v>
      </c>
      <c r="Q6" s="83">
        <v>1</v>
      </c>
      <c r="R6" s="83">
        <f>ROUND(Q6*1200/10000,2)</f>
        <v>0.12</v>
      </c>
      <c r="S6" s="88">
        <v>2</v>
      </c>
      <c r="T6" s="83">
        <f>ROUND(S6*5000/10000,2)</f>
        <v>1</v>
      </c>
      <c r="U6" s="83">
        <f>ROUND(0.7*0.51668,2)</f>
        <v>0.36</v>
      </c>
      <c r="V6" s="83">
        <f>ROUND(0.45*0.51668,2)</f>
        <v>0.23</v>
      </c>
      <c r="W6" s="83">
        <f>ROUND(0.45*0.51668,2)</f>
        <v>0.23</v>
      </c>
    </row>
    <row r="7" spans="1:23">
      <c r="A7" s="82" t="s">
        <v>61</v>
      </c>
      <c r="B7" s="80">
        <f>D7+F7+H7+J7+L7+N7+P7+R7+T7+U7+V7+W7</f>
        <v>1.03</v>
      </c>
      <c r="C7" s="83"/>
      <c r="D7" s="83"/>
      <c r="E7" s="83"/>
      <c r="F7" s="83"/>
      <c r="G7" s="83"/>
      <c r="H7" s="83"/>
      <c r="I7" s="83"/>
      <c r="J7" s="83"/>
      <c r="K7" s="83"/>
      <c r="L7" s="83"/>
      <c r="M7" s="83"/>
      <c r="N7" s="83"/>
      <c r="O7" s="83"/>
      <c r="P7" s="83"/>
      <c r="Q7" s="83"/>
      <c r="R7" s="83"/>
      <c r="S7" s="88">
        <v>1</v>
      </c>
      <c r="T7" s="83">
        <v>0.5</v>
      </c>
      <c r="U7" s="83">
        <v>0.18</v>
      </c>
      <c r="V7" s="83">
        <v>0.23</v>
      </c>
      <c r="W7" s="83">
        <v>0.12</v>
      </c>
    </row>
    <row r="8" spans="1:23">
      <c r="A8" s="82" t="s">
        <v>137</v>
      </c>
      <c r="B8" s="80">
        <f>D8+F8+H8+J8+L8+N8+P8+R8+T8+U8+V8+W8</f>
        <v>2.03</v>
      </c>
      <c r="C8" s="84">
        <v>71</v>
      </c>
      <c r="D8" s="84">
        <v>0.36</v>
      </c>
      <c r="E8" s="84">
        <v>71</v>
      </c>
      <c r="F8" s="84">
        <v>0.14</v>
      </c>
      <c r="G8" s="84">
        <v>71</v>
      </c>
      <c r="H8" s="84">
        <v>0.29</v>
      </c>
      <c r="I8" s="84">
        <v>21</v>
      </c>
      <c r="J8" s="84">
        <v>0.42</v>
      </c>
      <c r="K8" s="84">
        <v>7</v>
      </c>
      <c r="L8" s="84">
        <v>0.14</v>
      </c>
      <c r="M8" s="84">
        <v>49</v>
      </c>
      <c r="N8" s="84">
        <v>0.39</v>
      </c>
      <c r="O8" s="83"/>
      <c r="P8" s="83"/>
      <c r="Q8" s="83"/>
      <c r="R8" s="83"/>
      <c r="S8" s="88"/>
      <c r="T8" s="83"/>
      <c r="U8" s="83">
        <v>0.18</v>
      </c>
      <c r="V8" s="83"/>
      <c r="W8" s="83">
        <v>0.11</v>
      </c>
    </row>
    <row r="9" spans="1:23">
      <c r="A9" s="82" t="s">
        <v>36</v>
      </c>
      <c r="B9" s="80">
        <f>D9+F9+H9+J9+L9+N9+P9+R9+T9+U9+V9+W9</f>
        <v>2.45</v>
      </c>
      <c r="C9" s="84">
        <v>70</v>
      </c>
      <c r="D9" s="84">
        <v>0.35</v>
      </c>
      <c r="E9" s="84">
        <v>70</v>
      </c>
      <c r="F9" s="84">
        <v>0.14</v>
      </c>
      <c r="G9" s="84">
        <v>70</v>
      </c>
      <c r="H9" s="84">
        <v>0.28</v>
      </c>
      <c r="I9" s="84">
        <v>14</v>
      </c>
      <c r="J9" s="84">
        <v>0.28</v>
      </c>
      <c r="K9" s="84">
        <v>4</v>
      </c>
      <c r="L9" s="84">
        <v>0.08</v>
      </c>
      <c r="M9" s="84">
        <v>80</v>
      </c>
      <c r="N9" s="84">
        <v>0.64</v>
      </c>
      <c r="O9" s="84">
        <v>1</v>
      </c>
      <c r="P9" s="84">
        <v>0.06</v>
      </c>
      <c r="Q9" s="84">
        <v>1</v>
      </c>
      <c r="R9" s="84">
        <v>0.12</v>
      </c>
      <c r="S9" s="88">
        <v>1</v>
      </c>
      <c r="T9" s="83">
        <v>0.5</v>
      </c>
      <c r="U9" s="83"/>
      <c r="V9" s="83"/>
      <c r="W9" s="83"/>
    </row>
  </sheetData>
  <mergeCells count="17">
    <mergeCell ref="B2:W2"/>
    <mergeCell ref="C3:H3"/>
    <mergeCell ref="I3:N3"/>
    <mergeCell ref="O3:R3"/>
    <mergeCell ref="S3:T3"/>
    <mergeCell ref="U3:W3"/>
    <mergeCell ref="C4:D4"/>
    <mergeCell ref="E4:F4"/>
    <mergeCell ref="G4:H4"/>
    <mergeCell ref="I4:J4"/>
    <mergeCell ref="K4:L4"/>
    <mergeCell ref="M4:N4"/>
    <mergeCell ref="O4:P4"/>
    <mergeCell ref="Q4:R4"/>
    <mergeCell ref="S4:T4"/>
    <mergeCell ref="A3:A5"/>
    <mergeCell ref="B3:B4"/>
  </mergeCells>
  <pageMargins left="0.7" right="0.7" top="0.75" bottom="0.75" header="0.3" footer="0.3"/>
  <pageSetup paperSize="9" scale="63"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8"/>
  <sheetViews>
    <sheetView tabSelected="1" workbookViewId="0">
      <selection activeCell="A1" sqref="A1"/>
    </sheetView>
  </sheetViews>
  <sheetFormatPr defaultColWidth="7.375" defaultRowHeight="11.25" customHeight="1" outlineLevelRow="7"/>
  <cols>
    <col min="1" max="1" width="19.9416666666667" style="48" customWidth="1"/>
    <col min="2" max="2" width="8.06666666666667" style="49" customWidth="1"/>
    <col min="3" max="3" width="8.06666666666667" style="48" customWidth="1"/>
    <col min="4" max="4" width="8.06666666666667" style="50" customWidth="1"/>
    <col min="5" max="5" width="18.125" style="51" customWidth="1"/>
    <col min="6" max="6" width="32.875" style="52" customWidth="1"/>
    <col min="7" max="7" width="7.375" style="51"/>
    <col min="8" max="248" width="7.375" style="48"/>
    <col min="249" max="16384" width="7.375" style="53"/>
  </cols>
  <sheetData>
    <row r="1" customHeight="1" spans="1:1">
      <c r="A1" s="8" t="s">
        <v>419</v>
      </c>
    </row>
    <row r="2" s="46" customFormat="1" ht="20.25" spans="1:7">
      <c r="A2" s="54" t="s">
        <v>420</v>
      </c>
      <c r="B2" s="55"/>
      <c r="C2" s="54"/>
      <c r="D2" s="54"/>
      <c r="E2" s="54"/>
      <c r="F2" s="54"/>
      <c r="G2" s="71"/>
    </row>
    <row r="3" s="46" customFormat="1" ht="14.25" spans="1:7">
      <c r="A3" s="56"/>
      <c r="B3" s="57"/>
      <c r="C3" s="58"/>
      <c r="D3" s="58"/>
      <c r="E3" s="72" t="s">
        <v>421</v>
      </c>
      <c r="F3" s="72"/>
      <c r="G3" s="71"/>
    </row>
    <row r="4" ht="45" spans="1:6">
      <c r="A4" s="59" t="s">
        <v>22</v>
      </c>
      <c r="B4" s="60" t="s">
        <v>3</v>
      </c>
      <c r="C4" s="61" t="s">
        <v>422</v>
      </c>
      <c r="D4" s="62" t="s">
        <v>31</v>
      </c>
      <c r="E4" s="73" t="s">
        <v>423</v>
      </c>
      <c r="F4" s="74" t="s">
        <v>31</v>
      </c>
    </row>
    <row r="5" s="47" customFormat="1" spans="1:7">
      <c r="A5" s="63" t="s">
        <v>32</v>
      </c>
      <c r="B5" s="64">
        <f>SUM(D5,F5)</f>
        <v>16.7</v>
      </c>
      <c r="C5" s="65">
        <f>SUM(C6:C7)</f>
        <v>1200</v>
      </c>
      <c r="D5" s="66">
        <f>SUM(D6:D7)</f>
        <v>2.4</v>
      </c>
      <c r="E5" s="73">
        <v>1</v>
      </c>
      <c r="F5" s="75">
        <v>14.3</v>
      </c>
      <c r="G5" s="76"/>
    </row>
    <row r="6" spans="1:6">
      <c r="A6" s="67" t="s">
        <v>159</v>
      </c>
      <c r="B6" s="64">
        <f>SUM(D6,F6)</f>
        <v>1.6</v>
      </c>
      <c r="C6" s="67">
        <v>800</v>
      </c>
      <c r="D6" s="68">
        <v>1.6</v>
      </c>
      <c r="E6" s="77"/>
      <c r="F6" s="78"/>
    </row>
    <row r="7" s="48" customFormat="1" ht="14.25" spans="1:16376">
      <c r="A7" s="67" t="s">
        <v>161</v>
      </c>
      <c r="B7" s="64">
        <f>SUM(D7,F7)</f>
        <v>15.1</v>
      </c>
      <c r="C7" s="67">
        <v>400</v>
      </c>
      <c r="D7" s="68">
        <v>0.8</v>
      </c>
      <c r="E7" s="77">
        <v>1</v>
      </c>
      <c r="F7" s="78">
        <v>14.3</v>
      </c>
      <c r="G7" s="51"/>
      <c r="IO7" s="53"/>
      <c r="IP7" s="53"/>
      <c r="IQ7" s="53"/>
      <c r="IR7" s="53"/>
      <c r="IS7" s="53"/>
      <c r="IT7" s="53"/>
      <c r="IU7" s="53"/>
      <c r="IV7" s="53"/>
      <c r="IW7" s="53"/>
      <c r="IX7" s="53"/>
      <c r="IY7" s="53"/>
      <c r="IZ7" s="53"/>
      <c r="JA7" s="53"/>
      <c r="JB7" s="53"/>
      <c r="JC7" s="53"/>
      <c r="JD7" s="53"/>
      <c r="JE7" s="53"/>
      <c r="JF7" s="53"/>
      <c r="JG7" s="53"/>
      <c r="JH7" s="53"/>
      <c r="JI7" s="53"/>
      <c r="JJ7" s="53"/>
      <c r="JK7" s="53"/>
      <c r="JL7" s="53"/>
      <c r="JM7" s="53"/>
      <c r="JN7" s="53"/>
      <c r="JO7" s="53"/>
      <c r="JP7" s="53"/>
      <c r="JQ7" s="53"/>
      <c r="JR7" s="53"/>
      <c r="JS7" s="53"/>
      <c r="JT7" s="53"/>
      <c r="JU7" s="53"/>
      <c r="JV7" s="53"/>
      <c r="JW7" s="53"/>
      <c r="JX7" s="53"/>
      <c r="JY7" s="53"/>
      <c r="JZ7" s="53"/>
      <c r="KA7" s="53"/>
      <c r="KB7" s="53"/>
      <c r="KC7" s="53"/>
      <c r="KD7" s="53"/>
      <c r="KE7" s="53"/>
      <c r="KF7" s="53"/>
      <c r="KG7" s="53"/>
      <c r="KH7" s="53"/>
      <c r="KI7" s="53"/>
      <c r="KJ7" s="53"/>
      <c r="KK7" s="53"/>
      <c r="KL7" s="53"/>
      <c r="KM7" s="53"/>
      <c r="KN7" s="53"/>
      <c r="KO7" s="53"/>
      <c r="KP7" s="53"/>
      <c r="KQ7" s="53"/>
      <c r="KR7" s="53"/>
      <c r="KS7" s="53"/>
      <c r="KT7" s="53"/>
      <c r="KU7" s="53"/>
      <c r="KV7" s="53"/>
      <c r="KW7" s="53"/>
      <c r="KX7" s="53"/>
      <c r="KY7" s="53"/>
      <c r="KZ7" s="53"/>
      <c r="LA7" s="53"/>
      <c r="LB7" s="53"/>
      <c r="LC7" s="53"/>
      <c r="LD7" s="53"/>
      <c r="LE7" s="53"/>
      <c r="LF7" s="53"/>
      <c r="LG7" s="53"/>
      <c r="LH7" s="53"/>
      <c r="LI7" s="53"/>
      <c r="LJ7" s="53"/>
      <c r="LK7" s="53"/>
      <c r="LL7" s="53"/>
      <c r="LM7" s="53"/>
      <c r="LN7" s="53"/>
      <c r="LO7" s="53"/>
      <c r="LP7" s="53"/>
      <c r="LQ7" s="53"/>
      <c r="LR7" s="53"/>
      <c r="LS7" s="53"/>
      <c r="LT7" s="53"/>
      <c r="LU7" s="53"/>
      <c r="LV7" s="53"/>
      <c r="LW7" s="53"/>
      <c r="LX7" s="53"/>
      <c r="LY7" s="53"/>
      <c r="LZ7" s="53"/>
      <c r="MA7" s="53"/>
      <c r="MB7" s="53"/>
      <c r="MC7" s="53"/>
      <c r="MD7" s="53"/>
      <c r="ME7" s="53"/>
      <c r="MF7" s="53"/>
      <c r="MG7" s="53"/>
      <c r="MH7" s="53"/>
      <c r="MI7" s="53"/>
      <c r="MJ7" s="53"/>
      <c r="MK7" s="53"/>
      <c r="ML7" s="53"/>
      <c r="MM7" s="53"/>
      <c r="MN7" s="53"/>
      <c r="MO7" s="53"/>
      <c r="MP7" s="53"/>
      <c r="MQ7" s="53"/>
      <c r="MR7" s="53"/>
      <c r="MS7" s="53"/>
      <c r="MT7" s="53"/>
      <c r="MU7" s="53"/>
      <c r="MV7" s="53"/>
      <c r="MW7" s="53"/>
      <c r="MX7" s="53"/>
      <c r="MY7" s="53"/>
      <c r="MZ7" s="53"/>
      <c r="NA7" s="53"/>
      <c r="NB7" s="53"/>
      <c r="NC7" s="53"/>
      <c r="ND7" s="53"/>
      <c r="NE7" s="53"/>
      <c r="NF7" s="53"/>
      <c r="NG7" s="53"/>
      <c r="NH7" s="53"/>
      <c r="NI7" s="53"/>
      <c r="NJ7" s="53"/>
      <c r="NK7" s="53"/>
      <c r="NL7" s="53"/>
      <c r="NM7" s="53"/>
      <c r="NN7" s="53"/>
      <c r="NO7" s="53"/>
      <c r="NP7" s="53"/>
      <c r="NQ7" s="53"/>
      <c r="NR7" s="53"/>
      <c r="NS7" s="53"/>
      <c r="NT7" s="53"/>
      <c r="NU7" s="53"/>
      <c r="NV7" s="53"/>
      <c r="NW7" s="53"/>
      <c r="NX7" s="53"/>
      <c r="NY7" s="53"/>
      <c r="NZ7" s="53"/>
      <c r="OA7" s="53"/>
      <c r="OB7" s="53"/>
      <c r="OC7" s="53"/>
      <c r="OD7" s="53"/>
      <c r="OE7" s="53"/>
      <c r="OF7" s="53"/>
      <c r="OG7" s="53"/>
      <c r="OH7" s="53"/>
      <c r="OI7" s="53"/>
      <c r="OJ7" s="53"/>
      <c r="OK7" s="53"/>
      <c r="OL7" s="53"/>
      <c r="OM7" s="53"/>
      <c r="ON7" s="53"/>
      <c r="OO7" s="53"/>
      <c r="OP7" s="53"/>
      <c r="OQ7" s="53"/>
      <c r="OR7" s="53"/>
      <c r="OS7" s="53"/>
      <c r="OT7" s="53"/>
      <c r="OU7" s="53"/>
      <c r="OV7" s="53"/>
      <c r="OW7" s="53"/>
      <c r="OX7" s="53"/>
      <c r="OY7" s="53"/>
      <c r="OZ7" s="53"/>
      <c r="PA7" s="53"/>
      <c r="PB7" s="53"/>
      <c r="PC7" s="53"/>
      <c r="PD7" s="53"/>
      <c r="PE7" s="53"/>
      <c r="PF7" s="53"/>
      <c r="PG7" s="53"/>
      <c r="PH7" s="53"/>
      <c r="PI7" s="53"/>
      <c r="PJ7" s="53"/>
      <c r="PK7" s="53"/>
      <c r="PL7" s="53"/>
      <c r="PM7" s="53"/>
      <c r="PN7" s="53"/>
      <c r="PO7" s="53"/>
      <c r="PP7" s="53"/>
      <c r="PQ7" s="53"/>
      <c r="PR7" s="53"/>
      <c r="PS7" s="53"/>
      <c r="PT7" s="53"/>
      <c r="PU7" s="53"/>
      <c r="PV7" s="53"/>
      <c r="PW7" s="53"/>
      <c r="PX7" s="53"/>
      <c r="PY7" s="53"/>
      <c r="PZ7" s="53"/>
      <c r="QA7" s="53"/>
      <c r="QB7" s="53"/>
      <c r="QC7" s="53"/>
      <c r="QD7" s="53"/>
      <c r="QE7" s="53"/>
      <c r="QF7" s="53"/>
      <c r="QG7" s="53"/>
      <c r="QH7" s="53"/>
      <c r="QI7" s="53"/>
      <c r="QJ7" s="53"/>
      <c r="QK7" s="53"/>
      <c r="QL7" s="53"/>
      <c r="QM7" s="53"/>
      <c r="QN7" s="53"/>
      <c r="QO7" s="53"/>
      <c r="QP7" s="53"/>
      <c r="QQ7" s="53"/>
      <c r="QR7" s="53"/>
      <c r="QS7" s="53"/>
      <c r="QT7" s="53"/>
      <c r="QU7" s="53"/>
      <c r="QV7" s="53"/>
      <c r="QW7" s="53"/>
      <c r="QX7" s="53"/>
      <c r="QY7" s="53"/>
      <c r="QZ7" s="53"/>
      <c r="RA7" s="53"/>
      <c r="RB7" s="53"/>
      <c r="RC7" s="53"/>
      <c r="RD7" s="53"/>
      <c r="RE7" s="53"/>
      <c r="RF7" s="53"/>
      <c r="RG7" s="53"/>
      <c r="RH7" s="53"/>
      <c r="RI7" s="53"/>
      <c r="RJ7" s="53"/>
      <c r="RK7" s="53"/>
      <c r="RL7" s="53"/>
      <c r="RM7" s="53"/>
      <c r="RN7" s="53"/>
      <c r="RO7" s="53"/>
      <c r="RP7" s="53"/>
      <c r="RQ7" s="53"/>
      <c r="RR7" s="53"/>
      <c r="RS7" s="53"/>
      <c r="RT7" s="53"/>
      <c r="RU7" s="53"/>
      <c r="RV7" s="53"/>
      <c r="RW7" s="53"/>
      <c r="RX7" s="53"/>
      <c r="RY7" s="53"/>
      <c r="RZ7" s="53"/>
      <c r="SA7" s="53"/>
      <c r="SB7" s="53"/>
      <c r="SC7" s="53"/>
      <c r="SD7" s="53"/>
      <c r="SE7" s="53"/>
      <c r="SF7" s="53"/>
      <c r="SG7" s="53"/>
      <c r="SH7" s="53"/>
      <c r="SI7" s="53"/>
      <c r="SJ7" s="53"/>
      <c r="SK7" s="53"/>
      <c r="SL7" s="53"/>
      <c r="SM7" s="53"/>
      <c r="SN7" s="53"/>
      <c r="SO7" s="53"/>
      <c r="SP7" s="53"/>
      <c r="SQ7" s="53"/>
      <c r="SR7" s="53"/>
      <c r="SS7" s="53"/>
      <c r="ST7" s="53"/>
      <c r="SU7" s="53"/>
      <c r="SV7" s="53"/>
      <c r="SW7" s="53"/>
      <c r="SX7" s="53"/>
      <c r="SY7" s="53"/>
      <c r="SZ7" s="53"/>
      <c r="TA7" s="53"/>
      <c r="TB7" s="53"/>
      <c r="TC7" s="53"/>
      <c r="TD7" s="53"/>
      <c r="TE7" s="53"/>
      <c r="TF7" s="53"/>
      <c r="TG7" s="53"/>
      <c r="TH7" s="53"/>
      <c r="TI7" s="53"/>
      <c r="TJ7" s="53"/>
      <c r="TK7" s="53"/>
      <c r="TL7" s="53"/>
      <c r="TM7" s="53"/>
      <c r="TN7" s="53"/>
      <c r="TO7" s="53"/>
      <c r="TP7" s="53"/>
      <c r="TQ7" s="53"/>
      <c r="TR7" s="53"/>
      <c r="TS7" s="53"/>
      <c r="TT7" s="53"/>
      <c r="TU7" s="53"/>
      <c r="TV7" s="53"/>
      <c r="TW7" s="53"/>
      <c r="TX7" s="53"/>
      <c r="TY7" s="53"/>
      <c r="TZ7" s="53"/>
      <c r="UA7" s="53"/>
      <c r="UB7" s="53"/>
      <c r="UC7" s="53"/>
      <c r="UD7" s="53"/>
      <c r="UE7" s="53"/>
      <c r="UF7" s="53"/>
      <c r="UG7" s="53"/>
      <c r="UH7" s="53"/>
      <c r="UI7" s="53"/>
      <c r="UJ7" s="53"/>
      <c r="UK7" s="53"/>
      <c r="UL7" s="53"/>
      <c r="UM7" s="53"/>
      <c r="UN7" s="53"/>
      <c r="UO7" s="53"/>
      <c r="UP7" s="53"/>
      <c r="UQ7" s="53"/>
      <c r="UR7" s="53"/>
      <c r="US7" s="53"/>
      <c r="UT7" s="53"/>
      <c r="UU7" s="53"/>
      <c r="UV7" s="53"/>
      <c r="UW7" s="53"/>
      <c r="UX7" s="53"/>
      <c r="UY7" s="53"/>
      <c r="UZ7" s="53"/>
      <c r="VA7" s="53"/>
      <c r="VB7" s="53"/>
      <c r="VC7" s="53"/>
      <c r="VD7" s="53"/>
      <c r="VE7" s="53"/>
      <c r="VF7" s="53"/>
      <c r="VG7" s="53"/>
      <c r="VH7" s="53"/>
      <c r="VI7" s="53"/>
      <c r="VJ7" s="53"/>
      <c r="VK7" s="53"/>
      <c r="VL7" s="53"/>
      <c r="VM7" s="53"/>
      <c r="VN7" s="53"/>
      <c r="VO7" s="53"/>
      <c r="VP7" s="53"/>
      <c r="VQ7" s="53"/>
      <c r="VR7" s="53"/>
      <c r="VS7" s="53"/>
      <c r="VT7" s="53"/>
      <c r="VU7" s="53"/>
      <c r="VV7" s="53"/>
      <c r="VW7" s="53"/>
      <c r="VX7" s="53"/>
      <c r="VY7" s="53"/>
      <c r="VZ7" s="53"/>
      <c r="WA7" s="53"/>
      <c r="WB7" s="53"/>
      <c r="WC7" s="53"/>
      <c r="WD7" s="53"/>
      <c r="WE7" s="53"/>
      <c r="WF7" s="53"/>
      <c r="WG7" s="53"/>
      <c r="WH7" s="53"/>
      <c r="WI7" s="53"/>
      <c r="WJ7" s="53"/>
      <c r="WK7" s="53"/>
      <c r="WL7" s="53"/>
      <c r="WM7" s="53"/>
      <c r="WN7" s="53"/>
      <c r="WO7" s="53"/>
      <c r="WP7" s="53"/>
      <c r="WQ7" s="53"/>
      <c r="WR7" s="53"/>
      <c r="WS7" s="53"/>
      <c r="WT7" s="53"/>
      <c r="WU7" s="53"/>
      <c r="WV7" s="53"/>
      <c r="WW7" s="53"/>
      <c r="WX7" s="53"/>
      <c r="WY7" s="53"/>
      <c r="WZ7" s="53"/>
      <c r="XA7" s="53"/>
      <c r="XB7" s="53"/>
      <c r="XC7" s="53"/>
      <c r="XD7" s="53"/>
      <c r="XE7" s="53"/>
      <c r="XF7" s="53"/>
      <c r="XG7" s="53"/>
      <c r="XH7" s="53"/>
      <c r="XI7" s="53"/>
      <c r="XJ7" s="53"/>
      <c r="XK7" s="53"/>
      <c r="XL7" s="53"/>
      <c r="XM7" s="53"/>
      <c r="XN7" s="53"/>
      <c r="XO7" s="53"/>
      <c r="XP7" s="53"/>
      <c r="XQ7" s="53"/>
      <c r="XR7" s="53"/>
      <c r="XS7" s="53"/>
      <c r="XT7" s="53"/>
      <c r="XU7" s="53"/>
      <c r="XV7" s="53"/>
      <c r="XW7" s="53"/>
      <c r="XX7" s="53"/>
      <c r="XY7" s="53"/>
      <c r="XZ7" s="53"/>
      <c r="YA7" s="53"/>
      <c r="YB7" s="53"/>
      <c r="YC7" s="53"/>
      <c r="YD7" s="53"/>
      <c r="YE7" s="53"/>
      <c r="YF7" s="53"/>
      <c r="YG7" s="53"/>
      <c r="YH7" s="53"/>
      <c r="YI7" s="53"/>
      <c r="YJ7" s="53"/>
      <c r="YK7" s="53"/>
      <c r="YL7" s="53"/>
      <c r="YM7" s="53"/>
      <c r="YN7" s="53"/>
      <c r="YO7" s="53"/>
      <c r="YP7" s="53"/>
      <c r="YQ7" s="53"/>
      <c r="YR7" s="53"/>
      <c r="YS7" s="53"/>
      <c r="YT7" s="53"/>
      <c r="YU7" s="53"/>
      <c r="YV7" s="53"/>
      <c r="YW7" s="53"/>
      <c r="YX7" s="53"/>
      <c r="YY7" s="53"/>
      <c r="YZ7" s="53"/>
      <c r="ZA7" s="53"/>
      <c r="ZB7" s="53"/>
      <c r="ZC7" s="53"/>
      <c r="ZD7" s="53"/>
      <c r="ZE7" s="53"/>
      <c r="ZF7" s="53"/>
      <c r="ZG7" s="53"/>
      <c r="ZH7" s="53"/>
      <c r="ZI7" s="53"/>
      <c r="ZJ7" s="53"/>
      <c r="ZK7" s="53"/>
      <c r="ZL7" s="53"/>
      <c r="ZM7" s="53"/>
      <c r="ZN7" s="53"/>
      <c r="ZO7" s="53"/>
      <c r="ZP7" s="53"/>
      <c r="ZQ7" s="53"/>
      <c r="ZR7" s="53"/>
      <c r="ZS7" s="53"/>
      <c r="ZT7" s="53"/>
      <c r="ZU7" s="53"/>
      <c r="ZV7" s="53"/>
      <c r="ZW7" s="53"/>
      <c r="ZX7" s="53"/>
      <c r="ZY7" s="53"/>
      <c r="ZZ7" s="53"/>
      <c r="AAA7" s="53"/>
      <c r="AAB7" s="53"/>
      <c r="AAC7" s="53"/>
      <c r="AAD7" s="53"/>
      <c r="AAE7" s="53"/>
      <c r="AAF7" s="53"/>
      <c r="AAG7" s="53"/>
      <c r="AAH7" s="53"/>
      <c r="AAI7" s="53"/>
      <c r="AAJ7" s="53"/>
      <c r="AAK7" s="53"/>
      <c r="AAL7" s="53"/>
      <c r="AAM7" s="53"/>
      <c r="AAN7" s="53"/>
      <c r="AAO7" s="53"/>
      <c r="AAP7" s="53"/>
      <c r="AAQ7" s="53"/>
      <c r="AAR7" s="53"/>
      <c r="AAS7" s="53"/>
      <c r="AAT7" s="53"/>
      <c r="AAU7" s="53"/>
      <c r="AAV7" s="53"/>
      <c r="AAW7" s="53"/>
      <c r="AAX7" s="53"/>
      <c r="AAY7" s="53"/>
      <c r="AAZ7" s="53"/>
      <c r="ABA7" s="53"/>
      <c r="ABB7" s="53"/>
      <c r="ABC7" s="53"/>
      <c r="ABD7" s="53"/>
      <c r="ABE7" s="53"/>
      <c r="ABF7" s="53"/>
      <c r="ABG7" s="53"/>
      <c r="ABH7" s="53"/>
      <c r="ABI7" s="53"/>
      <c r="ABJ7" s="53"/>
      <c r="ABK7" s="53"/>
      <c r="ABL7" s="53"/>
      <c r="ABM7" s="53"/>
      <c r="ABN7" s="53"/>
      <c r="ABO7" s="53"/>
      <c r="ABP7" s="53"/>
      <c r="ABQ7" s="53"/>
      <c r="ABR7" s="53"/>
      <c r="ABS7" s="53"/>
      <c r="ABT7" s="53"/>
      <c r="ABU7" s="53"/>
      <c r="ABV7" s="53"/>
      <c r="ABW7" s="53"/>
      <c r="ABX7" s="53"/>
      <c r="ABY7" s="53"/>
      <c r="ABZ7" s="53"/>
      <c r="ACA7" s="53"/>
      <c r="ACB7" s="53"/>
      <c r="ACC7" s="53"/>
      <c r="ACD7" s="53"/>
      <c r="ACE7" s="53"/>
      <c r="ACF7" s="53"/>
      <c r="ACG7" s="53"/>
      <c r="ACH7" s="53"/>
      <c r="ACI7" s="53"/>
      <c r="ACJ7" s="53"/>
      <c r="ACK7" s="53"/>
      <c r="ACL7" s="53"/>
      <c r="ACM7" s="53"/>
      <c r="ACN7" s="53"/>
      <c r="ACO7" s="53"/>
      <c r="ACP7" s="53"/>
      <c r="ACQ7" s="53"/>
      <c r="ACR7" s="53"/>
      <c r="ACS7" s="53"/>
      <c r="ACT7" s="53"/>
      <c r="ACU7" s="53"/>
      <c r="ACV7" s="53"/>
      <c r="ACW7" s="53"/>
      <c r="ACX7" s="53"/>
      <c r="ACY7" s="53"/>
      <c r="ACZ7" s="53"/>
      <c r="ADA7" s="53"/>
      <c r="ADB7" s="53"/>
      <c r="ADC7" s="53"/>
      <c r="ADD7" s="53"/>
      <c r="ADE7" s="53"/>
      <c r="ADF7" s="53"/>
      <c r="ADG7" s="53"/>
      <c r="ADH7" s="53"/>
      <c r="ADI7" s="53"/>
      <c r="ADJ7" s="53"/>
      <c r="ADK7" s="53"/>
      <c r="ADL7" s="53"/>
      <c r="ADM7" s="53"/>
      <c r="ADN7" s="53"/>
      <c r="ADO7" s="53"/>
      <c r="ADP7" s="53"/>
      <c r="ADQ7" s="53"/>
      <c r="ADR7" s="53"/>
      <c r="ADS7" s="53"/>
      <c r="ADT7" s="53"/>
      <c r="ADU7" s="53"/>
      <c r="ADV7" s="53"/>
      <c r="ADW7" s="53"/>
      <c r="ADX7" s="53"/>
      <c r="ADY7" s="53"/>
      <c r="ADZ7" s="53"/>
      <c r="AEA7" s="53"/>
      <c r="AEB7" s="53"/>
      <c r="AEC7" s="53"/>
      <c r="AED7" s="53"/>
      <c r="AEE7" s="53"/>
      <c r="AEF7" s="53"/>
      <c r="AEG7" s="53"/>
      <c r="AEH7" s="53"/>
      <c r="AEI7" s="53"/>
      <c r="AEJ7" s="53"/>
      <c r="AEK7" s="53"/>
      <c r="AEL7" s="53"/>
      <c r="AEM7" s="53"/>
      <c r="AEN7" s="53"/>
      <c r="AEO7" s="53"/>
      <c r="AEP7" s="53"/>
      <c r="AEQ7" s="53"/>
      <c r="AER7" s="53"/>
      <c r="AES7" s="53"/>
      <c r="AET7" s="53"/>
      <c r="AEU7" s="53"/>
      <c r="AEV7" s="53"/>
      <c r="AEW7" s="53"/>
      <c r="AEX7" s="53"/>
      <c r="AEY7" s="53"/>
      <c r="AEZ7" s="53"/>
      <c r="AFA7" s="53"/>
      <c r="AFB7" s="53"/>
      <c r="AFC7" s="53"/>
      <c r="AFD7" s="53"/>
      <c r="AFE7" s="53"/>
      <c r="AFF7" s="53"/>
      <c r="AFG7" s="53"/>
      <c r="AFH7" s="53"/>
      <c r="AFI7" s="53"/>
      <c r="AFJ7" s="53"/>
      <c r="AFK7" s="53"/>
      <c r="AFL7" s="53"/>
      <c r="AFM7" s="53"/>
      <c r="AFN7" s="53"/>
      <c r="AFO7" s="53"/>
      <c r="AFP7" s="53"/>
      <c r="AFQ7" s="53"/>
      <c r="AFR7" s="53"/>
      <c r="AFS7" s="53"/>
      <c r="AFT7" s="53"/>
      <c r="AFU7" s="53"/>
      <c r="AFV7" s="53"/>
      <c r="AFW7" s="53"/>
      <c r="AFX7" s="53"/>
      <c r="AFY7" s="53"/>
      <c r="AFZ7" s="53"/>
      <c r="AGA7" s="53"/>
      <c r="AGB7" s="53"/>
      <c r="AGC7" s="53"/>
      <c r="AGD7" s="53"/>
      <c r="AGE7" s="53"/>
      <c r="AGF7" s="53"/>
      <c r="AGG7" s="53"/>
      <c r="AGH7" s="53"/>
      <c r="AGI7" s="53"/>
      <c r="AGJ7" s="53"/>
      <c r="AGK7" s="53"/>
      <c r="AGL7" s="53"/>
      <c r="AGM7" s="53"/>
      <c r="AGN7" s="53"/>
      <c r="AGO7" s="53"/>
      <c r="AGP7" s="53"/>
      <c r="AGQ7" s="53"/>
      <c r="AGR7" s="53"/>
      <c r="AGS7" s="53"/>
      <c r="AGT7" s="53"/>
      <c r="AGU7" s="53"/>
      <c r="AGV7" s="53"/>
      <c r="AGW7" s="53"/>
      <c r="AGX7" s="53"/>
      <c r="AGY7" s="53"/>
      <c r="AGZ7" s="53"/>
      <c r="AHA7" s="53"/>
      <c r="AHB7" s="53"/>
      <c r="AHC7" s="53"/>
      <c r="AHD7" s="53"/>
      <c r="AHE7" s="53"/>
      <c r="AHF7" s="53"/>
      <c r="AHG7" s="53"/>
      <c r="AHH7" s="53"/>
      <c r="AHI7" s="53"/>
      <c r="AHJ7" s="53"/>
      <c r="AHK7" s="53"/>
      <c r="AHL7" s="53"/>
      <c r="AHM7" s="53"/>
      <c r="AHN7" s="53"/>
      <c r="AHO7" s="53"/>
      <c r="AHP7" s="53"/>
      <c r="AHQ7" s="53"/>
      <c r="AHR7" s="53"/>
      <c r="AHS7" s="53"/>
      <c r="AHT7" s="53"/>
      <c r="AHU7" s="53"/>
      <c r="AHV7" s="53"/>
      <c r="AHW7" s="53"/>
      <c r="AHX7" s="53"/>
      <c r="AHY7" s="53"/>
      <c r="AHZ7" s="53"/>
      <c r="AIA7" s="53"/>
      <c r="AIB7" s="53"/>
      <c r="AIC7" s="53"/>
      <c r="AID7" s="53"/>
      <c r="AIE7" s="53"/>
      <c r="AIF7" s="53"/>
      <c r="AIG7" s="53"/>
      <c r="AIH7" s="53"/>
      <c r="AII7" s="53"/>
      <c r="AIJ7" s="53"/>
      <c r="AIK7" s="53"/>
      <c r="AIL7" s="53"/>
      <c r="AIM7" s="53"/>
      <c r="AIN7" s="53"/>
      <c r="AIO7" s="53"/>
      <c r="AIP7" s="53"/>
      <c r="AIQ7" s="53"/>
      <c r="AIR7" s="53"/>
      <c r="AIS7" s="53"/>
      <c r="AIT7" s="53"/>
      <c r="AIU7" s="53"/>
      <c r="AIV7" s="53"/>
      <c r="AIW7" s="53"/>
      <c r="AIX7" s="53"/>
      <c r="AIY7" s="53"/>
      <c r="AIZ7" s="53"/>
      <c r="AJA7" s="53"/>
      <c r="AJB7" s="53"/>
      <c r="AJC7" s="53"/>
      <c r="AJD7" s="53"/>
      <c r="AJE7" s="53"/>
      <c r="AJF7" s="53"/>
      <c r="AJG7" s="53"/>
      <c r="AJH7" s="53"/>
      <c r="AJI7" s="53"/>
      <c r="AJJ7" s="53"/>
      <c r="AJK7" s="53"/>
      <c r="AJL7" s="53"/>
      <c r="AJM7" s="53"/>
      <c r="AJN7" s="53"/>
      <c r="AJO7" s="53"/>
      <c r="AJP7" s="53"/>
      <c r="AJQ7" s="53"/>
      <c r="AJR7" s="53"/>
      <c r="AJS7" s="53"/>
      <c r="AJT7" s="53"/>
      <c r="AJU7" s="53"/>
      <c r="AJV7" s="53"/>
      <c r="AJW7" s="53"/>
      <c r="AJX7" s="53"/>
      <c r="AJY7" s="53"/>
      <c r="AJZ7" s="53"/>
      <c r="AKA7" s="53"/>
      <c r="AKB7" s="53"/>
      <c r="AKC7" s="53"/>
      <c r="AKD7" s="53"/>
      <c r="AKE7" s="53"/>
      <c r="AKF7" s="53"/>
      <c r="AKG7" s="53"/>
      <c r="AKH7" s="53"/>
      <c r="AKI7" s="53"/>
      <c r="AKJ7" s="53"/>
      <c r="AKK7" s="53"/>
      <c r="AKL7" s="53"/>
      <c r="AKM7" s="53"/>
      <c r="AKN7" s="53"/>
      <c r="AKO7" s="53"/>
      <c r="AKP7" s="53"/>
      <c r="AKQ7" s="53"/>
      <c r="AKR7" s="53"/>
      <c r="AKS7" s="53"/>
      <c r="AKT7" s="53"/>
      <c r="AKU7" s="53"/>
      <c r="AKV7" s="53"/>
      <c r="AKW7" s="53"/>
      <c r="AKX7" s="53"/>
      <c r="AKY7" s="53"/>
      <c r="AKZ7" s="53"/>
      <c r="ALA7" s="53"/>
      <c r="ALB7" s="53"/>
      <c r="ALC7" s="53"/>
      <c r="ALD7" s="53"/>
      <c r="ALE7" s="53"/>
      <c r="ALF7" s="53"/>
      <c r="ALG7" s="53"/>
      <c r="ALH7" s="53"/>
      <c r="ALI7" s="53"/>
      <c r="ALJ7" s="53"/>
      <c r="ALK7" s="53"/>
      <c r="ALL7" s="53"/>
      <c r="ALM7" s="53"/>
      <c r="ALN7" s="53"/>
      <c r="ALO7" s="53"/>
      <c r="ALP7" s="53"/>
      <c r="ALQ7" s="53"/>
      <c r="ALR7" s="53"/>
      <c r="ALS7" s="53"/>
      <c r="ALT7" s="53"/>
      <c r="ALU7" s="53"/>
      <c r="ALV7" s="53"/>
      <c r="ALW7" s="53"/>
      <c r="ALX7" s="53"/>
      <c r="ALY7" s="53"/>
      <c r="ALZ7" s="53"/>
      <c r="AMA7" s="53"/>
      <c r="AMB7" s="53"/>
      <c r="AMC7" s="53"/>
      <c r="AMD7" s="53"/>
      <c r="AME7" s="53"/>
      <c r="AMF7" s="53"/>
      <c r="AMG7" s="53"/>
      <c r="AMH7" s="53"/>
      <c r="AMI7" s="53"/>
      <c r="AMJ7" s="53"/>
      <c r="AMK7" s="53"/>
      <c r="AML7" s="53"/>
      <c r="AMM7" s="53"/>
      <c r="AMN7" s="53"/>
      <c r="AMO7" s="53"/>
      <c r="AMP7" s="53"/>
      <c r="AMQ7" s="53"/>
      <c r="AMR7" s="53"/>
      <c r="AMS7" s="53"/>
      <c r="AMT7" s="53"/>
      <c r="AMU7" s="53"/>
      <c r="AMV7" s="53"/>
      <c r="AMW7" s="53"/>
      <c r="AMX7" s="53"/>
      <c r="AMY7" s="53"/>
      <c r="AMZ7" s="53"/>
      <c r="ANA7" s="53"/>
      <c r="ANB7" s="53"/>
      <c r="ANC7" s="53"/>
      <c r="AND7" s="53"/>
      <c r="ANE7" s="53"/>
      <c r="ANF7" s="53"/>
      <c r="ANG7" s="53"/>
      <c r="ANH7" s="53"/>
      <c r="ANI7" s="53"/>
      <c r="ANJ7" s="53"/>
      <c r="ANK7" s="53"/>
      <c r="ANL7" s="53"/>
      <c r="ANM7" s="53"/>
      <c r="ANN7" s="53"/>
      <c r="ANO7" s="53"/>
      <c r="ANP7" s="53"/>
      <c r="ANQ7" s="53"/>
      <c r="ANR7" s="53"/>
      <c r="ANS7" s="53"/>
      <c r="ANT7" s="53"/>
      <c r="ANU7" s="53"/>
      <c r="ANV7" s="53"/>
      <c r="ANW7" s="53"/>
      <c r="ANX7" s="53"/>
      <c r="ANY7" s="53"/>
      <c r="ANZ7" s="53"/>
      <c r="AOA7" s="53"/>
      <c r="AOB7" s="53"/>
      <c r="AOC7" s="53"/>
      <c r="AOD7" s="53"/>
      <c r="AOE7" s="53"/>
      <c r="AOF7" s="53"/>
      <c r="AOG7" s="53"/>
      <c r="AOH7" s="53"/>
      <c r="AOI7" s="53"/>
      <c r="AOJ7" s="53"/>
      <c r="AOK7" s="53"/>
      <c r="AOL7" s="53"/>
      <c r="AOM7" s="53"/>
      <c r="AON7" s="53"/>
      <c r="AOO7" s="53"/>
      <c r="AOP7" s="53"/>
      <c r="AOQ7" s="53"/>
      <c r="AOR7" s="53"/>
      <c r="AOS7" s="53"/>
      <c r="AOT7" s="53"/>
      <c r="AOU7" s="53"/>
      <c r="AOV7" s="53"/>
      <c r="AOW7" s="53"/>
      <c r="AOX7" s="53"/>
      <c r="AOY7" s="53"/>
      <c r="AOZ7" s="53"/>
      <c r="APA7" s="53"/>
      <c r="APB7" s="53"/>
      <c r="APC7" s="53"/>
      <c r="APD7" s="53"/>
      <c r="APE7" s="53"/>
      <c r="APF7" s="53"/>
      <c r="APG7" s="53"/>
      <c r="APH7" s="53"/>
      <c r="API7" s="53"/>
      <c r="APJ7" s="53"/>
      <c r="APK7" s="53"/>
      <c r="APL7" s="53"/>
      <c r="APM7" s="53"/>
      <c r="APN7" s="53"/>
      <c r="APO7" s="53"/>
      <c r="APP7" s="53"/>
      <c r="APQ7" s="53"/>
      <c r="APR7" s="53"/>
      <c r="APS7" s="53"/>
      <c r="APT7" s="53"/>
      <c r="APU7" s="53"/>
      <c r="APV7" s="53"/>
      <c r="APW7" s="53"/>
      <c r="APX7" s="53"/>
      <c r="APY7" s="53"/>
      <c r="APZ7" s="53"/>
      <c r="AQA7" s="53"/>
      <c r="AQB7" s="53"/>
      <c r="AQC7" s="53"/>
      <c r="AQD7" s="53"/>
      <c r="AQE7" s="53"/>
      <c r="AQF7" s="53"/>
      <c r="AQG7" s="53"/>
      <c r="AQH7" s="53"/>
      <c r="AQI7" s="53"/>
      <c r="AQJ7" s="53"/>
      <c r="AQK7" s="53"/>
      <c r="AQL7" s="53"/>
      <c r="AQM7" s="53"/>
      <c r="AQN7" s="53"/>
      <c r="AQO7" s="53"/>
      <c r="AQP7" s="53"/>
      <c r="AQQ7" s="53"/>
      <c r="AQR7" s="53"/>
      <c r="AQS7" s="53"/>
      <c r="AQT7" s="53"/>
      <c r="AQU7" s="53"/>
      <c r="AQV7" s="53"/>
      <c r="AQW7" s="53"/>
      <c r="AQX7" s="53"/>
      <c r="AQY7" s="53"/>
      <c r="AQZ7" s="53"/>
      <c r="ARA7" s="53"/>
      <c r="ARB7" s="53"/>
      <c r="ARC7" s="53"/>
      <c r="ARD7" s="53"/>
      <c r="ARE7" s="53"/>
      <c r="ARF7" s="53"/>
      <c r="ARG7" s="53"/>
      <c r="ARH7" s="53"/>
      <c r="ARI7" s="53"/>
      <c r="ARJ7" s="53"/>
      <c r="ARK7" s="53"/>
      <c r="ARL7" s="53"/>
      <c r="ARM7" s="53"/>
      <c r="ARN7" s="53"/>
      <c r="ARO7" s="53"/>
      <c r="ARP7" s="53"/>
      <c r="ARQ7" s="53"/>
      <c r="ARR7" s="53"/>
      <c r="ARS7" s="53"/>
      <c r="ART7" s="53"/>
      <c r="ARU7" s="53"/>
      <c r="ARV7" s="53"/>
      <c r="ARW7" s="53"/>
      <c r="ARX7" s="53"/>
      <c r="ARY7" s="53"/>
      <c r="ARZ7" s="53"/>
      <c r="ASA7" s="53"/>
      <c r="ASB7" s="53"/>
      <c r="ASC7" s="53"/>
      <c r="ASD7" s="53"/>
      <c r="ASE7" s="53"/>
      <c r="ASF7" s="53"/>
      <c r="ASG7" s="53"/>
      <c r="ASH7" s="53"/>
      <c r="ASI7" s="53"/>
      <c r="ASJ7" s="53"/>
      <c r="ASK7" s="53"/>
      <c r="ASL7" s="53"/>
      <c r="ASM7" s="53"/>
      <c r="ASN7" s="53"/>
      <c r="ASO7" s="53"/>
      <c r="ASP7" s="53"/>
      <c r="ASQ7" s="53"/>
      <c r="ASR7" s="53"/>
      <c r="ASS7" s="53"/>
      <c r="AST7" s="53"/>
      <c r="ASU7" s="53"/>
      <c r="ASV7" s="53"/>
      <c r="ASW7" s="53"/>
      <c r="ASX7" s="53"/>
      <c r="ASY7" s="53"/>
      <c r="ASZ7" s="53"/>
      <c r="ATA7" s="53"/>
      <c r="ATB7" s="53"/>
      <c r="ATC7" s="53"/>
      <c r="ATD7" s="53"/>
      <c r="ATE7" s="53"/>
      <c r="ATF7" s="53"/>
      <c r="ATG7" s="53"/>
      <c r="ATH7" s="53"/>
      <c r="ATI7" s="53"/>
      <c r="ATJ7" s="53"/>
      <c r="ATK7" s="53"/>
      <c r="ATL7" s="53"/>
      <c r="ATM7" s="53"/>
      <c r="ATN7" s="53"/>
      <c r="ATO7" s="53"/>
      <c r="ATP7" s="53"/>
      <c r="ATQ7" s="53"/>
      <c r="ATR7" s="53"/>
      <c r="ATS7" s="53"/>
      <c r="ATT7" s="53"/>
      <c r="ATU7" s="53"/>
      <c r="ATV7" s="53"/>
      <c r="ATW7" s="53"/>
      <c r="ATX7" s="53"/>
      <c r="ATY7" s="53"/>
      <c r="ATZ7" s="53"/>
      <c r="AUA7" s="53"/>
      <c r="AUB7" s="53"/>
      <c r="AUC7" s="53"/>
      <c r="AUD7" s="53"/>
      <c r="AUE7" s="53"/>
      <c r="AUF7" s="53"/>
      <c r="AUG7" s="53"/>
      <c r="AUH7" s="53"/>
      <c r="AUI7" s="53"/>
      <c r="AUJ7" s="53"/>
      <c r="AUK7" s="53"/>
      <c r="AUL7" s="53"/>
      <c r="AUM7" s="53"/>
      <c r="AUN7" s="53"/>
      <c r="AUO7" s="53"/>
      <c r="AUP7" s="53"/>
      <c r="AUQ7" s="53"/>
      <c r="AUR7" s="53"/>
      <c r="AUS7" s="53"/>
      <c r="AUT7" s="53"/>
      <c r="AUU7" s="53"/>
      <c r="AUV7" s="53"/>
      <c r="AUW7" s="53"/>
      <c r="AUX7" s="53"/>
      <c r="AUY7" s="53"/>
      <c r="AUZ7" s="53"/>
      <c r="AVA7" s="53"/>
      <c r="AVB7" s="53"/>
      <c r="AVC7" s="53"/>
      <c r="AVD7" s="53"/>
      <c r="AVE7" s="53"/>
      <c r="AVF7" s="53"/>
      <c r="AVG7" s="53"/>
      <c r="AVH7" s="53"/>
      <c r="AVI7" s="53"/>
      <c r="AVJ7" s="53"/>
      <c r="AVK7" s="53"/>
      <c r="AVL7" s="53"/>
      <c r="AVM7" s="53"/>
      <c r="AVN7" s="53"/>
      <c r="AVO7" s="53"/>
      <c r="AVP7" s="53"/>
      <c r="AVQ7" s="53"/>
      <c r="AVR7" s="53"/>
      <c r="AVS7" s="53"/>
      <c r="AVT7" s="53"/>
      <c r="AVU7" s="53"/>
      <c r="AVV7" s="53"/>
      <c r="AVW7" s="53"/>
      <c r="AVX7" s="53"/>
      <c r="AVY7" s="53"/>
      <c r="AVZ7" s="53"/>
      <c r="AWA7" s="53"/>
      <c r="AWB7" s="53"/>
      <c r="AWC7" s="53"/>
      <c r="AWD7" s="53"/>
      <c r="AWE7" s="53"/>
      <c r="AWF7" s="53"/>
      <c r="AWG7" s="53"/>
      <c r="AWH7" s="53"/>
      <c r="AWI7" s="53"/>
      <c r="AWJ7" s="53"/>
      <c r="AWK7" s="53"/>
      <c r="AWL7" s="53"/>
      <c r="AWM7" s="53"/>
      <c r="AWN7" s="53"/>
      <c r="AWO7" s="53"/>
      <c r="AWP7" s="53"/>
      <c r="AWQ7" s="53"/>
      <c r="AWR7" s="53"/>
      <c r="AWS7" s="53"/>
      <c r="AWT7" s="53"/>
      <c r="AWU7" s="53"/>
      <c r="AWV7" s="53"/>
      <c r="AWW7" s="53"/>
      <c r="AWX7" s="53"/>
      <c r="AWY7" s="53"/>
      <c r="AWZ7" s="53"/>
      <c r="AXA7" s="53"/>
      <c r="AXB7" s="53"/>
      <c r="AXC7" s="53"/>
      <c r="AXD7" s="53"/>
      <c r="AXE7" s="53"/>
      <c r="AXF7" s="53"/>
      <c r="AXG7" s="53"/>
      <c r="AXH7" s="53"/>
      <c r="AXI7" s="53"/>
      <c r="AXJ7" s="53"/>
      <c r="AXK7" s="53"/>
      <c r="AXL7" s="53"/>
      <c r="AXM7" s="53"/>
      <c r="AXN7" s="53"/>
      <c r="AXO7" s="53"/>
      <c r="AXP7" s="53"/>
      <c r="AXQ7" s="53"/>
      <c r="AXR7" s="53"/>
      <c r="AXS7" s="53"/>
      <c r="AXT7" s="53"/>
      <c r="AXU7" s="53"/>
      <c r="AXV7" s="53"/>
      <c r="AXW7" s="53"/>
      <c r="AXX7" s="53"/>
      <c r="AXY7" s="53"/>
      <c r="AXZ7" s="53"/>
      <c r="AYA7" s="53"/>
      <c r="AYB7" s="53"/>
      <c r="AYC7" s="53"/>
      <c r="AYD7" s="53"/>
      <c r="AYE7" s="53"/>
      <c r="AYF7" s="53"/>
      <c r="AYG7" s="53"/>
      <c r="AYH7" s="53"/>
      <c r="AYI7" s="53"/>
      <c r="AYJ7" s="53"/>
      <c r="AYK7" s="53"/>
      <c r="AYL7" s="53"/>
      <c r="AYM7" s="53"/>
      <c r="AYN7" s="53"/>
      <c r="AYO7" s="53"/>
      <c r="AYP7" s="53"/>
      <c r="AYQ7" s="53"/>
      <c r="AYR7" s="53"/>
      <c r="AYS7" s="53"/>
      <c r="AYT7" s="53"/>
      <c r="AYU7" s="53"/>
      <c r="AYV7" s="53"/>
      <c r="AYW7" s="53"/>
      <c r="AYX7" s="53"/>
      <c r="AYY7" s="53"/>
      <c r="AYZ7" s="53"/>
      <c r="AZA7" s="53"/>
      <c r="AZB7" s="53"/>
      <c r="AZC7" s="53"/>
      <c r="AZD7" s="53"/>
      <c r="AZE7" s="53"/>
      <c r="AZF7" s="53"/>
      <c r="AZG7" s="53"/>
      <c r="AZH7" s="53"/>
      <c r="AZI7" s="53"/>
      <c r="AZJ7" s="53"/>
      <c r="AZK7" s="53"/>
      <c r="AZL7" s="53"/>
      <c r="AZM7" s="53"/>
      <c r="AZN7" s="53"/>
      <c r="AZO7" s="53"/>
      <c r="AZP7" s="53"/>
      <c r="AZQ7" s="53"/>
      <c r="AZR7" s="53"/>
      <c r="AZS7" s="53"/>
      <c r="AZT7" s="53"/>
      <c r="AZU7" s="53"/>
      <c r="AZV7" s="53"/>
      <c r="AZW7" s="53"/>
      <c r="AZX7" s="53"/>
      <c r="AZY7" s="53"/>
      <c r="AZZ7" s="53"/>
      <c r="BAA7" s="53"/>
      <c r="BAB7" s="53"/>
      <c r="BAC7" s="53"/>
      <c r="BAD7" s="53"/>
      <c r="BAE7" s="53"/>
      <c r="BAF7" s="53"/>
      <c r="BAG7" s="53"/>
      <c r="BAH7" s="53"/>
      <c r="BAI7" s="53"/>
      <c r="BAJ7" s="53"/>
      <c r="BAK7" s="53"/>
      <c r="BAL7" s="53"/>
      <c r="BAM7" s="53"/>
      <c r="BAN7" s="53"/>
      <c r="BAO7" s="53"/>
      <c r="BAP7" s="53"/>
      <c r="BAQ7" s="53"/>
      <c r="BAR7" s="53"/>
      <c r="BAS7" s="53"/>
      <c r="BAT7" s="53"/>
      <c r="BAU7" s="53"/>
      <c r="BAV7" s="53"/>
      <c r="BAW7" s="53"/>
      <c r="BAX7" s="53"/>
      <c r="BAY7" s="53"/>
      <c r="BAZ7" s="53"/>
      <c r="BBA7" s="53"/>
      <c r="BBB7" s="53"/>
      <c r="BBC7" s="53"/>
      <c r="BBD7" s="53"/>
      <c r="BBE7" s="53"/>
      <c r="BBF7" s="53"/>
      <c r="BBG7" s="53"/>
      <c r="BBH7" s="53"/>
      <c r="BBI7" s="53"/>
      <c r="BBJ7" s="53"/>
      <c r="BBK7" s="53"/>
      <c r="BBL7" s="53"/>
      <c r="BBM7" s="53"/>
      <c r="BBN7" s="53"/>
      <c r="BBO7" s="53"/>
      <c r="BBP7" s="53"/>
      <c r="BBQ7" s="53"/>
      <c r="BBR7" s="53"/>
      <c r="BBS7" s="53"/>
      <c r="BBT7" s="53"/>
      <c r="BBU7" s="53"/>
      <c r="BBV7" s="53"/>
      <c r="BBW7" s="53"/>
      <c r="BBX7" s="53"/>
      <c r="BBY7" s="53"/>
      <c r="BBZ7" s="53"/>
      <c r="BCA7" s="53"/>
      <c r="BCB7" s="53"/>
      <c r="BCC7" s="53"/>
      <c r="BCD7" s="53"/>
      <c r="BCE7" s="53"/>
      <c r="BCF7" s="53"/>
      <c r="BCG7" s="53"/>
      <c r="BCH7" s="53"/>
      <c r="BCI7" s="53"/>
      <c r="BCJ7" s="53"/>
      <c r="BCK7" s="53"/>
      <c r="BCL7" s="53"/>
      <c r="BCM7" s="53"/>
      <c r="BCN7" s="53"/>
      <c r="BCO7" s="53"/>
      <c r="BCP7" s="53"/>
      <c r="BCQ7" s="53"/>
      <c r="BCR7" s="53"/>
      <c r="BCS7" s="53"/>
      <c r="BCT7" s="53"/>
      <c r="BCU7" s="53"/>
      <c r="BCV7" s="53"/>
      <c r="BCW7" s="53"/>
      <c r="BCX7" s="53"/>
      <c r="BCY7" s="53"/>
      <c r="BCZ7" s="53"/>
      <c r="BDA7" s="53"/>
      <c r="BDB7" s="53"/>
      <c r="BDC7" s="53"/>
      <c r="BDD7" s="53"/>
      <c r="BDE7" s="53"/>
      <c r="BDF7" s="53"/>
      <c r="BDG7" s="53"/>
      <c r="BDH7" s="53"/>
      <c r="BDI7" s="53"/>
      <c r="BDJ7" s="53"/>
      <c r="BDK7" s="53"/>
      <c r="BDL7" s="53"/>
      <c r="BDM7" s="53"/>
      <c r="BDN7" s="53"/>
      <c r="BDO7" s="53"/>
      <c r="BDP7" s="53"/>
      <c r="BDQ7" s="53"/>
      <c r="BDR7" s="53"/>
      <c r="BDS7" s="53"/>
      <c r="BDT7" s="53"/>
      <c r="BDU7" s="53"/>
      <c r="BDV7" s="53"/>
      <c r="BDW7" s="53"/>
      <c r="BDX7" s="53"/>
      <c r="BDY7" s="53"/>
      <c r="BDZ7" s="53"/>
      <c r="BEA7" s="53"/>
      <c r="BEB7" s="53"/>
      <c r="BEC7" s="53"/>
      <c r="BED7" s="53"/>
      <c r="BEE7" s="53"/>
      <c r="BEF7" s="53"/>
      <c r="BEG7" s="53"/>
      <c r="BEH7" s="53"/>
      <c r="BEI7" s="53"/>
      <c r="BEJ7" s="53"/>
      <c r="BEK7" s="53"/>
      <c r="BEL7" s="53"/>
      <c r="BEM7" s="53"/>
      <c r="BEN7" s="53"/>
      <c r="BEO7" s="53"/>
      <c r="BEP7" s="53"/>
      <c r="BEQ7" s="53"/>
      <c r="BER7" s="53"/>
      <c r="BES7" s="53"/>
      <c r="BET7" s="53"/>
      <c r="BEU7" s="53"/>
      <c r="BEV7" s="53"/>
      <c r="BEW7" s="53"/>
      <c r="BEX7" s="53"/>
      <c r="BEY7" s="53"/>
      <c r="BEZ7" s="53"/>
      <c r="BFA7" s="53"/>
      <c r="BFB7" s="53"/>
      <c r="BFC7" s="53"/>
      <c r="BFD7" s="53"/>
      <c r="BFE7" s="53"/>
      <c r="BFF7" s="53"/>
      <c r="BFG7" s="53"/>
      <c r="BFH7" s="53"/>
      <c r="BFI7" s="53"/>
      <c r="BFJ7" s="53"/>
      <c r="BFK7" s="53"/>
      <c r="BFL7" s="53"/>
      <c r="BFM7" s="53"/>
      <c r="BFN7" s="53"/>
      <c r="BFO7" s="53"/>
      <c r="BFP7" s="53"/>
      <c r="BFQ7" s="53"/>
      <c r="BFR7" s="53"/>
      <c r="BFS7" s="53"/>
      <c r="BFT7" s="53"/>
      <c r="BFU7" s="53"/>
      <c r="BFV7" s="53"/>
      <c r="BFW7" s="53"/>
      <c r="BFX7" s="53"/>
      <c r="BFY7" s="53"/>
      <c r="BFZ7" s="53"/>
      <c r="BGA7" s="53"/>
      <c r="BGB7" s="53"/>
      <c r="BGC7" s="53"/>
      <c r="BGD7" s="53"/>
      <c r="BGE7" s="53"/>
      <c r="BGF7" s="53"/>
      <c r="BGG7" s="53"/>
      <c r="BGH7" s="53"/>
      <c r="BGI7" s="53"/>
      <c r="BGJ7" s="53"/>
      <c r="BGK7" s="53"/>
      <c r="BGL7" s="53"/>
      <c r="BGM7" s="53"/>
      <c r="BGN7" s="53"/>
      <c r="BGO7" s="53"/>
      <c r="BGP7" s="53"/>
      <c r="BGQ7" s="53"/>
      <c r="BGR7" s="53"/>
      <c r="BGS7" s="53"/>
      <c r="BGT7" s="53"/>
      <c r="BGU7" s="53"/>
      <c r="BGV7" s="53"/>
      <c r="BGW7" s="53"/>
      <c r="BGX7" s="53"/>
      <c r="BGY7" s="53"/>
      <c r="BGZ7" s="53"/>
      <c r="BHA7" s="53"/>
      <c r="BHB7" s="53"/>
      <c r="BHC7" s="53"/>
      <c r="BHD7" s="53"/>
      <c r="BHE7" s="53"/>
      <c r="BHF7" s="53"/>
      <c r="BHG7" s="53"/>
      <c r="BHH7" s="53"/>
      <c r="BHI7" s="53"/>
      <c r="BHJ7" s="53"/>
      <c r="BHK7" s="53"/>
      <c r="BHL7" s="53"/>
      <c r="BHM7" s="53"/>
      <c r="BHN7" s="53"/>
      <c r="BHO7" s="53"/>
      <c r="BHP7" s="53"/>
      <c r="BHQ7" s="53"/>
      <c r="BHR7" s="53"/>
      <c r="BHS7" s="53"/>
      <c r="BHT7" s="53"/>
      <c r="BHU7" s="53"/>
      <c r="BHV7" s="53"/>
      <c r="BHW7" s="53"/>
      <c r="BHX7" s="53"/>
      <c r="BHY7" s="53"/>
      <c r="BHZ7" s="53"/>
      <c r="BIA7" s="53"/>
      <c r="BIB7" s="53"/>
      <c r="BIC7" s="53"/>
      <c r="BID7" s="53"/>
      <c r="BIE7" s="53"/>
      <c r="BIF7" s="53"/>
      <c r="BIG7" s="53"/>
      <c r="BIH7" s="53"/>
      <c r="BII7" s="53"/>
      <c r="BIJ7" s="53"/>
      <c r="BIK7" s="53"/>
      <c r="BIL7" s="53"/>
      <c r="BIM7" s="53"/>
      <c r="BIN7" s="53"/>
      <c r="BIO7" s="53"/>
      <c r="BIP7" s="53"/>
      <c r="BIQ7" s="53"/>
      <c r="BIR7" s="53"/>
      <c r="BIS7" s="53"/>
      <c r="BIT7" s="53"/>
      <c r="BIU7" s="53"/>
      <c r="BIV7" s="53"/>
      <c r="BIW7" s="53"/>
      <c r="BIX7" s="53"/>
      <c r="BIY7" s="53"/>
      <c r="BIZ7" s="53"/>
      <c r="BJA7" s="53"/>
      <c r="BJB7" s="53"/>
      <c r="BJC7" s="53"/>
      <c r="BJD7" s="53"/>
      <c r="BJE7" s="53"/>
      <c r="BJF7" s="53"/>
      <c r="BJG7" s="53"/>
      <c r="BJH7" s="53"/>
      <c r="BJI7" s="53"/>
      <c r="BJJ7" s="53"/>
      <c r="BJK7" s="53"/>
      <c r="BJL7" s="53"/>
      <c r="BJM7" s="53"/>
      <c r="BJN7" s="53"/>
      <c r="BJO7" s="53"/>
      <c r="BJP7" s="53"/>
      <c r="BJQ7" s="53"/>
      <c r="BJR7" s="53"/>
      <c r="BJS7" s="53"/>
      <c r="BJT7" s="53"/>
      <c r="BJU7" s="53"/>
      <c r="BJV7" s="53"/>
      <c r="BJW7" s="53"/>
      <c r="BJX7" s="53"/>
      <c r="BJY7" s="53"/>
      <c r="BJZ7" s="53"/>
      <c r="BKA7" s="53"/>
      <c r="BKB7" s="53"/>
      <c r="BKC7" s="53"/>
      <c r="BKD7" s="53"/>
      <c r="BKE7" s="53"/>
      <c r="BKF7" s="53"/>
      <c r="BKG7" s="53"/>
      <c r="BKH7" s="53"/>
      <c r="BKI7" s="53"/>
      <c r="BKJ7" s="53"/>
      <c r="BKK7" s="53"/>
      <c r="BKL7" s="53"/>
      <c r="BKM7" s="53"/>
      <c r="BKN7" s="53"/>
      <c r="BKO7" s="53"/>
      <c r="BKP7" s="53"/>
      <c r="BKQ7" s="53"/>
      <c r="BKR7" s="53"/>
      <c r="BKS7" s="53"/>
      <c r="BKT7" s="53"/>
      <c r="BKU7" s="53"/>
      <c r="BKV7" s="53"/>
      <c r="BKW7" s="53"/>
      <c r="BKX7" s="53"/>
      <c r="BKY7" s="53"/>
      <c r="BKZ7" s="53"/>
      <c r="BLA7" s="53"/>
      <c r="BLB7" s="53"/>
      <c r="BLC7" s="53"/>
      <c r="BLD7" s="53"/>
      <c r="BLE7" s="53"/>
      <c r="BLF7" s="53"/>
      <c r="BLG7" s="53"/>
      <c r="BLH7" s="53"/>
      <c r="BLI7" s="53"/>
      <c r="BLJ7" s="53"/>
      <c r="BLK7" s="53"/>
      <c r="BLL7" s="53"/>
      <c r="BLM7" s="53"/>
      <c r="BLN7" s="53"/>
      <c r="BLO7" s="53"/>
      <c r="BLP7" s="53"/>
      <c r="BLQ7" s="53"/>
      <c r="BLR7" s="53"/>
      <c r="BLS7" s="53"/>
      <c r="BLT7" s="53"/>
      <c r="BLU7" s="53"/>
      <c r="BLV7" s="53"/>
      <c r="BLW7" s="53"/>
      <c r="BLX7" s="53"/>
      <c r="BLY7" s="53"/>
      <c r="BLZ7" s="53"/>
      <c r="BMA7" s="53"/>
      <c r="BMB7" s="53"/>
      <c r="BMC7" s="53"/>
      <c r="BMD7" s="53"/>
      <c r="BME7" s="53"/>
      <c r="BMF7" s="53"/>
      <c r="BMG7" s="53"/>
      <c r="BMH7" s="53"/>
      <c r="BMI7" s="53"/>
      <c r="BMJ7" s="53"/>
      <c r="BMK7" s="53"/>
      <c r="BML7" s="53"/>
      <c r="BMM7" s="53"/>
      <c r="BMN7" s="53"/>
      <c r="BMO7" s="53"/>
      <c r="BMP7" s="53"/>
      <c r="BMQ7" s="53"/>
      <c r="BMR7" s="53"/>
      <c r="BMS7" s="53"/>
      <c r="BMT7" s="53"/>
      <c r="BMU7" s="53"/>
      <c r="BMV7" s="53"/>
      <c r="BMW7" s="53"/>
      <c r="BMX7" s="53"/>
      <c r="BMY7" s="53"/>
      <c r="BMZ7" s="53"/>
      <c r="BNA7" s="53"/>
      <c r="BNB7" s="53"/>
      <c r="BNC7" s="53"/>
      <c r="BND7" s="53"/>
      <c r="BNE7" s="53"/>
      <c r="BNF7" s="53"/>
      <c r="BNG7" s="53"/>
      <c r="BNH7" s="53"/>
      <c r="BNI7" s="53"/>
      <c r="BNJ7" s="53"/>
      <c r="BNK7" s="53"/>
      <c r="BNL7" s="53"/>
      <c r="BNM7" s="53"/>
      <c r="BNN7" s="53"/>
      <c r="BNO7" s="53"/>
      <c r="BNP7" s="53"/>
      <c r="BNQ7" s="53"/>
      <c r="BNR7" s="53"/>
      <c r="BNS7" s="53"/>
      <c r="BNT7" s="53"/>
      <c r="BNU7" s="53"/>
      <c r="BNV7" s="53"/>
      <c r="BNW7" s="53"/>
      <c r="BNX7" s="53"/>
      <c r="BNY7" s="53"/>
      <c r="BNZ7" s="53"/>
      <c r="BOA7" s="53"/>
      <c r="BOB7" s="53"/>
      <c r="BOC7" s="53"/>
      <c r="BOD7" s="53"/>
      <c r="BOE7" s="53"/>
      <c r="BOF7" s="53"/>
      <c r="BOG7" s="53"/>
      <c r="BOH7" s="53"/>
      <c r="BOI7" s="53"/>
      <c r="BOJ7" s="53"/>
      <c r="BOK7" s="53"/>
      <c r="BOL7" s="53"/>
      <c r="BOM7" s="53"/>
      <c r="BON7" s="53"/>
      <c r="BOO7" s="53"/>
      <c r="BOP7" s="53"/>
      <c r="BOQ7" s="53"/>
      <c r="BOR7" s="53"/>
      <c r="BOS7" s="53"/>
      <c r="BOT7" s="53"/>
      <c r="BOU7" s="53"/>
      <c r="BOV7" s="53"/>
      <c r="BOW7" s="53"/>
      <c r="BOX7" s="53"/>
      <c r="BOY7" s="53"/>
      <c r="BOZ7" s="53"/>
      <c r="BPA7" s="53"/>
      <c r="BPB7" s="53"/>
      <c r="BPC7" s="53"/>
      <c r="BPD7" s="53"/>
      <c r="BPE7" s="53"/>
      <c r="BPF7" s="53"/>
      <c r="BPG7" s="53"/>
      <c r="BPH7" s="53"/>
      <c r="BPI7" s="53"/>
      <c r="BPJ7" s="53"/>
      <c r="BPK7" s="53"/>
      <c r="BPL7" s="53"/>
      <c r="BPM7" s="53"/>
      <c r="BPN7" s="53"/>
      <c r="BPO7" s="53"/>
      <c r="BPP7" s="53"/>
      <c r="BPQ7" s="53"/>
      <c r="BPR7" s="53"/>
      <c r="BPS7" s="53"/>
      <c r="BPT7" s="53"/>
      <c r="BPU7" s="53"/>
      <c r="BPV7" s="53"/>
      <c r="BPW7" s="53"/>
      <c r="BPX7" s="53"/>
      <c r="BPY7" s="53"/>
      <c r="BPZ7" s="53"/>
      <c r="BQA7" s="53"/>
      <c r="BQB7" s="53"/>
      <c r="BQC7" s="53"/>
      <c r="BQD7" s="53"/>
      <c r="BQE7" s="53"/>
      <c r="BQF7" s="53"/>
      <c r="BQG7" s="53"/>
      <c r="BQH7" s="53"/>
      <c r="BQI7" s="53"/>
      <c r="BQJ7" s="53"/>
      <c r="BQK7" s="53"/>
      <c r="BQL7" s="53"/>
      <c r="BQM7" s="53"/>
      <c r="BQN7" s="53"/>
      <c r="BQO7" s="53"/>
      <c r="BQP7" s="53"/>
      <c r="BQQ7" s="53"/>
      <c r="BQR7" s="53"/>
      <c r="BQS7" s="53"/>
      <c r="BQT7" s="53"/>
      <c r="BQU7" s="53"/>
      <c r="BQV7" s="53"/>
      <c r="BQW7" s="53"/>
      <c r="BQX7" s="53"/>
      <c r="BQY7" s="53"/>
      <c r="BQZ7" s="53"/>
      <c r="BRA7" s="53"/>
      <c r="BRB7" s="53"/>
      <c r="BRC7" s="53"/>
      <c r="BRD7" s="53"/>
      <c r="BRE7" s="53"/>
      <c r="BRF7" s="53"/>
      <c r="BRG7" s="53"/>
      <c r="BRH7" s="53"/>
      <c r="BRI7" s="53"/>
      <c r="BRJ7" s="53"/>
      <c r="BRK7" s="53"/>
      <c r="BRL7" s="53"/>
      <c r="BRM7" s="53"/>
      <c r="BRN7" s="53"/>
      <c r="BRO7" s="53"/>
      <c r="BRP7" s="53"/>
      <c r="BRQ7" s="53"/>
      <c r="BRR7" s="53"/>
      <c r="BRS7" s="53"/>
      <c r="BRT7" s="53"/>
      <c r="BRU7" s="53"/>
      <c r="BRV7" s="53"/>
      <c r="BRW7" s="53"/>
      <c r="BRX7" s="53"/>
      <c r="BRY7" s="53"/>
      <c r="BRZ7" s="53"/>
      <c r="BSA7" s="53"/>
      <c r="BSB7" s="53"/>
      <c r="BSC7" s="53"/>
      <c r="BSD7" s="53"/>
      <c r="BSE7" s="53"/>
      <c r="BSF7" s="53"/>
      <c r="BSG7" s="53"/>
      <c r="BSH7" s="53"/>
      <c r="BSI7" s="53"/>
      <c r="BSJ7" s="53"/>
      <c r="BSK7" s="53"/>
      <c r="BSL7" s="53"/>
      <c r="BSM7" s="53"/>
      <c r="BSN7" s="53"/>
      <c r="BSO7" s="53"/>
      <c r="BSP7" s="53"/>
      <c r="BSQ7" s="53"/>
      <c r="BSR7" s="53"/>
      <c r="BSS7" s="53"/>
      <c r="BST7" s="53"/>
      <c r="BSU7" s="53"/>
      <c r="BSV7" s="53"/>
      <c r="BSW7" s="53"/>
      <c r="BSX7" s="53"/>
      <c r="BSY7" s="53"/>
      <c r="BSZ7" s="53"/>
      <c r="BTA7" s="53"/>
      <c r="BTB7" s="53"/>
      <c r="BTC7" s="53"/>
      <c r="BTD7" s="53"/>
      <c r="BTE7" s="53"/>
      <c r="BTF7" s="53"/>
      <c r="BTG7" s="53"/>
      <c r="BTH7" s="53"/>
      <c r="BTI7" s="53"/>
      <c r="BTJ7" s="53"/>
      <c r="BTK7" s="53"/>
      <c r="BTL7" s="53"/>
      <c r="BTM7" s="53"/>
      <c r="BTN7" s="53"/>
      <c r="BTO7" s="53"/>
      <c r="BTP7" s="53"/>
      <c r="BTQ7" s="53"/>
      <c r="BTR7" s="53"/>
      <c r="BTS7" s="53"/>
      <c r="BTT7" s="53"/>
      <c r="BTU7" s="53"/>
      <c r="BTV7" s="53"/>
      <c r="BTW7" s="53"/>
      <c r="BTX7" s="53"/>
      <c r="BTY7" s="53"/>
      <c r="BTZ7" s="53"/>
      <c r="BUA7" s="53"/>
      <c r="BUB7" s="53"/>
      <c r="BUC7" s="53"/>
      <c r="BUD7" s="53"/>
      <c r="BUE7" s="53"/>
      <c r="BUF7" s="53"/>
      <c r="BUG7" s="53"/>
      <c r="BUH7" s="53"/>
      <c r="BUI7" s="53"/>
      <c r="BUJ7" s="53"/>
      <c r="BUK7" s="53"/>
      <c r="BUL7" s="53"/>
      <c r="BUM7" s="53"/>
      <c r="BUN7" s="53"/>
      <c r="BUO7" s="53"/>
      <c r="BUP7" s="53"/>
      <c r="BUQ7" s="53"/>
      <c r="BUR7" s="53"/>
      <c r="BUS7" s="53"/>
      <c r="BUT7" s="53"/>
      <c r="BUU7" s="53"/>
      <c r="BUV7" s="53"/>
      <c r="BUW7" s="53"/>
      <c r="BUX7" s="53"/>
      <c r="BUY7" s="53"/>
      <c r="BUZ7" s="53"/>
      <c r="BVA7" s="53"/>
      <c r="BVB7" s="53"/>
      <c r="BVC7" s="53"/>
      <c r="BVD7" s="53"/>
      <c r="BVE7" s="53"/>
      <c r="BVF7" s="53"/>
      <c r="BVG7" s="53"/>
      <c r="BVH7" s="53"/>
      <c r="BVI7" s="53"/>
      <c r="BVJ7" s="53"/>
      <c r="BVK7" s="53"/>
      <c r="BVL7" s="53"/>
      <c r="BVM7" s="53"/>
      <c r="BVN7" s="53"/>
      <c r="BVO7" s="53"/>
      <c r="BVP7" s="53"/>
      <c r="BVQ7" s="53"/>
      <c r="BVR7" s="53"/>
      <c r="BVS7" s="53"/>
      <c r="BVT7" s="53"/>
      <c r="BVU7" s="53"/>
      <c r="BVV7" s="53"/>
      <c r="BVW7" s="53"/>
      <c r="BVX7" s="53"/>
      <c r="BVY7" s="53"/>
      <c r="BVZ7" s="53"/>
      <c r="BWA7" s="53"/>
      <c r="BWB7" s="53"/>
      <c r="BWC7" s="53"/>
      <c r="BWD7" s="53"/>
      <c r="BWE7" s="53"/>
      <c r="BWF7" s="53"/>
      <c r="BWG7" s="53"/>
      <c r="BWH7" s="53"/>
      <c r="BWI7" s="53"/>
      <c r="BWJ7" s="53"/>
      <c r="BWK7" s="53"/>
      <c r="BWL7" s="53"/>
      <c r="BWM7" s="53"/>
      <c r="BWN7" s="53"/>
      <c r="BWO7" s="53"/>
      <c r="BWP7" s="53"/>
      <c r="BWQ7" s="53"/>
      <c r="BWR7" s="53"/>
      <c r="BWS7" s="53"/>
      <c r="BWT7" s="53"/>
      <c r="BWU7" s="53"/>
      <c r="BWV7" s="53"/>
      <c r="BWW7" s="53"/>
      <c r="BWX7" s="53"/>
      <c r="BWY7" s="53"/>
      <c r="BWZ7" s="53"/>
      <c r="BXA7" s="53"/>
      <c r="BXB7" s="53"/>
      <c r="BXC7" s="53"/>
      <c r="BXD7" s="53"/>
      <c r="BXE7" s="53"/>
      <c r="BXF7" s="53"/>
      <c r="BXG7" s="53"/>
      <c r="BXH7" s="53"/>
      <c r="BXI7" s="53"/>
      <c r="BXJ7" s="53"/>
      <c r="BXK7" s="53"/>
      <c r="BXL7" s="53"/>
      <c r="BXM7" s="53"/>
      <c r="BXN7" s="53"/>
      <c r="BXO7" s="53"/>
      <c r="BXP7" s="53"/>
      <c r="BXQ7" s="53"/>
      <c r="BXR7" s="53"/>
      <c r="BXS7" s="53"/>
      <c r="BXT7" s="53"/>
      <c r="BXU7" s="53"/>
      <c r="BXV7" s="53"/>
      <c r="BXW7" s="53"/>
      <c r="BXX7" s="53"/>
      <c r="BXY7" s="53"/>
      <c r="BXZ7" s="53"/>
      <c r="BYA7" s="53"/>
      <c r="BYB7" s="53"/>
      <c r="BYC7" s="53"/>
      <c r="BYD7" s="53"/>
      <c r="BYE7" s="53"/>
      <c r="BYF7" s="53"/>
      <c r="BYG7" s="53"/>
      <c r="BYH7" s="53"/>
      <c r="BYI7" s="53"/>
      <c r="BYJ7" s="53"/>
      <c r="BYK7" s="53"/>
      <c r="BYL7" s="53"/>
      <c r="BYM7" s="53"/>
      <c r="BYN7" s="53"/>
      <c r="BYO7" s="53"/>
      <c r="BYP7" s="53"/>
      <c r="BYQ7" s="53"/>
      <c r="BYR7" s="53"/>
      <c r="BYS7" s="53"/>
      <c r="BYT7" s="53"/>
      <c r="BYU7" s="53"/>
      <c r="BYV7" s="53"/>
      <c r="BYW7" s="53"/>
      <c r="BYX7" s="53"/>
      <c r="BYY7" s="53"/>
      <c r="BYZ7" s="53"/>
      <c r="BZA7" s="53"/>
      <c r="BZB7" s="53"/>
      <c r="BZC7" s="53"/>
      <c r="BZD7" s="53"/>
      <c r="BZE7" s="53"/>
      <c r="BZF7" s="53"/>
      <c r="BZG7" s="53"/>
      <c r="BZH7" s="53"/>
      <c r="BZI7" s="53"/>
      <c r="BZJ7" s="53"/>
      <c r="BZK7" s="53"/>
      <c r="BZL7" s="53"/>
      <c r="BZM7" s="53"/>
      <c r="BZN7" s="53"/>
      <c r="BZO7" s="53"/>
      <c r="BZP7" s="53"/>
      <c r="BZQ7" s="53"/>
      <c r="BZR7" s="53"/>
      <c r="BZS7" s="53"/>
      <c r="BZT7" s="53"/>
      <c r="BZU7" s="53"/>
      <c r="BZV7" s="53"/>
      <c r="BZW7" s="53"/>
      <c r="BZX7" s="53"/>
      <c r="BZY7" s="53"/>
      <c r="BZZ7" s="53"/>
      <c r="CAA7" s="53"/>
      <c r="CAB7" s="53"/>
      <c r="CAC7" s="53"/>
      <c r="CAD7" s="53"/>
      <c r="CAE7" s="53"/>
      <c r="CAF7" s="53"/>
      <c r="CAG7" s="53"/>
      <c r="CAH7" s="53"/>
      <c r="CAI7" s="53"/>
      <c r="CAJ7" s="53"/>
      <c r="CAK7" s="53"/>
      <c r="CAL7" s="53"/>
      <c r="CAM7" s="53"/>
      <c r="CAN7" s="53"/>
      <c r="CAO7" s="53"/>
      <c r="CAP7" s="53"/>
      <c r="CAQ7" s="53"/>
      <c r="CAR7" s="53"/>
      <c r="CAS7" s="53"/>
      <c r="CAT7" s="53"/>
      <c r="CAU7" s="53"/>
      <c r="CAV7" s="53"/>
      <c r="CAW7" s="53"/>
      <c r="CAX7" s="53"/>
      <c r="CAY7" s="53"/>
      <c r="CAZ7" s="53"/>
      <c r="CBA7" s="53"/>
      <c r="CBB7" s="53"/>
      <c r="CBC7" s="53"/>
      <c r="CBD7" s="53"/>
      <c r="CBE7" s="53"/>
      <c r="CBF7" s="53"/>
      <c r="CBG7" s="53"/>
      <c r="CBH7" s="53"/>
      <c r="CBI7" s="53"/>
      <c r="CBJ7" s="53"/>
      <c r="CBK7" s="53"/>
      <c r="CBL7" s="53"/>
      <c r="CBM7" s="53"/>
      <c r="CBN7" s="53"/>
      <c r="CBO7" s="53"/>
      <c r="CBP7" s="53"/>
      <c r="CBQ7" s="53"/>
      <c r="CBR7" s="53"/>
      <c r="CBS7" s="53"/>
      <c r="CBT7" s="53"/>
      <c r="CBU7" s="53"/>
      <c r="CBV7" s="53"/>
      <c r="CBW7" s="53"/>
      <c r="CBX7" s="53"/>
      <c r="CBY7" s="53"/>
      <c r="CBZ7" s="53"/>
      <c r="CCA7" s="53"/>
      <c r="CCB7" s="53"/>
      <c r="CCC7" s="53"/>
      <c r="CCD7" s="53"/>
      <c r="CCE7" s="53"/>
      <c r="CCF7" s="53"/>
      <c r="CCG7" s="53"/>
      <c r="CCH7" s="53"/>
      <c r="CCI7" s="53"/>
      <c r="CCJ7" s="53"/>
      <c r="CCK7" s="53"/>
      <c r="CCL7" s="53"/>
      <c r="CCM7" s="53"/>
      <c r="CCN7" s="53"/>
      <c r="CCO7" s="53"/>
      <c r="CCP7" s="53"/>
      <c r="CCQ7" s="53"/>
      <c r="CCR7" s="53"/>
      <c r="CCS7" s="53"/>
      <c r="CCT7" s="53"/>
      <c r="CCU7" s="53"/>
      <c r="CCV7" s="53"/>
      <c r="CCW7" s="53"/>
      <c r="CCX7" s="53"/>
      <c r="CCY7" s="53"/>
      <c r="CCZ7" s="53"/>
      <c r="CDA7" s="53"/>
      <c r="CDB7" s="53"/>
      <c r="CDC7" s="53"/>
      <c r="CDD7" s="53"/>
      <c r="CDE7" s="53"/>
      <c r="CDF7" s="53"/>
      <c r="CDG7" s="53"/>
      <c r="CDH7" s="53"/>
      <c r="CDI7" s="53"/>
      <c r="CDJ7" s="53"/>
      <c r="CDK7" s="53"/>
      <c r="CDL7" s="53"/>
      <c r="CDM7" s="53"/>
      <c r="CDN7" s="53"/>
      <c r="CDO7" s="53"/>
      <c r="CDP7" s="53"/>
      <c r="CDQ7" s="53"/>
      <c r="CDR7" s="53"/>
      <c r="CDS7" s="53"/>
      <c r="CDT7" s="53"/>
      <c r="CDU7" s="53"/>
      <c r="CDV7" s="53"/>
      <c r="CDW7" s="53"/>
      <c r="CDX7" s="53"/>
      <c r="CDY7" s="53"/>
      <c r="CDZ7" s="53"/>
      <c r="CEA7" s="53"/>
      <c r="CEB7" s="53"/>
      <c r="CEC7" s="53"/>
      <c r="CED7" s="53"/>
      <c r="CEE7" s="53"/>
      <c r="CEF7" s="53"/>
      <c r="CEG7" s="53"/>
      <c r="CEH7" s="53"/>
      <c r="CEI7" s="53"/>
      <c r="CEJ7" s="53"/>
      <c r="CEK7" s="53"/>
      <c r="CEL7" s="53"/>
      <c r="CEM7" s="53"/>
      <c r="CEN7" s="53"/>
      <c r="CEO7" s="53"/>
      <c r="CEP7" s="53"/>
      <c r="CEQ7" s="53"/>
      <c r="CER7" s="53"/>
      <c r="CES7" s="53"/>
      <c r="CET7" s="53"/>
      <c r="CEU7" s="53"/>
      <c r="CEV7" s="53"/>
      <c r="CEW7" s="53"/>
      <c r="CEX7" s="53"/>
      <c r="CEY7" s="53"/>
      <c r="CEZ7" s="53"/>
      <c r="CFA7" s="53"/>
      <c r="CFB7" s="53"/>
      <c r="CFC7" s="53"/>
      <c r="CFD7" s="53"/>
      <c r="CFE7" s="53"/>
      <c r="CFF7" s="53"/>
      <c r="CFG7" s="53"/>
      <c r="CFH7" s="53"/>
      <c r="CFI7" s="53"/>
      <c r="CFJ7" s="53"/>
      <c r="CFK7" s="53"/>
      <c r="CFL7" s="53"/>
      <c r="CFM7" s="53"/>
      <c r="CFN7" s="53"/>
      <c r="CFO7" s="53"/>
      <c r="CFP7" s="53"/>
      <c r="CFQ7" s="53"/>
      <c r="CFR7" s="53"/>
      <c r="CFS7" s="53"/>
      <c r="CFT7" s="53"/>
      <c r="CFU7" s="53"/>
      <c r="CFV7" s="53"/>
      <c r="CFW7" s="53"/>
      <c r="CFX7" s="53"/>
      <c r="CFY7" s="53"/>
      <c r="CFZ7" s="53"/>
      <c r="CGA7" s="53"/>
      <c r="CGB7" s="53"/>
      <c r="CGC7" s="53"/>
      <c r="CGD7" s="53"/>
      <c r="CGE7" s="53"/>
      <c r="CGF7" s="53"/>
      <c r="CGG7" s="53"/>
      <c r="CGH7" s="53"/>
      <c r="CGI7" s="53"/>
      <c r="CGJ7" s="53"/>
      <c r="CGK7" s="53"/>
      <c r="CGL7" s="53"/>
      <c r="CGM7" s="53"/>
      <c r="CGN7" s="53"/>
      <c r="CGO7" s="53"/>
      <c r="CGP7" s="53"/>
      <c r="CGQ7" s="53"/>
      <c r="CGR7" s="53"/>
      <c r="CGS7" s="53"/>
      <c r="CGT7" s="53"/>
      <c r="CGU7" s="53"/>
      <c r="CGV7" s="53"/>
      <c r="CGW7" s="53"/>
      <c r="CGX7" s="53"/>
      <c r="CGY7" s="53"/>
      <c r="CGZ7" s="53"/>
      <c r="CHA7" s="53"/>
      <c r="CHB7" s="53"/>
      <c r="CHC7" s="53"/>
      <c r="CHD7" s="53"/>
      <c r="CHE7" s="53"/>
      <c r="CHF7" s="53"/>
      <c r="CHG7" s="53"/>
      <c r="CHH7" s="53"/>
      <c r="CHI7" s="53"/>
      <c r="CHJ7" s="53"/>
      <c r="CHK7" s="53"/>
      <c r="CHL7" s="53"/>
      <c r="CHM7" s="53"/>
      <c r="CHN7" s="53"/>
      <c r="CHO7" s="53"/>
      <c r="CHP7" s="53"/>
      <c r="CHQ7" s="53"/>
      <c r="CHR7" s="53"/>
      <c r="CHS7" s="53"/>
      <c r="CHT7" s="53"/>
      <c r="CHU7" s="53"/>
      <c r="CHV7" s="53"/>
      <c r="CHW7" s="53"/>
      <c r="CHX7" s="53"/>
      <c r="CHY7" s="53"/>
      <c r="CHZ7" s="53"/>
      <c r="CIA7" s="53"/>
      <c r="CIB7" s="53"/>
      <c r="CIC7" s="53"/>
      <c r="CID7" s="53"/>
      <c r="CIE7" s="53"/>
      <c r="CIF7" s="53"/>
      <c r="CIG7" s="53"/>
      <c r="CIH7" s="53"/>
      <c r="CII7" s="53"/>
      <c r="CIJ7" s="53"/>
      <c r="CIK7" s="53"/>
      <c r="CIL7" s="53"/>
      <c r="CIM7" s="53"/>
      <c r="CIN7" s="53"/>
      <c r="CIO7" s="53"/>
      <c r="CIP7" s="53"/>
      <c r="CIQ7" s="53"/>
      <c r="CIR7" s="53"/>
      <c r="CIS7" s="53"/>
      <c r="CIT7" s="53"/>
      <c r="CIU7" s="53"/>
      <c r="CIV7" s="53"/>
      <c r="CIW7" s="53"/>
      <c r="CIX7" s="53"/>
      <c r="CIY7" s="53"/>
      <c r="CIZ7" s="53"/>
      <c r="CJA7" s="53"/>
      <c r="CJB7" s="53"/>
      <c r="CJC7" s="53"/>
      <c r="CJD7" s="53"/>
      <c r="CJE7" s="53"/>
      <c r="CJF7" s="53"/>
      <c r="CJG7" s="53"/>
      <c r="CJH7" s="53"/>
      <c r="CJI7" s="53"/>
      <c r="CJJ7" s="53"/>
      <c r="CJK7" s="53"/>
      <c r="CJL7" s="53"/>
      <c r="CJM7" s="53"/>
      <c r="CJN7" s="53"/>
      <c r="CJO7" s="53"/>
      <c r="CJP7" s="53"/>
      <c r="CJQ7" s="53"/>
      <c r="CJR7" s="53"/>
      <c r="CJS7" s="53"/>
      <c r="CJT7" s="53"/>
      <c r="CJU7" s="53"/>
      <c r="CJV7" s="53"/>
      <c r="CJW7" s="53"/>
      <c r="CJX7" s="53"/>
      <c r="CJY7" s="53"/>
      <c r="CJZ7" s="53"/>
      <c r="CKA7" s="53"/>
      <c r="CKB7" s="53"/>
      <c r="CKC7" s="53"/>
      <c r="CKD7" s="53"/>
      <c r="CKE7" s="53"/>
      <c r="CKF7" s="53"/>
      <c r="CKG7" s="53"/>
      <c r="CKH7" s="53"/>
      <c r="CKI7" s="53"/>
      <c r="CKJ7" s="53"/>
      <c r="CKK7" s="53"/>
      <c r="CKL7" s="53"/>
      <c r="CKM7" s="53"/>
      <c r="CKN7" s="53"/>
      <c r="CKO7" s="53"/>
      <c r="CKP7" s="53"/>
      <c r="CKQ7" s="53"/>
      <c r="CKR7" s="53"/>
      <c r="CKS7" s="53"/>
      <c r="CKT7" s="53"/>
      <c r="CKU7" s="53"/>
      <c r="CKV7" s="53"/>
      <c r="CKW7" s="53"/>
      <c r="CKX7" s="53"/>
      <c r="CKY7" s="53"/>
      <c r="CKZ7" s="53"/>
      <c r="CLA7" s="53"/>
      <c r="CLB7" s="53"/>
      <c r="CLC7" s="53"/>
      <c r="CLD7" s="53"/>
      <c r="CLE7" s="53"/>
      <c r="CLF7" s="53"/>
      <c r="CLG7" s="53"/>
      <c r="CLH7" s="53"/>
      <c r="CLI7" s="53"/>
      <c r="CLJ7" s="53"/>
      <c r="CLK7" s="53"/>
      <c r="CLL7" s="53"/>
      <c r="CLM7" s="53"/>
      <c r="CLN7" s="53"/>
      <c r="CLO7" s="53"/>
      <c r="CLP7" s="53"/>
      <c r="CLQ7" s="53"/>
      <c r="CLR7" s="53"/>
      <c r="CLS7" s="53"/>
      <c r="CLT7" s="53"/>
      <c r="CLU7" s="53"/>
      <c r="CLV7" s="53"/>
      <c r="CLW7" s="53"/>
      <c r="CLX7" s="53"/>
      <c r="CLY7" s="53"/>
      <c r="CLZ7" s="53"/>
      <c r="CMA7" s="53"/>
      <c r="CMB7" s="53"/>
      <c r="CMC7" s="53"/>
      <c r="CMD7" s="53"/>
      <c r="CME7" s="53"/>
      <c r="CMF7" s="53"/>
      <c r="CMG7" s="53"/>
      <c r="CMH7" s="53"/>
      <c r="CMI7" s="53"/>
      <c r="CMJ7" s="53"/>
      <c r="CMK7" s="53"/>
      <c r="CML7" s="53"/>
      <c r="CMM7" s="53"/>
      <c r="CMN7" s="53"/>
      <c r="CMO7" s="53"/>
      <c r="CMP7" s="53"/>
      <c r="CMQ7" s="53"/>
      <c r="CMR7" s="53"/>
      <c r="CMS7" s="53"/>
      <c r="CMT7" s="53"/>
      <c r="CMU7" s="53"/>
      <c r="CMV7" s="53"/>
      <c r="CMW7" s="53"/>
      <c r="CMX7" s="53"/>
      <c r="CMY7" s="53"/>
      <c r="CMZ7" s="53"/>
      <c r="CNA7" s="53"/>
      <c r="CNB7" s="53"/>
      <c r="CNC7" s="53"/>
      <c r="CND7" s="53"/>
      <c r="CNE7" s="53"/>
      <c r="CNF7" s="53"/>
      <c r="CNG7" s="53"/>
      <c r="CNH7" s="53"/>
      <c r="CNI7" s="53"/>
      <c r="CNJ7" s="53"/>
      <c r="CNK7" s="53"/>
      <c r="CNL7" s="53"/>
      <c r="CNM7" s="53"/>
      <c r="CNN7" s="53"/>
      <c r="CNO7" s="53"/>
      <c r="CNP7" s="53"/>
      <c r="CNQ7" s="53"/>
      <c r="CNR7" s="53"/>
      <c r="CNS7" s="53"/>
      <c r="CNT7" s="53"/>
      <c r="CNU7" s="53"/>
      <c r="CNV7" s="53"/>
      <c r="CNW7" s="53"/>
      <c r="CNX7" s="53"/>
      <c r="CNY7" s="53"/>
      <c r="CNZ7" s="53"/>
      <c r="COA7" s="53"/>
      <c r="COB7" s="53"/>
      <c r="COC7" s="53"/>
      <c r="COD7" s="53"/>
      <c r="COE7" s="53"/>
      <c r="COF7" s="53"/>
      <c r="COG7" s="53"/>
      <c r="COH7" s="53"/>
      <c r="COI7" s="53"/>
      <c r="COJ7" s="53"/>
      <c r="COK7" s="53"/>
      <c r="COL7" s="53"/>
      <c r="COM7" s="53"/>
      <c r="CON7" s="53"/>
      <c r="COO7" s="53"/>
      <c r="COP7" s="53"/>
      <c r="COQ7" s="53"/>
      <c r="COR7" s="53"/>
      <c r="COS7" s="53"/>
      <c r="COT7" s="53"/>
      <c r="COU7" s="53"/>
      <c r="COV7" s="53"/>
      <c r="COW7" s="53"/>
      <c r="COX7" s="53"/>
      <c r="COY7" s="53"/>
      <c r="COZ7" s="53"/>
      <c r="CPA7" s="53"/>
      <c r="CPB7" s="53"/>
      <c r="CPC7" s="53"/>
      <c r="CPD7" s="53"/>
      <c r="CPE7" s="53"/>
      <c r="CPF7" s="53"/>
      <c r="CPG7" s="53"/>
      <c r="CPH7" s="53"/>
      <c r="CPI7" s="53"/>
      <c r="CPJ7" s="53"/>
      <c r="CPK7" s="53"/>
      <c r="CPL7" s="53"/>
      <c r="CPM7" s="53"/>
      <c r="CPN7" s="53"/>
      <c r="CPO7" s="53"/>
      <c r="CPP7" s="53"/>
      <c r="CPQ7" s="53"/>
      <c r="CPR7" s="53"/>
      <c r="CPS7" s="53"/>
      <c r="CPT7" s="53"/>
      <c r="CPU7" s="53"/>
      <c r="CPV7" s="53"/>
      <c r="CPW7" s="53"/>
      <c r="CPX7" s="53"/>
      <c r="CPY7" s="53"/>
      <c r="CPZ7" s="53"/>
      <c r="CQA7" s="53"/>
      <c r="CQB7" s="53"/>
      <c r="CQC7" s="53"/>
      <c r="CQD7" s="53"/>
      <c r="CQE7" s="53"/>
      <c r="CQF7" s="53"/>
      <c r="CQG7" s="53"/>
      <c r="CQH7" s="53"/>
      <c r="CQI7" s="53"/>
      <c r="CQJ7" s="53"/>
      <c r="CQK7" s="53"/>
      <c r="CQL7" s="53"/>
      <c r="CQM7" s="53"/>
      <c r="CQN7" s="53"/>
      <c r="CQO7" s="53"/>
      <c r="CQP7" s="53"/>
      <c r="CQQ7" s="53"/>
      <c r="CQR7" s="53"/>
      <c r="CQS7" s="53"/>
      <c r="CQT7" s="53"/>
      <c r="CQU7" s="53"/>
      <c r="CQV7" s="53"/>
      <c r="CQW7" s="53"/>
      <c r="CQX7" s="53"/>
      <c r="CQY7" s="53"/>
      <c r="CQZ7" s="53"/>
      <c r="CRA7" s="53"/>
      <c r="CRB7" s="53"/>
      <c r="CRC7" s="53"/>
      <c r="CRD7" s="53"/>
      <c r="CRE7" s="53"/>
      <c r="CRF7" s="53"/>
      <c r="CRG7" s="53"/>
      <c r="CRH7" s="53"/>
      <c r="CRI7" s="53"/>
      <c r="CRJ7" s="53"/>
      <c r="CRK7" s="53"/>
      <c r="CRL7" s="53"/>
      <c r="CRM7" s="53"/>
      <c r="CRN7" s="53"/>
      <c r="CRO7" s="53"/>
      <c r="CRP7" s="53"/>
      <c r="CRQ7" s="53"/>
      <c r="CRR7" s="53"/>
      <c r="CRS7" s="53"/>
      <c r="CRT7" s="53"/>
      <c r="CRU7" s="53"/>
      <c r="CRV7" s="53"/>
      <c r="CRW7" s="53"/>
      <c r="CRX7" s="53"/>
      <c r="CRY7" s="53"/>
      <c r="CRZ7" s="53"/>
      <c r="CSA7" s="53"/>
      <c r="CSB7" s="53"/>
      <c r="CSC7" s="53"/>
      <c r="CSD7" s="53"/>
      <c r="CSE7" s="53"/>
      <c r="CSF7" s="53"/>
      <c r="CSG7" s="53"/>
      <c r="CSH7" s="53"/>
      <c r="CSI7" s="53"/>
      <c r="CSJ7" s="53"/>
      <c r="CSK7" s="53"/>
      <c r="CSL7" s="53"/>
      <c r="CSM7" s="53"/>
      <c r="CSN7" s="53"/>
      <c r="CSO7" s="53"/>
      <c r="CSP7" s="53"/>
      <c r="CSQ7" s="53"/>
      <c r="CSR7" s="53"/>
      <c r="CSS7" s="53"/>
      <c r="CST7" s="53"/>
      <c r="CSU7" s="53"/>
      <c r="CSV7" s="53"/>
      <c r="CSW7" s="53"/>
      <c r="CSX7" s="53"/>
      <c r="CSY7" s="53"/>
      <c r="CSZ7" s="53"/>
      <c r="CTA7" s="53"/>
      <c r="CTB7" s="53"/>
      <c r="CTC7" s="53"/>
      <c r="CTD7" s="53"/>
      <c r="CTE7" s="53"/>
      <c r="CTF7" s="53"/>
      <c r="CTG7" s="53"/>
      <c r="CTH7" s="53"/>
      <c r="CTI7" s="53"/>
      <c r="CTJ7" s="53"/>
      <c r="CTK7" s="53"/>
      <c r="CTL7" s="53"/>
      <c r="CTM7" s="53"/>
      <c r="CTN7" s="53"/>
      <c r="CTO7" s="53"/>
      <c r="CTP7" s="53"/>
      <c r="CTQ7" s="53"/>
      <c r="CTR7" s="53"/>
      <c r="CTS7" s="53"/>
      <c r="CTT7" s="53"/>
      <c r="CTU7" s="53"/>
      <c r="CTV7" s="53"/>
      <c r="CTW7" s="53"/>
      <c r="CTX7" s="53"/>
      <c r="CTY7" s="53"/>
      <c r="CTZ7" s="53"/>
      <c r="CUA7" s="53"/>
      <c r="CUB7" s="53"/>
      <c r="CUC7" s="53"/>
      <c r="CUD7" s="53"/>
      <c r="CUE7" s="53"/>
      <c r="CUF7" s="53"/>
      <c r="CUG7" s="53"/>
      <c r="CUH7" s="53"/>
      <c r="CUI7" s="53"/>
      <c r="CUJ7" s="53"/>
      <c r="CUK7" s="53"/>
      <c r="CUL7" s="53"/>
      <c r="CUM7" s="53"/>
      <c r="CUN7" s="53"/>
      <c r="CUO7" s="53"/>
      <c r="CUP7" s="53"/>
      <c r="CUQ7" s="53"/>
      <c r="CUR7" s="53"/>
      <c r="CUS7" s="53"/>
      <c r="CUT7" s="53"/>
      <c r="CUU7" s="53"/>
      <c r="CUV7" s="53"/>
      <c r="CUW7" s="53"/>
      <c r="CUX7" s="53"/>
      <c r="CUY7" s="53"/>
      <c r="CUZ7" s="53"/>
      <c r="CVA7" s="53"/>
      <c r="CVB7" s="53"/>
      <c r="CVC7" s="53"/>
      <c r="CVD7" s="53"/>
      <c r="CVE7" s="53"/>
      <c r="CVF7" s="53"/>
      <c r="CVG7" s="53"/>
      <c r="CVH7" s="53"/>
      <c r="CVI7" s="53"/>
      <c r="CVJ7" s="53"/>
      <c r="CVK7" s="53"/>
      <c r="CVL7" s="53"/>
      <c r="CVM7" s="53"/>
      <c r="CVN7" s="53"/>
      <c r="CVO7" s="53"/>
      <c r="CVP7" s="53"/>
      <c r="CVQ7" s="53"/>
      <c r="CVR7" s="53"/>
      <c r="CVS7" s="53"/>
      <c r="CVT7" s="53"/>
      <c r="CVU7" s="53"/>
      <c r="CVV7" s="53"/>
      <c r="CVW7" s="53"/>
      <c r="CVX7" s="53"/>
      <c r="CVY7" s="53"/>
      <c r="CVZ7" s="53"/>
      <c r="CWA7" s="53"/>
      <c r="CWB7" s="53"/>
      <c r="CWC7" s="53"/>
      <c r="CWD7" s="53"/>
      <c r="CWE7" s="53"/>
      <c r="CWF7" s="53"/>
      <c r="CWG7" s="53"/>
      <c r="CWH7" s="53"/>
      <c r="CWI7" s="53"/>
      <c r="CWJ7" s="53"/>
      <c r="CWK7" s="53"/>
      <c r="CWL7" s="53"/>
      <c r="CWM7" s="53"/>
      <c r="CWN7" s="53"/>
      <c r="CWO7" s="53"/>
      <c r="CWP7" s="53"/>
      <c r="CWQ7" s="53"/>
      <c r="CWR7" s="53"/>
      <c r="CWS7" s="53"/>
      <c r="CWT7" s="53"/>
      <c r="CWU7" s="53"/>
      <c r="CWV7" s="53"/>
      <c r="CWW7" s="53"/>
      <c r="CWX7" s="53"/>
      <c r="CWY7" s="53"/>
      <c r="CWZ7" s="53"/>
      <c r="CXA7" s="53"/>
      <c r="CXB7" s="53"/>
      <c r="CXC7" s="53"/>
      <c r="CXD7" s="53"/>
      <c r="CXE7" s="53"/>
      <c r="CXF7" s="53"/>
      <c r="CXG7" s="53"/>
      <c r="CXH7" s="53"/>
      <c r="CXI7" s="53"/>
      <c r="CXJ7" s="53"/>
      <c r="CXK7" s="53"/>
      <c r="CXL7" s="53"/>
      <c r="CXM7" s="53"/>
      <c r="CXN7" s="53"/>
      <c r="CXO7" s="53"/>
      <c r="CXP7" s="53"/>
      <c r="CXQ7" s="53"/>
      <c r="CXR7" s="53"/>
      <c r="CXS7" s="53"/>
      <c r="CXT7" s="53"/>
      <c r="CXU7" s="53"/>
      <c r="CXV7" s="53"/>
      <c r="CXW7" s="53"/>
      <c r="CXX7" s="53"/>
      <c r="CXY7" s="53"/>
      <c r="CXZ7" s="53"/>
      <c r="CYA7" s="53"/>
      <c r="CYB7" s="53"/>
      <c r="CYC7" s="53"/>
      <c r="CYD7" s="53"/>
      <c r="CYE7" s="53"/>
      <c r="CYF7" s="53"/>
      <c r="CYG7" s="53"/>
      <c r="CYH7" s="53"/>
      <c r="CYI7" s="53"/>
      <c r="CYJ7" s="53"/>
      <c r="CYK7" s="53"/>
      <c r="CYL7" s="53"/>
      <c r="CYM7" s="53"/>
      <c r="CYN7" s="53"/>
      <c r="CYO7" s="53"/>
      <c r="CYP7" s="53"/>
      <c r="CYQ7" s="53"/>
      <c r="CYR7" s="53"/>
      <c r="CYS7" s="53"/>
      <c r="CYT7" s="53"/>
      <c r="CYU7" s="53"/>
      <c r="CYV7" s="53"/>
      <c r="CYW7" s="53"/>
      <c r="CYX7" s="53"/>
      <c r="CYY7" s="53"/>
      <c r="CYZ7" s="53"/>
      <c r="CZA7" s="53"/>
      <c r="CZB7" s="53"/>
      <c r="CZC7" s="53"/>
      <c r="CZD7" s="53"/>
      <c r="CZE7" s="53"/>
      <c r="CZF7" s="53"/>
      <c r="CZG7" s="53"/>
      <c r="CZH7" s="53"/>
      <c r="CZI7" s="53"/>
      <c r="CZJ7" s="53"/>
      <c r="CZK7" s="53"/>
      <c r="CZL7" s="53"/>
      <c r="CZM7" s="53"/>
      <c r="CZN7" s="53"/>
      <c r="CZO7" s="53"/>
      <c r="CZP7" s="53"/>
      <c r="CZQ7" s="53"/>
      <c r="CZR7" s="53"/>
      <c r="CZS7" s="53"/>
      <c r="CZT7" s="53"/>
      <c r="CZU7" s="53"/>
      <c r="CZV7" s="53"/>
      <c r="CZW7" s="53"/>
      <c r="CZX7" s="53"/>
      <c r="CZY7" s="53"/>
      <c r="CZZ7" s="53"/>
      <c r="DAA7" s="53"/>
      <c r="DAB7" s="53"/>
      <c r="DAC7" s="53"/>
      <c r="DAD7" s="53"/>
      <c r="DAE7" s="53"/>
      <c r="DAF7" s="53"/>
      <c r="DAG7" s="53"/>
      <c r="DAH7" s="53"/>
      <c r="DAI7" s="53"/>
      <c r="DAJ7" s="53"/>
      <c r="DAK7" s="53"/>
      <c r="DAL7" s="53"/>
      <c r="DAM7" s="53"/>
      <c r="DAN7" s="53"/>
      <c r="DAO7" s="53"/>
      <c r="DAP7" s="53"/>
      <c r="DAQ7" s="53"/>
      <c r="DAR7" s="53"/>
      <c r="DAS7" s="53"/>
      <c r="DAT7" s="53"/>
      <c r="DAU7" s="53"/>
      <c r="DAV7" s="53"/>
      <c r="DAW7" s="53"/>
      <c r="DAX7" s="53"/>
      <c r="DAY7" s="53"/>
      <c r="DAZ7" s="53"/>
      <c r="DBA7" s="53"/>
      <c r="DBB7" s="53"/>
      <c r="DBC7" s="53"/>
      <c r="DBD7" s="53"/>
      <c r="DBE7" s="53"/>
      <c r="DBF7" s="53"/>
      <c r="DBG7" s="53"/>
      <c r="DBH7" s="53"/>
      <c r="DBI7" s="53"/>
      <c r="DBJ7" s="53"/>
      <c r="DBK7" s="53"/>
      <c r="DBL7" s="53"/>
      <c r="DBM7" s="53"/>
      <c r="DBN7" s="53"/>
      <c r="DBO7" s="53"/>
      <c r="DBP7" s="53"/>
      <c r="DBQ7" s="53"/>
      <c r="DBR7" s="53"/>
      <c r="DBS7" s="53"/>
      <c r="DBT7" s="53"/>
      <c r="DBU7" s="53"/>
      <c r="DBV7" s="53"/>
      <c r="DBW7" s="53"/>
      <c r="DBX7" s="53"/>
      <c r="DBY7" s="53"/>
      <c r="DBZ7" s="53"/>
      <c r="DCA7" s="53"/>
      <c r="DCB7" s="53"/>
      <c r="DCC7" s="53"/>
      <c r="DCD7" s="53"/>
      <c r="DCE7" s="53"/>
      <c r="DCF7" s="53"/>
      <c r="DCG7" s="53"/>
      <c r="DCH7" s="53"/>
      <c r="DCI7" s="53"/>
      <c r="DCJ7" s="53"/>
      <c r="DCK7" s="53"/>
      <c r="DCL7" s="53"/>
      <c r="DCM7" s="53"/>
      <c r="DCN7" s="53"/>
      <c r="DCO7" s="53"/>
      <c r="DCP7" s="53"/>
      <c r="DCQ7" s="53"/>
      <c r="DCR7" s="53"/>
      <c r="DCS7" s="53"/>
      <c r="DCT7" s="53"/>
      <c r="DCU7" s="53"/>
      <c r="DCV7" s="53"/>
      <c r="DCW7" s="53"/>
      <c r="DCX7" s="53"/>
      <c r="DCY7" s="53"/>
      <c r="DCZ7" s="53"/>
      <c r="DDA7" s="53"/>
      <c r="DDB7" s="53"/>
      <c r="DDC7" s="53"/>
      <c r="DDD7" s="53"/>
      <c r="DDE7" s="53"/>
      <c r="DDF7" s="53"/>
      <c r="DDG7" s="53"/>
      <c r="DDH7" s="53"/>
      <c r="DDI7" s="53"/>
      <c r="DDJ7" s="53"/>
      <c r="DDK7" s="53"/>
      <c r="DDL7" s="53"/>
      <c r="DDM7" s="53"/>
      <c r="DDN7" s="53"/>
      <c r="DDO7" s="53"/>
      <c r="DDP7" s="53"/>
      <c r="DDQ7" s="53"/>
      <c r="DDR7" s="53"/>
      <c r="DDS7" s="53"/>
      <c r="DDT7" s="53"/>
      <c r="DDU7" s="53"/>
      <c r="DDV7" s="53"/>
      <c r="DDW7" s="53"/>
      <c r="DDX7" s="53"/>
      <c r="DDY7" s="53"/>
      <c r="DDZ7" s="53"/>
      <c r="DEA7" s="53"/>
      <c r="DEB7" s="53"/>
      <c r="DEC7" s="53"/>
      <c r="DED7" s="53"/>
      <c r="DEE7" s="53"/>
      <c r="DEF7" s="53"/>
      <c r="DEG7" s="53"/>
      <c r="DEH7" s="53"/>
      <c r="DEI7" s="53"/>
      <c r="DEJ7" s="53"/>
      <c r="DEK7" s="53"/>
      <c r="DEL7" s="53"/>
      <c r="DEM7" s="53"/>
      <c r="DEN7" s="53"/>
      <c r="DEO7" s="53"/>
      <c r="DEP7" s="53"/>
      <c r="DEQ7" s="53"/>
      <c r="DER7" s="53"/>
      <c r="DES7" s="53"/>
      <c r="DET7" s="53"/>
      <c r="DEU7" s="53"/>
      <c r="DEV7" s="53"/>
      <c r="DEW7" s="53"/>
      <c r="DEX7" s="53"/>
      <c r="DEY7" s="53"/>
      <c r="DEZ7" s="53"/>
      <c r="DFA7" s="53"/>
      <c r="DFB7" s="53"/>
      <c r="DFC7" s="53"/>
      <c r="DFD7" s="53"/>
      <c r="DFE7" s="53"/>
      <c r="DFF7" s="53"/>
      <c r="DFG7" s="53"/>
      <c r="DFH7" s="53"/>
      <c r="DFI7" s="53"/>
      <c r="DFJ7" s="53"/>
      <c r="DFK7" s="53"/>
      <c r="DFL7" s="53"/>
      <c r="DFM7" s="53"/>
      <c r="DFN7" s="53"/>
      <c r="DFO7" s="53"/>
      <c r="DFP7" s="53"/>
      <c r="DFQ7" s="53"/>
      <c r="DFR7" s="53"/>
      <c r="DFS7" s="53"/>
      <c r="DFT7" s="53"/>
      <c r="DFU7" s="53"/>
      <c r="DFV7" s="53"/>
      <c r="DFW7" s="53"/>
      <c r="DFX7" s="53"/>
      <c r="DFY7" s="53"/>
      <c r="DFZ7" s="53"/>
      <c r="DGA7" s="53"/>
      <c r="DGB7" s="53"/>
      <c r="DGC7" s="53"/>
      <c r="DGD7" s="53"/>
      <c r="DGE7" s="53"/>
      <c r="DGF7" s="53"/>
      <c r="DGG7" s="53"/>
      <c r="DGH7" s="53"/>
      <c r="DGI7" s="53"/>
      <c r="DGJ7" s="53"/>
      <c r="DGK7" s="53"/>
      <c r="DGL7" s="53"/>
      <c r="DGM7" s="53"/>
      <c r="DGN7" s="53"/>
      <c r="DGO7" s="53"/>
      <c r="DGP7" s="53"/>
      <c r="DGQ7" s="53"/>
      <c r="DGR7" s="53"/>
      <c r="DGS7" s="53"/>
      <c r="DGT7" s="53"/>
      <c r="DGU7" s="53"/>
      <c r="DGV7" s="53"/>
      <c r="DGW7" s="53"/>
      <c r="DGX7" s="53"/>
      <c r="DGY7" s="53"/>
      <c r="DGZ7" s="53"/>
      <c r="DHA7" s="53"/>
      <c r="DHB7" s="53"/>
      <c r="DHC7" s="53"/>
      <c r="DHD7" s="53"/>
      <c r="DHE7" s="53"/>
      <c r="DHF7" s="53"/>
      <c r="DHG7" s="53"/>
      <c r="DHH7" s="53"/>
      <c r="DHI7" s="53"/>
      <c r="DHJ7" s="53"/>
      <c r="DHK7" s="53"/>
      <c r="DHL7" s="53"/>
      <c r="DHM7" s="53"/>
      <c r="DHN7" s="53"/>
      <c r="DHO7" s="53"/>
      <c r="DHP7" s="53"/>
      <c r="DHQ7" s="53"/>
      <c r="DHR7" s="53"/>
      <c r="DHS7" s="53"/>
      <c r="DHT7" s="53"/>
      <c r="DHU7" s="53"/>
      <c r="DHV7" s="53"/>
      <c r="DHW7" s="53"/>
      <c r="DHX7" s="53"/>
      <c r="DHY7" s="53"/>
      <c r="DHZ7" s="53"/>
      <c r="DIA7" s="53"/>
      <c r="DIB7" s="53"/>
      <c r="DIC7" s="53"/>
      <c r="DID7" s="53"/>
      <c r="DIE7" s="53"/>
      <c r="DIF7" s="53"/>
      <c r="DIG7" s="53"/>
      <c r="DIH7" s="53"/>
      <c r="DII7" s="53"/>
      <c r="DIJ7" s="53"/>
      <c r="DIK7" s="53"/>
      <c r="DIL7" s="53"/>
      <c r="DIM7" s="53"/>
      <c r="DIN7" s="53"/>
      <c r="DIO7" s="53"/>
      <c r="DIP7" s="53"/>
      <c r="DIQ7" s="53"/>
      <c r="DIR7" s="53"/>
      <c r="DIS7" s="53"/>
      <c r="DIT7" s="53"/>
      <c r="DIU7" s="53"/>
      <c r="DIV7" s="53"/>
      <c r="DIW7" s="53"/>
      <c r="DIX7" s="53"/>
      <c r="DIY7" s="53"/>
      <c r="DIZ7" s="53"/>
      <c r="DJA7" s="53"/>
      <c r="DJB7" s="53"/>
      <c r="DJC7" s="53"/>
      <c r="DJD7" s="53"/>
      <c r="DJE7" s="53"/>
      <c r="DJF7" s="53"/>
      <c r="DJG7" s="53"/>
      <c r="DJH7" s="53"/>
      <c r="DJI7" s="53"/>
      <c r="DJJ7" s="53"/>
      <c r="DJK7" s="53"/>
      <c r="DJL7" s="53"/>
      <c r="DJM7" s="53"/>
      <c r="DJN7" s="53"/>
      <c r="DJO7" s="53"/>
      <c r="DJP7" s="53"/>
      <c r="DJQ7" s="53"/>
      <c r="DJR7" s="53"/>
      <c r="DJS7" s="53"/>
      <c r="DJT7" s="53"/>
      <c r="DJU7" s="53"/>
      <c r="DJV7" s="53"/>
      <c r="DJW7" s="53"/>
      <c r="DJX7" s="53"/>
      <c r="DJY7" s="53"/>
      <c r="DJZ7" s="53"/>
      <c r="DKA7" s="53"/>
      <c r="DKB7" s="53"/>
      <c r="DKC7" s="53"/>
      <c r="DKD7" s="53"/>
      <c r="DKE7" s="53"/>
      <c r="DKF7" s="53"/>
      <c r="DKG7" s="53"/>
      <c r="DKH7" s="53"/>
      <c r="DKI7" s="53"/>
      <c r="DKJ7" s="53"/>
      <c r="DKK7" s="53"/>
      <c r="DKL7" s="53"/>
      <c r="DKM7" s="53"/>
      <c r="DKN7" s="53"/>
      <c r="DKO7" s="53"/>
      <c r="DKP7" s="53"/>
      <c r="DKQ7" s="53"/>
      <c r="DKR7" s="53"/>
      <c r="DKS7" s="53"/>
      <c r="DKT7" s="53"/>
      <c r="DKU7" s="53"/>
      <c r="DKV7" s="53"/>
      <c r="DKW7" s="53"/>
      <c r="DKX7" s="53"/>
      <c r="DKY7" s="53"/>
      <c r="DKZ7" s="53"/>
      <c r="DLA7" s="53"/>
      <c r="DLB7" s="53"/>
      <c r="DLC7" s="53"/>
      <c r="DLD7" s="53"/>
      <c r="DLE7" s="53"/>
      <c r="DLF7" s="53"/>
      <c r="DLG7" s="53"/>
      <c r="DLH7" s="53"/>
      <c r="DLI7" s="53"/>
      <c r="DLJ7" s="53"/>
      <c r="DLK7" s="53"/>
      <c r="DLL7" s="53"/>
      <c r="DLM7" s="53"/>
      <c r="DLN7" s="53"/>
      <c r="DLO7" s="53"/>
      <c r="DLP7" s="53"/>
      <c r="DLQ7" s="53"/>
      <c r="DLR7" s="53"/>
      <c r="DLS7" s="53"/>
      <c r="DLT7" s="53"/>
      <c r="DLU7" s="53"/>
      <c r="DLV7" s="53"/>
      <c r="DLW7" s="53"/>
      <c r="DLX7" s="53"/>
      <c r="DLY7" s="53"/>
      <c r="DLZ7" s="53"/>
      <c r="DMA7" s="53"/>
      <c r="DMB7" s="53"/>
      <c r="DMC7" s="53"/>
      <c r="DMD7" s="53"/>
      <c r="DME7" s="53"/>
      <c r="DMF7" s="53"/>
      <c r="DMG7" s="53"/>
      <c r="DMH7" s="53"/>
      <c r="DMI7" s="53"/>
      <c r="DMJ7" s="53"/>
      <c r="DMK7" s="53"/>
      <c r="DML7" s="53"/>
      <c r="DMM7" s="53"/>
      <c r="DMN7" s="53"/>
      <c r="DMO7" s="53"/>
      <c r="DMP7" s="53"/>
      <c r="DMQ7" s="53"/>
      <c r="DMR7" s="53"/>
      <c r="DMS7" s="53"/>
      <c r="DMT7" s="53"/>
      <c r="DMU7" s="53"/>
      <c r="DMV7" s="53"/>
      <c r="DMW7" s="53"/>
      <c r="DMX7" s="53"/>
      <c r="DMY7" s="53"/>
      <c r="DMZ7" s="53"/>
      <c r="DNA7" s="53"/>
      <c r="DNB7" s="53"/>
      <c r="DNC7" s="53"/>
      <c r="DND7" s="53"/>
      <c r="DNE7" s="53"/>
      <c r="DNF7" s="53"/>
      <c r="DNG7" s="53"/>
      <c r="DNH7" s="53"/>
      <c r="DNI7" s="53"/>
      <c r="DNJ7" s="53"/>
      <c r="DNK7" s="53"/>
      <c r="DNL7" s="53"/>
      <c r="DNM7" s="53"/>
      <c r="DNN7" s="53"/>
      <c r="DNO7" s="53"/>
      <c r="DNP7" s="53"/>
      <c r="DNQ7" s="53"/>
      <c r="DNR7" s="53"/>
      <c r="DNS7" s="53"/>
      <c r="DNT7" s="53"/>
      <c r="DNU7" s="53"/>
      <c r="DNV7" s="53"/>
      <c r="DNW7" s="53"/>
      <c r="DNX7" s="53"/>
      <c r="DNY7" s="53"/>
      <c r="DNZ7" s="53"/>
      <c r="DOA7" s="53"/>
      <c r="DOB7" s="53"/>
      <c r="DOC7" s="53"/>
      <c r="DOD7" s="53"/>
      <c r="DOE7" s="53"/>
      <c r="DOF7" s="53"/>
      <c r="DOG7" s="53"/>
      <c r="DOH7" s="53"/>
      <c r="DOI7" s="53"/>
      <c r="DOJ7" s="53"/>
      <c r="DOK7" s="53"/>
      <c r="DOL7" s="53"/>
      <c r="DOM7" s="53"/>
      <c r="DON7" s="53"/>
      <c r="DOO7" s="53"/>
      <c r="DOP7" s="53"/>
      <c r="DOQ7" s="53"/>
      <c r="DOR7" s="53"/>
      <c r="DOS7" s="53"/>
      <c r="DOT7" s="53"/>
      <c r="DOU7" s="53"/>
      <c r="DOV7" s="53"/>
      <c r="DOW7" s="53"/>
      <c r="DOX7" s="53"/>
      <c r="DOY7" s="53"/>
      <c r="DOZ7" s="53"/>
      <c r="DPA7" s="53"/>
      <c r="DPB7" s="53"/>
      <c r="DPC7" s="53"/>
      <c r="DPD7" s="53"/>
      <c r="DPE7" s="53"/>
      <c r="DPF7" s="53"/>
      <c r="DPG7" s="53"/>
      <c r="DPH7" s="53"/>
      <c r="DPI7" s="53"/>
      <c r="DPJ7" s="53"/>
      <c r="DPK7" s="53"/>
      <c r="DPL7" s="53"/>
      <c r="DPM7" s="53"/>
      <c r="DPN7" s="53"/>
      <c r="DPO7" s="53"/>
      <c r="DPP7" s="53"/>
      <c r="DPQ7" s="53"/>
      <c r="DPR7" s="53"/>
      <c r="DPS7" s="53"/>
      <c r="DPT7" s="53"/>
      <c r="DPU7" s="53"/>
      <c r="DPV7" s="53"/>
      <c r="DPW7" s="53"/>
      <c r="DPX7" s="53"/>
      <c r="DPY7" s="53"/>
      <c r="DPZ7" s="53"/>
      <c r="DQA7" s="53"/>
      <c r="DQB7" s="53"/>
      <c r="DQC7" s="53"/>
      <c r="DQD7" s="53"/>
      <c r="DQE7" s="53"/>
      <c r="DQF7" s="53"/>
      <c r="DQG7" s="53"/>
      <c r="DQH7" s="53"/>
      <c r="DQI7" s="53"/>
      <c r="DQJ7" s="53"/>
      <c r="DQK7" s="53"/>
      <c r="DQL7" s="53"/>
      <c r="DQM7" s="53"/>
      <c r="DQN7" s="53"/>
      <c r="DQO7" s="53"/>
      <c r="DQP7" s="53"/>
      <c r="DQQ7" s="53"/>
      <c r="DQR7" s="53"/>
      <c r="DQS7" s="53"/>
      <c r="DQT7" s="53"/>
      <c r="DQU7" s="53"/>
      <c r="DQV7" s="53"/>
      <c r="DQW7" s="53"/>
      <c r="DQX7" s="53"/>
      <c r="DQY7" s="53"/>
      <c r="DQZ7" s="53"/>
      <c r="DRA7" s="53"/>
      <c r="DRB7" s="53"/>
      <c r="DRC7" s="53"/>
      <c r="DRD7" s="53"/>
      <c r="DRE7" s="53"/>
      <c r="DRF7" s="53"/>
      <c r="DRG7" s="53"/>
      <c r="DRH7" s="53"/>
      <c r="DRI7" s="53"/>
      <c r="DRJ7" s="53"/>
      <c r="DRK7" s="53"/>
      <c r="DRL7" s="53"/>
      <c r="DRM7" s="53"/>
      <c r="DRN7" s="53"/>
      <c r="DRO7" s="53"/>
      <c r="DRP7" s="53"/>
      <c r="DRQ7" s="53"/>
      <c r="DRR7" s="53"/>
      <c r="DRS7" s="53"/>
      <c r="DRT7" s="53"/>
      <c r="DRU7" s="53"/>
      <c r="DRV7" s="53"/>
      <c r="DRW7" s="53"/>
      <c r="DRX7" s="53"/>
      <c r="DRY7" s="53"/>
      <c r="DRZ7" s="53"/>
      <c r="DSA7" s="53"/>
      <c r="DSB7" s="53"/>
      <c r="DSC7" s="53"/>
      <c r="DSD7" s="53"/>
      <c r="DSE7" s="53"/>
      <c r="DSF7" s="53"/>
      <c r="DSG7" s="53"/>
      <c r="DSH7" s="53"/>
      <c r="DSI7" s="53"/>
      <c r="DSJ7" s="53"/>
      <c r="DSK7" s="53"/>
      <c r="DSL7" s="53"/>
      <c r="DSM7" s="53"/>
      <c r="DSN7" s="53"/>
      <c r="DSO7" s="53"/>
      <c r="DSP7" s="53"/>
      <c r="DSQ7" s="53"/>
      <c r="DSR7" s="53"/>
      <c r="DSS7" s="53"/>
      <c r="DST7" s="53"/>
      <c r="DSU7" s="53"/>
      <c r="DSV7" s="53"/>
      <c r="DSW7" s="53"/>
      <c r="DSX7" s="53"/>
      <c r="DSY7" s="53"/>
      <c r="DSZ7" s="53"/>
      <c r="DTA7" s="53"/>
      <c r="DTB7" s="53"/>
      <c r="DTC7" s="53"/>
      <c r="DTD7" s="53"/>
      <c r="DTE7" s="53"/>
      <c r="DTF7" s="53"/>
      <c r="DTG7" s="53"/>
      <c r="DTH7" s="53"/>
      <c r="DTI7" s="53"/>
      <c r="DTJ7" s="53"/>
      <c r="DTK7" s="53"/>
      <c r="DTL7" s="53"/>
      <c r="DTM7" s="53"/>
      <c r="DTN7" s="53"/>
      <c r="DTO7" s="53"/>
      <c r="DTP7" s="53"/>
      <c r="DTQ7" s="53"/>
      <c r="DTR7" s="53"/>
      <c r="DTS7" s="53"/>
      <c r="DTT7" s="53"/>
      <c r="DTU7" s="53"/>
      <c r="DTV7" s="53"/>
      <c r="DTW7" s="53"/>
      <c r="DTX7" s="53"/>
      <c r="DTY7" s="53"/>
      <c r="DTZ7" s="53"/>
      <c r="DUA7" s="53"/>
      <c r="DUB7" s="53"/>
      <c r="DUC7" s="53"/>
      <c r="DUD7" s="53"/>
      <c r="DUE7" s="53"/>
      <c r="DUF7" s="53"/>
      <c r="DUG7" s="53"/>
      <c r="DUH7" s="53"/>
      <c r="DUI7" s="53"/>
      <c r="DUJ7" s="53"/>
      <c r="DUK7" s="53"/>
      <c r="DUL7" s="53"/>
      <c r="DUM7" s="53"/>
      <c r="DUN7" s="53"/>
      <c r="DUO7" s="53"/>
      <c r="DUP7" s="53"/>
      <c r="DUQ7" s="53"/>
      <c r="DUR7" s="53"/>
      <c r="DUS7" s="53"/>
      <c r="DUT7" s="53"/>
      <c r="DUU7" s="53"/>
      <c r="DUV7" s="53"/>
      <c r="DUW7" s="53"/>
      <c r="DUX7" s="53"/>
      <c r="DUY7" s="53"/>
      <c r="DUZ7" s="53"/>
      <c r="DVA7" s="53"/>
      <c r="DVB7" s="53"/>
      <c r="DVC7" s="53"/>
      <c r="DVD7" s="53"/>
      <c r="DVE7" s="53"/>
      <c r="DVF7" s="53"/>
      <c r="DVG7" s="53"/>
      <c r="DVH7" s="53"/>
      <c r="DVI7" s="53"/>
      <c r="DVJ7" s="53"/>
      <c r="DVK7" s="53"/>
      <c r="DVL7" s="53"/>
      <c r="DVM7" s="53"/>
      <c r="DVN7" s="53"/>
      <c r="DVO7" s="53"/>
      <c r="DVP7" s="53"/>
      <c r="DVQ7" s="53"/>
      <c r="DVR7" s="53"/>
      <c r="DVS7" s="53"/>
      <c r="DVT7" s="53"/>
      <c r="DVU7" s="53"/>
      <c r="DVV7" s="53"/>
      <c r="DVW7" s="53"/>
      <c r="DVX7" s="53"/>
      <c r="DVY7" s="53"/>
      <c r="DVZ7" s="53"/>
      <c r="DWA7" s="53"/>
      <c r="DWB7" s="53"/>
      <c r="DWC7" s="53"/>
      <c r="DWD7" s="53"/>
      <c r="DWE7" s="53"/>
      <c r="DWF7" s="53"/>
      <c r="DWG7" s="53"/>
      <c r="DWH7" s="53"/>
      <c r="DWI7" s="53"/>
      <c r="DWJ7" s="53"/>
      <c r="DWK7" s="53"/>
      <c r="DWL7" s="53"/>
      <c r="DWM7" s="53"/>
      <c r="DWN7" s="53"/>
      <c r="DWO7" s="53"/>
      <c r="DWP7" s="53"/>
      <c r="DWQ7" s="53"/>
      <c r="DWR7" s="53"/>
      <c r="DWS7" s="53"/>
      <c r="DWT7" s="53"/>
      <c r="DWU7" s="53"/>
      <c r="DWV7" s="53"/>
      <c r="DWW7" s="53"/>
      <c r="DWX7" s="53"/>
      <c r="DWY7" s="53"/>
      <c r="DWZ7" s="53"/>
      <c r="DXA7" s="53"/>
      <c r="DXB7" s="53"/>
      <c r="DXC7" s="53"/>
      <c r="DXD7" s="53"/>
      <c r="DXE7" s="53"/>
      <c r="DXF7" s="53"/>
      <c r="DXG7" s="53"/>
      <c r="DXH7" s="53"/>
      <c r="DXI7" s="53"/>
      <c r="DXJ7" s="53"/>
      <c r="DXK7" s="53"/>
      <c r="DXL7" s="53"/>
      <c r="DXM7" s="53"/>
      <c r="DXN7" s="53"/>
      <c r="DXO7" s="53"/>
      <c r="DXP7" s="53"/>
      <c r="DXQ7" s="53"/>
      <c r="DXR7" s="53"/>
      <c r="DXS7" s="53"/>
      <c r="DXT7" s="53"/>
      <c r="DXU7" s="53"/>
      <c r="DXV7" s="53"/>
      <c r="DXW7" s="53"/>
      <c r="DXX7" s="53"/>
      <c r="DXY7" s="53"/>
      <c r="DXZ7" s="53"/>
      <c r="DYA7" s="53"/>
      <c r="DYB7" s="53"/>
      <c r="DYC7" s="53"/>
      <c r="DYD7" s="53"/>
      <c r="DYE7" s="53"/>
      <c r="DYF7" s="53"/>
      <c r="DYG7" s="53"/>
      <c r="DYH7" s="53"/>
      <c r="DYI7" s="53"/>
      <c r="DYJ7" s="53"/>
      <c r="DYK7" s="53"/>
      <c r="DYL7" s="53"/>
      <c r="DYM7" s="53"/>
      <c r="DYN7" s="53"/>
      <c r="DYO7" s="53"/>
      <c r="DYP7" s="53"/>
      <c r="DYQ7" s="53"/>
      <c r="DYR7" s="53"/>
      <c r="DYS7" s="53"/>
      <c r="DYT7" s="53"/>
      <c r="DYU7" s="53"/>
      <c r="DYV7" s="53"/>
      <c r="DYW7" s="53"/>
      <c r="DYX7" s="53"/>
      <c r="DYY7" s="53"/>
      <c r="DYZ7" s="53"/>
      <c r="DZA7" s="53"/>
      <c r="DZB7" s="53"/>
      <c r="DZC7" s="53"/>
      <c r="DZD7" s="53"/>
      <c r="DZE7" s="53"/>
      <c r="DZF7" s="53"/>
      <c r="DZG7" s="53"/>
      <c r="DZH7" s="53"/>
      <c r="DZI7" s="53"/>
      <c r="DZJ7" s="53"/>
      <c r="DZK7" s="53"/>
      <c r="DZL7" s="53"/>
      <c r="DZM7" s="53"/>
      <c r="DZN7" s="53"/>
      <c r="DZO7" s="53"/>
      <c r="DZP7" s="53"/>
      <c r="DZQ7" s="53"/>
      <c r="DZR7" s="53"/>
      <c r="DZS7" s="53"/>
      <c r="DZT7" s="53"/>
      <c r="DZU7" s="53"/>
      <c r="DZV7" s="53"/>
      <c r="DZW7" s="53"/>
      <c r="DZX7" s="53"/>
      <c r="DZY7" s="53"/>
      <c r="DZZ7" s="53"/>
      <c r="EAA7" s="53"/>
      <c r="EAB7" s="53"/>
      <c r="EAC7" s="53"/>
      <c r="EAD7" s="53"/>
      <c r="EAE7" s="53"/>
      <c r="EAF7" s="53"/>
      <c r="EAG7" s="53"/>
      <c r="EAH7" s="53"/>
      <c r="EAI7" s="53"/>
      <c r="EAJ7" s="53"/>
      <c r="EAK7" s="53"/>
      <c r="EAL7" s="53"/>
      <c r="EAM7" s="53"/>
      <c r="EAN7" s="53"/>
      <c r="EAO7" s="53"/>
      <c r="EAP7" s="53"/>
      <c r="EAQ7" s="53"/>
      <c r="EAR7" s="53"/>
      <c r="EAS7" s="53"/>
      <c r="EAT7" s="53"/>
      <c r="EAU7" s="53"/>
      <c r="EAV7" s="53"/>
      <c r="EAW7" s="53"/>
      <c r="EAX7" s="53"/>
      <c r="EAY7" s="53"/>
      <c r="EAZ7" s="53"/>
      <c r="EBA7" s="53"/>
      <c r="EBB7" s="53"/>
      <c r="EBC7" s="53"/>
      <c r="EBD7" s="53"/>
      <c r="EBE7" s="53"/>
      <c r="EBF7" s="53"/>
      <c r="EBG7" s="53"/>
      <c r="EBH7" s="53"/>
      <c r="EBI7" s="53"/>
      <c r="EBJ7" s="53"/>
      <c r="EBK7" s="53"/>
      <c r="EBL7" s="53"/>
      <c r="EBM7" s="53"/>
      <c r="EBN7" s="53"/>
      <c r="EBO7" s="53"/>
      <c r="EBP7" s="53"/>
      <c r="EBQ7" s="53"/>
      <c r="EBR7" s="53"/>
      <c r="EBS7" s="53"/>
      <c r="EBT7" s="53"/>
      <c r="EBU7" s="53"/>
      <c r="EBV7" s="53"/>
      <c r="EBW7" s="53"/>
      <c r="EBX7" s="53"/>
      <c r="EBY7" s="53"/>
      <c r="EBZ7" s="53"/>
      <c r="ECA7" s="53"/>
      <c r="ECB7" s="53"/>
      <c r="ECC7" s="53"/>
      <c r="ECD7" s="53"/>
      <c r="ECE7" s="53"/>
      <c r="ECF7" s="53"/>
      <c r="ECG7" s="53"/>
      <c r="ECH7" s="53"/>
      <c r="ECI7" s="53"/>
      <c r="ECJ7" s="53"/>
      <c r="ECK7" s="53"/>
      <c r="ECL7" s="53"/>
      <c r="ECM7" s="53"/>
      <c r="ECN7" s="53"/>
      <c r="ECO7" s="53"/>
      <c r="ECP7" s="53"/>
      <c r="ECQ7" s="53"/>
      <c r="ECR7" s="53"/>
      <c r="ECS7" s="53"/>
      <c r="ECT7" s="53"/>
      <c r="ECU7" s="53"/>
      <c r="ECV7" s="53"/>
      <c r="ECW7" s="53"/>
      <c r="ECX7" s="53"/>
      <c r="ECY7" s="53"/>
      <c r="ECZ7" s="53"/>
      <c r="EDA7" s="53"/>
      <c r="EDB7" s="53"/>
      <c r="EDC7" s="53"/>
      <c r="EDD7" s="53"/>
      <c r="EDE7" s="53"/>
      <c r="EDF7" s="53"/>
      <c r="EDG7" s="53"/>
      <c r="EDH7" s="53"/>
      <c r="EDI7" s="53"/>
      <c r="EDJ7" s="53"/>
      <c r="EDK7" s="53"/>
      <c r="EDL7" s="53"/>
      <c r="EDM7" s="53"/>
      <c r="EDN7" s="53"/>
      <c r="EDO7" s="53"/>
      <c r="EDP7" s="53"/>
      <c r="EDQ7" s="53"/>
      <c r="EDR7" s="53"/>
      <c r="EDS7" s="53"/>
      <c r="EDT7" s="53"/>
      <c r="EDU7" s="53"/>
      <c r="EDV7" s="53"/>
      <c r="EDW7" s="53"/>
      <c r="EDX7" s="53"/>
      <c r="EDY7" s="53"/>
      <c r="EDZ7" s="53"/>
      <c r="EEA7" s="53"/>
      <c r="EEB7" s="53"/>
      <c r="EEC7" s="53"/>
      <c r="EED7" s="53"/>
      <c r="EEE7" s="53"/>
      <c r="EEF7" s="53"/>
      <c r="EEG7" s="53"/>
      <c r="EEH7" s="53"/>
      <c r="EEI7" s="53"/>
      <c r="EEJ7" s="53"/>
      <c r="EEK7" s="53"/>
      <c r="EEL7" s="53"/>
      <c r="EEM7" s="53"/>
      <c r="EEN7" s="53"/>
      <c r="EEO7" s="53"/>
      <c r="EEP7" s="53"/>
      <c r="EEQ7" s="53"/>
      <c r="EER7" s="53"/>
      <c r="EES7" s="53"/>
      <c r="EET7" s="53"/>
      <c r="EEU7" s="53"/>
      <c r="EEV7" s="53"/>
      <c r="EEW7" s="53"/>
      <c r="EEX7" s="53"/>
      <c r="EEY7" s="53"/>
      <c r="EEZ7" s="53"/>
      <c r="EFA7" s="53"/>
      <c r="EFB7" s="53"/>
      <c r="EFC7" s="53"/>
      <c r="EFD7" s="53"/>
      <c r="EFE7" s="53"/>
      <c r="EFF7" s="53"/>
      <c r="EFG7" s="53"/>
      <c r="EFH7" s="53"/>
      <c r="EFI7" s="53"/>
      <c r="EFJ7" s="53"/>
      <c r="EFK7" s="53"/>
      <c r="EFL7" s="53"/>
      <c r="EFM7" s="53"/>
      <c r="EFN7" s="53"/>
      <c r="EFO7" s="53"/>
      <c r="EFP7" s="53"/>
      <c r="EFQ7" s="53"/>
      <c r="EFR7" s="53"/>
      <c r="EFS7" s="53"/>
      <c r="EFT7" s="53"/>
      <c r="EFU7" s="53"/>
      <c r="EFV7" s="53"/>
      <c r="EFW7" s="53"/>
      <c r="EFX7" s="53"/>
      <c r="EFY7" s="53"/>
      <c r="EFZ7" s="53"/>
      <c r="EGA7" s="53"/>
      <c r="EGB7" s="53"/>
      <c r="EGC7" s="53"/>
      <c r="EGD7" s="53"/>
      <c r="EGE7" s="53"/>
      <c r="EGF7" s="53"/>
      <c r="EGG7" s="53"/>
      <c r="EGH7" s="53"/>
      <c r="EGI7" s="53"/>
      <c r="EGJ7" s="53"/>
      <c r="EGK7" s="53"/>
      <c r="EGL7" s="53"/>
      <c r="EGM7" s="53"/>
      <c r="EGN7" s="53"/>
      <c r="EGO7" s="53"/>
      <c r="EGP7" s="53"/>
      <c r="EGQ7" s="53"/>
      <c r="EGR7" s="53"/>
      <c r="EGS7" s="53"/>
      <c r="EGT7" s="53"/>
      <c r="EGU7" s="53"/>
      <c r="EGV7" s="53"/>
      <c r="EGW7" s="53"/>
      <c r="EGX7" s="53"/>
      <c r="EGY7" s="53"/>
      <c r="EGZ7" s="53"/>
      <c r="EHA7" s="53"/>
      <c r="EHB7" s="53"/>
      <c r="EHC7" s="53"/>
      <c r="EHD7" s="53"/>
      <c r="EHE7" s="53"/>
      <c r="EHF7" s="53"/>
      <c r="EHG7" s="53"/>
      <c r="EHH7" s="53"/>
      <c r="EHI7" s="53"/>
      <c r="EHJ7" s="53"/>
      <c r="EHK7" s="53"/>
      <c r="EHL7" s="53"/>
      <c r="EHM7" s="53"/>
      <c r="EHN7" s="53"/>
      <c r="EHO7" s="53"/>
      <c r="EHP7" s="53"/>
      <c r="EHQ7" s="53"/>
      <c r="EHR7" s="53"/>
      <c r="EHS7" s="53"/>
      <c r="EHT7" s="53"/>
      <c r="EHU7" s="53"/>
      <c r="EHV7" s="53"/>
      <c r="EHW7" s="53"/>
      <c r="EHX7" s="53"/>
      <c r="EHY7" s="53"/>
      <c r="EHZ7" s="53"/>
      <c r="EIA7" s="53"/>
      <c r="EIB7" s="53"/>
      <c r="EIC7" s="53"/>
      <c r="EID7" s="53"/>
      <c r="EIE7" s="53"/>
      <c r="EIF7" s="53"/>
      <c r="EIG7" s="53"/>
      <c r="EIH7" s="53"/>
      <c r="EII7" s="53"/>
      <c r="EIJ7" s="53"/>
      <c r="EIK7" s="53"/>
      <c r="EIL7" s="53"/>
      <c r="EIM7" s="53"/>
      <c r="EIN7" s="53"/>
      <c r="EIO7" s="53"/>
      <c r="EIP7" s="53"/>
      <c r="EIQ7" s="53"/>
      <c r="EIR7" s="53"/>
      <c r="EIS7" s="53"/>
      <c r="EIT7" s="53"/>
      <c r="EIU7" s="53"/>
      <c r="EIV7" s="53"/>
      <c r="EIW7" s="53"/>
      <c r="EIX7" s="53"/>
      <c r="EIY7" s="53"/>
      <c r="EIZ7" s="53"/>
      <c r="EJA7" s="53"/>
      <c r="EJB7" s="53"/>
      <c r="EJC7" s="53"/>
      <c r="EJD7" s="53"/>
      <c r="EJE7" s="53"/>
      <c r="EJF7" s="53"/>
      <c r="EJG7" s="53"/>
      <c r="EJH7" s="53"/>
      <c r="EJI7" s="53"/>
      <c r="EJJ7" s="53"/>
      <c r="EJK7" s="53"/>
      <c r="EJL7" s="53"/>
      <c r="EJM7" s="53"/>
      <c r="EJN7" s="53"/>
      <c r="EJO7" s="53"/>
      <c r="EJP7" s="53"/>
      <c r="EJQ7" s="53"/>
      <c r="EJR7" s="53"/>
      <c r="EJS7" s="53"/>
      <c r="EJT7" s="53"/>
      <c r="EJU7" s="53"/>
      <c r="EJV7" s="53"/>
      <c r="EJW7" s="53"/>
      <c r="EJX7" s="53"/>
      <c r="EJY7" s="53"/>
      <c r="EJZ7" s="53"/>
      <c r="EKA7" s="53"/>
      <c r="EKB7" s="53"/>
      <c r="EKC7" s="53"/>
      <c r="EKD7" s="53"/>
      <c r="EKE7" s="53"/>
      <c r="EKF7" s="53"/>
      <c r="EKG7" s="53"/>
      <c r="EKH7" s="53"/>
      <c r="EKI7" s="53"/>
      <c r="EKJ7" s="53"/>
      <c r="EKK7" s="53"/>
      <c r="EKL7" s="53"/>
      <c r="EKM7" s="53"/>
      <c r="EKN7" s="53"/>
      <c r="EKO7" s="53"/>
      <c r="EKP7" s="53"/>
      <c r="EKQ7" s="53"/>
      <c r="EKR7" s="53"/>
      <c r="EKS7" s="53"/>
      <c r="EKT7" s="53"/>
      <c r="EKU7" s="53"/>
      <c r="EKV7" s="53"/>
      <c r="EKW7" s="53"/>
      <c r="EKX7" s="53"/>
      <c r="EKY7" s="53"/>
      <c r="EKZ7" s="53"/>
      <c r="ELA7" s="53"/>
      <c r="ELB7" s="53"/>
      <c r="ELC7" s="53"/>
      <c r="ELD7" s="53"/>
      <c r="ELE7" s="53"/>
      <c r="ELF7" s="53"/>
      <c r="ELG7" s="53"/>
      <c r="ELH7" s="53"/>
      <c r="ELI7" s="53"/>
      <c r="ELJ7" s="53"/>
      <c r="ELK7" s="53"/>
      <c r="ELL7" s="53"/>
      <c r="ELM7" s="53"/>
      <c r="ELN7" s="53"/>
      <c r="ELO7" s="53"/>
      <c r="ELP7" s="53"/>
      <c r="ELQ7" s="53"/>
      <c r="ELR7" s="53"/>
      <c r="ELS7" s="53"/>
      <c r="ELT7" s="53"/>
      <c r="ELU7" s="53"/>
      <c r="ELV7" s="53"/>
      <c r="ELW7" s="53"/>
      <c r="ELX7" s="53"/>
      <c r="ELY7" s="53"/>
      <c r="ELZ7" s="53"/>
      <c r="EMA7" s="53"/>
      <c r="EMB7" s="53"/>
      <c r="EMC7" s="53"/>
      <c r="EMD7" s="53"/>
      <c r="EME7" s="53"/>
      <c r="EMF7" s="53"/>
      <c r="EMG7" s="53"/>
      <c r="EMH7" s="53"/>
      <c r="EMI7" s="53"/>
      <c r="EMJ7" s="53"/>
      <c r="EMK7" s="53"/>
      <c r="EML7" s="53"/>
      <c r="EMM7" s="53"/>
      <c r="EMN7" s="53"/>
      <c r="EMO7" s="53"/>
      <c r="EMP7" s="53"/>
      <c r="EMQ7" s="53"/>
      <c r="EMR7" s="53"/>
      <c r="EMS7" s="53"/>
      <c r="EMT7" s="53"/>
      <c r="EMU7" s="53"/>
      <c r="EMV7" s="53"/>
      <c r="EMW7" s="53"/>
      <c r="EMX7" s="53"/>
      <c r="EMY7" s="53"/>
      <c r="EMZ7" s="53"/>
      <c r="ENA7" s="53"/>
      <c r="ENB7" s="53"/>
      <c r="ENC7" s="53"/>
      <c r="END7" s="53"/>
      <c r="ENE7" s="53"/>
      <c r="ENF7" s="53"/>
      <c r="ENG7" s="53"/>
      <c r="ENH7" s="53"/>
      <c r="ENI7" s="53"/>
      <c r="ENJ7" s="53"/>
      <c r="ENK7" s="53"/>
      <c r="ENL7" s="53"/>
      <c r="ENM7" s="53"/>
      <c r="ENN7" s="53"/>
      <c r="ENO7" s="53"/>
      <c r="ENP7" s="53"/>
      <c r="ENQ7" s="53"/>
      <c r="ENR7" s="53"/>
      <c r="ENS7" s="53"/>
      <c r="ENT7" s="53"/>
      <c r="ENU7" s="53"/>
      <c r="ENV7" s="53"/>
      <c r="ENW7" s="53"/>
      <c r="ENX7" s="53"/>
      <c r="ENY7" s="53"/>
      <c r="ENZ7" s="53"/>
      <c r="EOA7" s="53"/>
      <c r="EOB7" s="53"/>
      <c r="EOC7" s="53"/>
      <c r="EOD7" s="53"/>
      <c r="EOE7" s="53"/>
      <c r="EOF7" s="53"/>
      <c r="EOG7" s="53"/>
      <c r="EOH7" s="53"/>
      <c r="EOI7" s="53"/>
      <c r="EOJ7" s="53"/>
      <c r="EOK7" s="53"/>
      <c r="EOL7" s="53"/>
      <c r="EOM7" s="53"/>
      <c r="EON7" s="53"/>
      <c r="EOO7" s="53"/>
      <c r="EOP7" s="53"/>
      <c r="EOQ7" s="53"/>
      <c r="EOR7" s="53"/>
      <c r="EOS7" s="53"/>
      <c r="EOT7" s="53"/>
      <c r="EOU7" s="53"/>
      <c r="EOV7" s="53"/>
      <c r="EOW7" s="53"/>
      <c r="EOX7" s="53"/>
      <c r="EOY7" s="53"/>
      <c r="EOZ7" s="53"/>
      <c r="EPA7" s="53"/>
      <c r="EPB7" s="53"/>
      <c r="EPC7" s="53"/>
      <c r="EPD7" s="53"/>
      <c r="EPE7" s="53"/>
      <c r="EPF7" s="53"/>
      <c r="EPG7" s="53"/>
      <c r="EPH7" s="53"/>
      <c r="EPI7" s="53"/>
      <c r="EPJ7" s="53"/>
      <c r="EPK7" s="53"/>
      <c r="EPL7" s="53"/>
      <c r="EPM7" s="53"/>
      <c r="EPN7" s="53"/>
      <c r="EPO7" s="53"/>
      <c r="EPP7" s="53"/>
      <c r="EPQ7" s="53"/>
      <c r="EPR7" s="53"/>
      <c r="EPS7" s="53"/>
      <c r="EPT7" s="53"/>
      <c r="EPU7" s="53"/>
      <c r="EPV7" s="53"/>
      <c r="EPW7" s="53"/>
      <c r="EPX7" s="53"/>
      <c r="EPY7" s="53"/>
      <c r="EPZ7" s="53"/>
      <c r="EQA7" s="53"/>
      <c r="EQB7" s="53"/>
      <c r="EQC7" s="53"/>
      <c r="EQD7" s="53"/>
      <c r="EQE7" s="53"/>
      <c r="EQF7" s="53"/>
      <c r="EQG7" s="53"/>
      <c r="EQH7" s="53"/>
      <c r="EQI7" s="53"/>
      <c r="EQJ7" s="53"/>
      <c r="EQK7" s="53"/>
      <c r="EQL7" s="53"/>
      <c r="EQM7" s="53"/>
      <c r="EQN7" s="53"/>
      <c r="EQO7" s="53"/>
      <c r="EQP7" s="53"/>
      <c r="EQQ7" s="53"/>
      <c r="EQR7" s="53"/>
      <c r="EQS7" s="53"/>
      <c r="EQT7" s="53"/>
      <c r="EQU7" s="53"/>
      <c r="EQV7" s="53"/>
      <c r="EQW7" s="53"/>
      <c r="EQX7" s="53"/>
      <c r="EQY7" s="53"/>
      <c r="EQZ7" s="53"/>
      <c r="ERA7" s="53"/>
      <c r="ERB7" s="53"/>
      <c r="ERC7" s="53"/>
      <c r="ERD7" s="53"/>
      <c r="ERE7" s="53"/>
      <c r="ERF7" s="53"/>
      <c r="ERG7" s="53"/>
      <c r="ERH7" s="53"/>
      <c r="ERI7" s="53"/>
      <c r="ERJ7" s="53"/>
      <c r="ERK7" s="53"/>
      <c r="ERL7" s="53"/>
      <c r="ERM7" s="53"/>
      <c r="ERN7" s="53"/>
      <c r="ERO7" s="53"/>
      <c r="ERP7" s="53"/>
      <c r="ERQ7" s="53"/>
      <c r="ERR7" s="53"/>
      <c r="ERS7" s="53"/>
      <c r="ERT7" s="53"/>
      <c r="ERU7" s="53"/>
      <c r="ERV7" s="53"/>
      <c r="ERW7" s="53"/>
      <c r="ERX7" s="53"/>
      <c r="ERY7" s="53"/>
      <c r="ERZ7" s="53"/>
      <c r="ESA7" s="53"/>
      <c r="ESB7" s="53"/>
      <c r="ESC7" s="53"/>
      <c r="ESD7" s="53"/>
      <c r="ESE7" s="53"/>
      <c r="ESF7" s="53"/>
      <c r="ESG7" s="53"/>
      <c r="ESH7" s="53"/>
      <c r="ESI7" s="53"/>
      <c r="ESJ7" s="53"/>
      <c r="ESK7" s="53"/>
      <c r="ESL7" s="53"/>
      <c r="ESM7" s="53"/>
      <c r="ESN7" s="53"/>
      <c r="ESO7" s="53"/>
      <c r="ESP7" s="53"/>
      <c r="ESQ7" s="53"/>
      <c r="ESR7" s="53"/>
      <c r="ESS7" s="53"/>
      <c r="EST7" s="53"/>
      <c r="ESU7" s="53"/>
      <c r="ESV7" s="53"/>
      <c r="ESW7" s="53"/>
      <c r="ESX7" s="53"/>
      <c r="ESY7" s="53"/>
      <c r="ESZ7" s="53"/>
      <c r="ETA7" s="53"/>
      <c r="ETB7" s="53"/>
      <c r="ETC7" s="53"/>
      <c r="ETD7" s="53"/>
      <c r="ETE7" s="53"/>
      <c r="ETF7" s="53"/>
      <c r="ETG7" s="53"/>
      <c r="ETH7" s="53"/>
      <c r="ETI7" s="53"/>
      <c r="ETJ7" s="53"/>
      <c r="ETK7" s="53"/>
      <c r="ETL7" s="53"/>
      <c r="ETM7" s="53"/>
      <c r="ETN7" s="53"/>
      <c r="ETO7" s="53"/>
      <c r="ETP7" s="53"/>
      <c r="ETQ7" s="53"/>
      <c r="ETR7" s="53"/>
      <c r="ETS7" s="53"/>
      <c r="ETT7" s="53"/>
      <c r="ETU7" s="53"/>
      <c r="ETV7" s="53"/>
      <c r="ETW7" s="53"/>
      <c r="ETX7" s="53"/>
      <c r="ETY7" s="53"/>
      <c r="ETZ7" s="53"/>
      <c r="EUA7" s="53"/>
      <c r="EUB7" s="53"/>
      <c r="EUC7" s="53"/>
      <c r="EUD7" s="53"/>
      <c r="EUE7" s="53"/>
      <c r="EUF7" s="53"/>
      <c r="EUG7" s="53"/>
      <c r="EUH7" s="53"/>
      <c r="EUI7" s="53"/>
      <c r="EUJ7" s="53"/>
      <c r="EUK7" s="53"/>
      <c r="EUL7" s="53"/>
      <c r="EUM7" s="53"/>
      <c r="EUN7" s="53"/>
      <c r="EUO7" s="53"/>
      <c r="EUP7" s="53"/>
      <c r="EUQ7" s="53"/>
      <c r="EUR7" s="53"/>
      <c r="EUS7" s="53"/>
      <c r="EUT7" s="53"/>
      <c r="EUU7" s="53"/>
      <c r="EUV7" s="53"/>
      <c r="EUW7" s="53"/>
      <c r="EUX7" s="53"/>
      <c r="EUY7" s="53"/>
      <c r="EUZ7" s="53"/>
      <c r="EVA7" s="53"/>
      <c r="EVB7" s="53"/>
      <c r="EVC7" s="53"/>
      <c r="EVD7" s="53"/>
      <c r="EVE7" s="53"/>
      <c r="EVF7" s="53"/>
      <c r="EVG7" s="53"/>
      <c r="EVH7" s="53"/>
      <c r="EVI7" s="53"/>
      <c r="EVJ7" s="53"/>
      <c r="EVK7" s="53"/>
      <c r="EVL7" s="53"/>
      <c r="EVM7" s="53"/>
      <c r="EVN7" s="53"/>
      <c r="EVO7" s="53"/>
      <c r="EVP7" s="53"/>
      <c r="EVQ7" s="53"/>
      <c r="EVR7" s="53"/>
      <c r="EVS7" s="53"/>
      <c r="EVT7" s="53"/>
      <c r="EVU7" s="53"/>
      <c r="EVV7" s="53"/>
      <c r="EVW7" s="53"/>
      <c r="EVX7" s="53"/>
      <c r="EVY7" s="53"/>
      <c r="EVZ7" s="53"/>
      <c r="EWA7" s="53"/>
      <c r="EWB7" s="53"/>
      <c r="EWC7" s="53"/>
      <c r="EWD7" s="53"/>
      <c r="EWE7" s="53"/>
      <c r="EWF7" s="53"/>
      <c r="EWG7" s="53"/>
      <c r="EWH7" s="53"/>
      <c r="EWI7" s="53"/>
      <c r="EWJ7" s="53"/>
      <c r="EWK7" s="53"/>
      <c r="EWL7" s="53"/>
      <c r="EWM7" s="53"/>
      <c r="EWN7" s="53"/>
      <c r="EWO7" s="53"/>
      <c r="EWP7" s="53"/>
      <c r="EWQ7" s="53"/>
      <c r="EWR7" s="53"/>
      <c r="EWS7" s="53"/>
      <c r="EWT7" s="53"/>
      <c r="EWU7" s="53"/>
      <c r="EWV7" s="53"/>
      <c r="EWW7" s="53"/>
      <c r="EWX7" s="53"/>
      <c r="EWY7" s="53"/>
      <c r="EWZ7" s="53"/>
      <c r="EXA7" s="53"/>
      <c r="EXB7" s="53"/>
      <c r="EXC7" s="53"/>
      <c r="EXD7" s="53"/>
      <c r="EXE7" s="53"/>
      <c r="EXF7" s="53"/>
      <c r="EXG7" s="53"/>
      <c r="EXH7" s="53"/>
      <c r="EXI7" s="53"/>
      <c r="EXJ7" s="53"/>
      <c r="EXK7" s="53"/>
      <c r="EXL7" s="53"/>
      <c r="EXM7" s="53"/>
      <c r="EXN7" s="53"/>
      <c r="EXO7" s="53"/>
      <c r="EXP7" s="53"/>
      <c r="EXQ7" s="53"/>
      <c r="EXR7" s="53"/>
      <c r="EXS7" s="53"/>
      <c r="EXT7" s="53"/>
      <c r="EXU7" s="53"/>
      <c r="EXV7" s="53"/>
      <c r="EXW7" s="53"/>
      <c r="EXX7" s="53"/>
      <c r="EXY7" s="53"/>
      <c r="EXZ7" s="53"/>
      <c r="EYA7" s="53"/>
      <c r="EYB7" s="53"/>
      <c r="EYC7" s="53"/>
      <c r="EYD7" s="53"/>
      <c r="EYE7" s="53"/>
      <c r="EYF7" s="53"/>
      <c r="EYG7" s="53"/>
      <c r="EYH7" s="53"/>
      <c r="EYI7" s="53"/>
      <c r="EYJ7" s="53"/>
      <c r="EYK7" s="53"/>
      <c r="EYL7" s="53"/>
      <c r="EYM7" s="53"/>
      <c r="EYN7" s="53"/>
      <c r="EYO7" s="53"/>
      <c r="EYP7" s="53"/>
      <c r="EYQ7" s="53"/>
      <c r="EYR7" s="53"/>
      <c r="EYS7" s="53"/>
      <c r="EYT7" s="53"/>
      <c r="EYU7" s="53"/>
      <c r="EYV7" s="53"/>
      <c r="EYW7" s="53"/>
      <c r="EYX7" s="53"/>
      <c r="EYY7" s="53"/>
      <c r="EYZ7" s="53"/>
      <c r="EZA7" s="53"/>
      <c r="EZB7" s="53"/>
      <c r="EZC7" s="53"/>
      <c r="EZD7" s="53"/>
      <c r="EZE7" s="53"/>
      <c r="EZF7" s="53"/>
      <c r="EZG7" s="53"/>
      <c r="EZH7" s="53"/>
      <c r="EZI7" s="53"/>
      <c r="EZJ7" s="53"/>
      <c r="EZK7" s="53"/>
      <c r="EZL7" s="53"/>
      <c r="EZM7" s="53"/>
      <c r="EZN7" s="53"/>
      <c r="EZO7" s="53"/>
      <c r="EZP7" s="53"/>
      <c r="EZQ7" s="53"/>
      <c r="EZR7" s="53"/>
      <c r="EZS7" s="53"/>
      <c r="EZT7" s="53"/>
      <c r="EZU7" s="53"/>
      <c r="EZV7" s="53"/>
      <c r="EZW7" s="53"/>
      <c r="EZX7" s="53"/>
      <c r="EZY7" s="53"/>
      <c r="EZZ7" s="53"/>
      <c r="FAA7" s="53"/>
      <c r="FAB7" s="53"/>
      <c r="FAC7" s="53"/>
      <c r="FAD7" s="53"/>
      <c r="FAE7" s="53"/>
      <c r="FAF7" s="53"/>
      <c r="FAG7" s="53"/>
      <c r="FAH7" s="53"/>
      <c r="FAI7" s="53"/>
      <c r="FAJ7" s="53"/>
      <c r="FAK7" s="53"/>
      <c r="FAL7" s="53"/>
      <c r="FAM7" s="53"/>
      <c r="FAN7" s="53"/>
      <c r="FAO7" s="53"/>
      <c r="FAP7" s="53"/>
      <c r="FAQ7" s="53"/>
      <c r="FAR7" s="53"/>
      <c r="FAS7" s="53"/>
      <c r="FAT7" s="53"/>
      <c r="FAU7" s="53"/>
      <c r="FAV7" s="53"/>
      <c r="FAW7" s="53"/>
      <c r="FAX7" s="53"/>
      <c r="FAY7" s="53"/>
      <c r="FAZ7" s="53"/>
      <c r="FBA7" s="53"/>
      <c r="FBB7" s="53"/>
      <c r="FBC7" s="53"/>
      <c r="FBD7" s="53"/>
      <c r="FBE7" s="53"/>
      <c r="FBF7" s="53"/>
      <c r="FBG7" s="53"/>
      <c r="FBH7" s="53"/>
      <c r="FBI7" s="53"/>
      <c r="FBJ7" s="53"/>
      <c r="FBK7" s="53"/>
      <c r="FBL7" s="53"/>
      <c r="FBM7" s="53"/>
      <c r="FBN7" s="53"/>
      <c r="FBO7" s="53"/>
      <c r="FBP7" s="53"/>
      <c r="FBQ7" s="53"/>
      <c r="FBR7" s="53"/>
      <c r="FBS7" s="53"/>
      <c r="FBT7" s="53"/>
      <c r="FBU7" s="53"/>
      <c r="FBV7" s="53"/>
      <c r="FBW7" s="53"/>
      <c r="FBX7" s="53"/>
      <c r="FBY7" s="53"/>
      <c r="FBZ7" s="53"/>
      <c r="FCA7" s="53"/>
      <c r="FCB7" s="53"/>
      <c r="FCC7" s="53"/>
      <c r="FCD7" s="53"/>
      <c r="FCE7" s="53"/>
      <c r="FCF7" s="53"/>
      <c r="FCG7" s="53"/>
      <c r="FCH7" s="53"/>
      <c r="FCI7" s="53"/>
      <c r="FCJ7" s="53"/>
      <c r="FCK7" s="53"/>
      <c r="FCL7" s="53"/>
      <c r="FCM7" s="53"/>
      <c r="FCN7" s="53"/>
      <c r="FCO7" s="53"/>
      <c r="FCP7" s="53"/>
      <c r="FCQ7" s="53"/>
      <c r="FCR7" s="53"/>
      <c r="FCS7" s="53"/>
      <c r="FCT7" s="53"/>
      <c r="FCU7" s="53"/>
      <c r="FCV7" s="53"/>
      <c r="FCW7" s="53"/>
      <c r="FCX7" s="53"/>
      <c r="FCY7" s="53"/>
      <c r="FCZ7" s="53"/>
      <c r="FDA7" s="53"/>
      <c r="FDB7" s="53"/>
      <c r="FDC7" s="53"/>
      <c r="FDD7" s="53"/>
      <c r="FDE7" s="53"/>
      <c r="FDF7" s="53"/>
      <c r="FDG7" s="53"/>
      <c r="FDH7" s="53"/>
      <c r="FDI7" s="53"/>
      <c r="FDJ7" s="53"/>
      <c r="FDK7" s="53"/>
      <c r="FDL7" s="53"/>
      <c r="FDM7" s="53"/>
      <c r="FDN7" s="53"/>
      <c r="FDO7" s="53"/>
      <c r="FDP7" s="53"/>
      <c r="FDQ7" s="53"/>
      <c r="FDR7" s="53"/>
      <c r="FDS7" s="53"/>
      <c r="FDT7" s="53"/>
      <c r="FDU7" s="53"/>
      <c r="FDV7" s="53"/>
      <c r="FDW7" s="53"/>
      <c r="FDX7" s="53"/>
      <c r="FDY7" s="53"/>
      <c r="FDZ7" s="53"/>
      <c r="FEA7" s="53"/>
      <c r="FEB7" s="53"/>
      <c r="FEC7" s="53"/>
      <c r="FED7" s="53"/>
      <c r="FEE7" s="53"/>
      <c r="FEF7" s="53"/>
      <c r="FEG7" s="53"/>
      <c r="FEH7" s="53"/>
      <c r="FEI7" s="53"/>
      <c r="FEJ7" s="53"/>
      <c r="FEK7" s="53"/>
      <c r="FEL7" s="53"/>
      <c r="FEM7" s="53"/>
      <c r="FEN7" s="53"/>
      <c r="FEO7" s="53"/>
      <c r="FEP7" s="53"/>
      <c r="FEQ7" s="53"/>
      <c r="FER7" s="53"/>
      <c r="FES7" s="53"/>
      <c r="FET7" s="53"/>
      <c r="FEU7" s="53"/>
      <c r="FEV7" s="53"/>
      <c r="FEW7" s="53"/>
      <c r="FEX7" s="53"/>
      <c r="FEY7" s="53"/>
      <c r="FEZ7" s="53"/>
      <c r="FFA7" s="53"/>
      <c r="FFB7" s="53"/>
      <c r="FFC7" s="53"/>
      <c r="FFD7" s="53"/>
      <c r="FFE7" s="53"/>
      <c r="FFF7" s="53"/>
      <c r="FFG7" s="53"/>
      <c r="FFH7" s="53"/>
      <c r="FFI7" s="53"/>
      <c r="FFJ7" s="53"/>
      <c r="FFK7" s="53"/>
      <c r="FFL7" s="53"/>
      <c r="FFM7" s="53"/>
      <c r="FFN7" s="53"/>
      <c r="FFO7" s="53"/>
      <c r="FFP7" s="53"/>
      <c r="FFQ7" s="53"/>
      <c r="FFR7" s="53"/>
      <c r="FFS7" s="53"/>
      <c r="FFT7" s="53"/>
      <c r="FFU7" s="53"/>
      <c r="FFV7" s="53"/>
      <c r="FFW7" s="53"/>
      <c r="FFX7" s="53"/>
      <c r="FFY7" s="53"/>
      <c r="FFZ7" s="53"/>
      <c r="FGA7" s="53"/>
      <c r="FGB7" s="53"/>
      <c r="FGC7" s="53"/>
      <c r="FGD7" s="53"/>
      <c r="FGE7" s="53"/>
      <c r="FGF7" s="53"/>
      <c r="FGG7" s="53"/>
      <c r="FGH7" s="53"/>
      <c r="FGI7" s="53"/>
      <c r="FGJ7" s="53"/>
      <c r="FGK7" s="53"/>
      <c r="FGL7" s="53"/>
      <c r="FGM7" s="53"/>
      <c r="FGN7" s="53"/>
      <c r="FGO7" s="53"/>
      <c r="FGP7" s="53"/>
      <c r="FGQ7" s="53"/>
      <c r="FGR7" s="53"/>
      <c r="FGS7" s="53"/>
      <c r="FGT7" s="53"/>
      <c r="FGU7" s="53"/>
      <c r="FGV7" s="53"/>
      <c r="FGW7" s="53"/>
      <c r="FGX7" s="53"/>
      <c r="FGY7" s="53"/>
      <c r="FGZ7" s="53"/>
      <c r="FHA7" s="53"/>
      <c r="FHB7" s="53"/>
      <c r="FHC7" s="53"/>
      <c r="FHD7" s="53"/>
      <c r="FHE7" s="53"/>
      <c r="FHF7" s="53"/>
      <c r="FHG7" s="53"/>
      <c r="FHH7" s="53"/>
      <c r="FHI7" s="53"/>
      <c r="FHJ7" s="53"/>
      <c r="FHK7" s="53"/>
      <c r="FHL7" s="53"/>
      <c r="FHM7" s="53"/>
      <c r="FHN7" s="53"/>
      <c r="FHO7" s="53"/>
      <c r="FHP7" s="53"/>
      <c r="FHQ7" s="53"/>
      <c r="FHR7" s="53"/>
      <c r="FHS7" s="53"/>
      <c r="FHT7" s="53"/>
      <c r="FHU7" s="53"/>
      <c r="FHV7" s="53"/>
      <c r="FHW7" s="53"/>
      <c r="FHX7" s="53"/>
      <c r="FHY7" s="53"/>
      <c r="FHZ7" s="53"/>
      <c r="FIA7" s="53"/>
      <c r="FIB7" s="53"/>
      <c r="FIC7" s="53"/>
      <c r="FID7" s="53"/>
      <c r="FIE7" s="53"/>
      <c r="FIF7" s="53"/>
      <c r="FIG7" s="53"/>
      <c r="FIH7" s="53"/>
      <c r="FII7" s="53"/>
      <c r="FIJ7" s="53"/>
      <c r="FIK7" s="53"/>
      <c r="FIL7" s="53"/>
      <c r="FIM7" s="53"/>
      <c r="FIN7" s="53"/>
      <c r="FIO7" s="53"/>
      <c r="FIP7" s="53"/>
      <c r="FIQ7" s="53"/>
      <c r="FIR7" s="53"/>
      <c r="FIS7" s="53"/>
      <c r="FIT7" s="53"/>
      <c r="FIU7" s="53"/>
      <c r="FIV7" s="53"/>
      <c r="FIW7" s="53"/>
      <c r="FIX7" s="53"/>
      <c r="FIY7" s="53"/>
      <c r="FIZ7" s="53"/>
      <c r="FJA7" s="53"/>
      <c r="FJB7" s="53"/>
      <c r="FJC7" s="53"/>
      <c r="FJD7" s="53"/>
      <c r="FJE7" s="53"/>
      <c r="FJF7" s="53"/>
      <c r="FJG7" s="53"/>
      <c r="FJH7" s="53"/>
      <c r="FJI7" s="53"/>
      <c r="FJJ7" s="53"/>
      <c r="FJK7" s="53"/>
      <c r="FJL7" s="53"/>
      <c r="FJM7" s="53"/>
      <c r="FJN7" s="53"/>
      <c r="FJO7" s="53"/>
      <c r="FJP7" s="53"/>
      <c r="FJQ7" s="53"/>
      <c r="FJR7" s="53"/>
      <c r="FJS7" s="53"/>
      <c r="FJT7" s="53"/>
      <c r="FJU7" s="53"/>
      <c r="FJV7" s="53"/>
      <c r="FJW7" s="53"/>
      <c r="FJX7" s="53"/>
      <c r="FJY7" s="53"/>
      <c r="FJZ7" s="53"/>
      <c r="FKA7" s="53"/>
      <c r="FKB7" s="53"/>
      <c r="FKC7" s="53"/>
      <c r="FKD7" s="53"/>
      <c r="FKE7" s="53"/>
      <c r="FKF7" s="53"/>
      <c r="FKG7" s="53"/>
      <c r="FKH7" s="53"/>
      <c r="FKI7" s="53"/>
      <c r="FKJ7" s="53"/>
      <c r="FKK7" s="53"/>
      <c r="FKL7" s="53"/>
      <c r="FKM7" s="53"/>
      <c r="FKN7" s="53"/>
      <c r="FKO7" s="53"/>
      <c r="FKP7" s="53"/>
      <c r="FKQ7" s="53"/>
      <c r="FKR7" s="53"/>
      <c r="FKS7" s="53"/>
      <c r="FKT7" s="53"/>
      <c r="FKU7" s="53"/>
      <c r="FKV7" s="53"/>
      <c r="FKW7" s="53"/>
      <c r="FKX7" s="53"/>
      <c r="FKY7" s="53"/>
      <c r="FKZ7" s="53"/>
      <c r="FLA7" s="53"/>
      <c r="FLB7" s="53"/>
      <c r="FLC7" s="53"/>
      <c r="FLD7" s="53"/>
      <c r="FLE7" s="53"/>
      <c r="FLF7" s="53"/>
      <c r="FLG7" s="53"/>
      <c r="FLH7" s="53"/>
      <c r="FLI7" s="53"/>
      <c r="FLJ7" s="53"/>
      <c r="FLK7" s="53"/>
      <c r="FLL7" s="53"/>
      <c r="FLM7" s="53"/>
      <c r="FLN7" s="53"/>
      <c r="FLO7" s="53"/>
      <c r="FLP7" s="53"/>
      <c r="FLQ7" s="53"/>
      <c r="FLR7" s="53"/>
      <c r="FLS7" s="53"/>
      <c r="FLT7" s="53"/>
      <c r="FLU7" s="53"/>
      <c r="FLV7" s="53"/>
      <c r="FLW7" s="53"/>
      <c r="FLX7" s="53"/>
      <c r="FLY7" s="53"/>
      <c r="FLZ7" s="53"/>
      <c r="FMA7" s="53"/>
      <c r="FMB7" s="53"/>
      <c r="FMC7" s="53"/>
      <c r="FMD7" s="53"/>
      <c r="FME7" s="53"/>
      <c r="FMF7" s="53"/>
      <c r="FMG7" s="53"/>
      <c r="FMH7" s="53"/>
      <c r="FMI7" s="53"/>
      <c r="FMJ7" s="53"/>
      <c r="FMK7" s="53"/>
      <c r="FML7" s="53"/>
      <c r="FMM7" s="53"/>
      <c r="FMN7" s="53"/>
      <c r="FMO7" s="53"/>
      <c r="FMP7" s="53"/>
      <c r="FMQ7" s="53"/>
      <c r="FMR7" s="53"/>
      <c r="FMS7" s="53"/>
      <c r="FMT7" s="53"/>
      <c r="FMU7" s="53"/>
      <c r="FMV7" s="53"/>
      <c r="FMW7" s="53"/>
      <c r="FMX7" s="53"/>
      <c r="FMY7" s="53"/>
      <c r="FMZ7" s="53"/>
      <c r="FNA7" s="53"/>
      <c r="FNB7" s="53"/>
      <c r="FNC7" s="53"/>
      <c r="FND7" s="53"/>
      <c r="FNE7" s="53"/>
      <c r="FNF7" s="53"/>
      <c r="FNG7" s="53"/>
      <c r="FNH7" s="53"/>
      <c r="FNI7" s="53"/>
      <c r="FNJ7" s="53"/>
      <c r="FNK7" s="53"/>
      <c r="FNL7" s="53"/>
      <c r="FNM7" s="53"/>
      <c r="FNN7" s="53"/>
      <c r="FNO7" s="53"/>
      <c r="FNP7" s="53"/>
      <c r="FNQ7" s="53"/>
      <c r="FNR7" s="53"/>
      <c r="FNS7" s="53"/>
      <c r="FNT7" s="53"/>
      <c r="FNU7" s="53"/>
      <c r="FNV7" s="53"/>
      <c r="FNW7" s="53"/>
      <c r="FNX7" s="53"/>
      <c r="FNY7" s="53"/>
      <c r="FNZ7" s="53"/>
      <c r="FOA7" s="53"/>
      <c r="FOB7" s="53"/>
      <c r="FOC7" s="53"/>
      <c r="FOD7" s="53"/>
      <c r="FOE7" s="53"/>
      <c r="FOF7" s="53"/>
      <c r="FOG7" s="53"/>
      <c r="FOH7" s="53"/>
      <c r="FOI7" s="53"/>
      <c r="FOJ7" s="53"/>
      <c r="FOK7" s="53"/>
      <c r="FOL7" s="53"/>
      <c r="FOM7" s="53"/>
      <c r="FON7" s="53"/>
      <c r="FOO7" s="53"/>
      <c r="FOP7" s="53"/>
      <c r="FOQ7" s="53"/>
      <c r="FOR7" s="53"/>
      <c r="FOS7" s="53"/>
      <c r="FOT7" s="53"/>
      <c r="FOU7" s="53"/>
      <c r="FOV7" s="53"/>
      <c r="FOW7" s="53"/>
      <c r="FOX7" s="53"/>
      <c r="FOY7" s="53"/>
      <c r="FOZ7" s="53"/>
      <c r="FPA7" s="53"/>
      <c r="FPB7" s="53"/>
      <c r="FPC7" s="53"/>
      <c r="FPD7" s="53"/>
      <c r="FPE7" s="53"/>
      <c r="FPF7" s="53"/>
      <c r="FPG7" s="53"/>
      <c r="FPH7" s="53"/>
      <c r="FPI7" s="53"/>
      <c r="FPJ7" s="53"/>
      <c r="FPK7" s="53"/>
      <c r="FPL7" s="53"/>
      <c r="FPM7" s="53"/>
      <c r="FPN7" s="53"/>
      <c r="FPO7" s="53"/>
      <c r="FPP7" s="53"/>
      <c r="FPQ7" s="53"/>
      <c r="FPR7" s="53"/>
      <c r="FPS7" s="53"/>
      <c r="FPT7" s="53"/>
      <c r="FPU7" s="53"/>
      <c r="FPV7" s="53"/>
      <c r="FPW7" s="53"/>
      <c r="FPX7" s="53"/>
      <c r="FPY7" s="53"/>
      <c r="FPZ7" s="53"/>
      <c r="FQA7" s="53"/>
      <c r="FQB7" s="53"/>
      <c r="FQC7" s="53"/>
      <c r="FQD7" s="53"/>
      <c r="FQE7" s="53"/>
      <c r="FQF7" s="53"/>
      <c r="FQG7" s="53"/>
      <c r="FQH7" s="53"/>
      <c r="FQI7" s="53"/>
      <c r="FQJ7" s="53"/>
      <c r="FQK7" s="53"/>
      <c r="FQL7" s="53"/>
      <c r="FQM7" s="53"/>
      <c r="FQN7" s="53"/>
      <c r="FQO7" s="53"/>
      <c r="FQP7" s="53"/>
      <c r="FQQ7" s="53"/>
      <c r="FQR7" s="53"/>
      <c r="FQS7" s="53"/>
      <c r="FQT7" s="53"/>
      <c r="FQU7" s="53"/>
      <c r="FQV7" s="53"/>
      <c r="FQW7" s="53"/>
      <c r="FQX7" s="53"/>
      <c r="FQY7" s="53"/>
      <c r="FQZ7" s="53"/>
      <c r="FRA7" s="53"/>
      <c r="FRB7" s="53"/>
      <c r="FRC7" s="53"/>
      <c r="FRD7" s="53"/>
      <c r="FRE7" s="53"/>
      <c r="FRF7" s="53"/>
      <c r="FRG7" s="53"/>
      <c r="FRH7" s="53"/>
      <c r="FRI7" s="53"/>
      <c r="FRJ7" s="53"/>
      <c r="FRK7" s="53"/>
      <c r="FRL7" s="53"/>
      <c r="FRM7" s="53"/>
      <c r="FRN7" s="53"/>
      <c r="FRO7" s="53"/>
      <c r="FRP7" s="53"/>
      <c r="FRQ7" s="53"/>
      <c r="FRR7" s="53"/>
      <c r="FRS7" s="53"/>
      <c r="FRT7" s="53"/>
      <c r="FRU7" s="53"/>
      <c r="FRV7" s="53"/>
      <c r="FRW7" s="53"/>
      <c r="FRX7" s="53"/>
      <c r="FRY7" s="53"/>
      <c r="FRZ7" s="53"/>
      <c r="FSA7" s="53"/>
      <c r="FSB7" s="53"/>
      <c r="FSC7" s="53"/>
      <c r="FSD7" s="53"/>
      <c r="FSE7" s="53"/>
      <c r="FSF7" s="53"/>
      <c r="FSG7" s="53"/>
      <c r="FSH7" s="53"/>
      <c r="FSI7" s="53"/>
      <c r="FSJ7" s="53"/>
      <c r="FSK7" s="53"/>
      <c r="FSL7" s="53"/>
      <c r="FSM7" s="53"/>
      <c r="FSN7" s="53"/>
      <c r="FSO7" s="53"/>
      <c r="FSP7" s="53"/>
      <c r="FSQ7" s="53"/>
      <c r="FSR7" s="53"/>
      <c r="FSS7" s="53"/>
      <c r="FST7" s="53"/>
      <c r="FSU7" s="53"/>
      <c r="FSV7" s="53"/>
      <c r="FSW7" s="53"/>
      <c r="FSX7" s="53"/>
      <c r="FSY7" s="53"/>
      <c r="FSZ7" s="53"/>
      <c r="FTA7" s="53"/>
      <c r="FTB7" s="53"/>
      <c r="FTC7" s="53"/>
      <c r="FTD7" s="53"/>
      <c r="FTE7" s="53"/>
      <c r="FTF7" s="53"/>
      <c r="FTG7" s="53"/>
      <c r="FTH7" s="53"/>
      <c r="FTI7" s="53"/>
      <c r="FTJ7" s="53"/>
      <c r="FTK7" s="53"/>
      <c r="FTL7" s="53"/>
      <c r="FTM7" s="53"/>
      <c r="FTN7" s="53"/>
      <c r="FTO7" s="53"/>
      <c r="FTP7" s="53"/>
      <c r="FTQ7" s="53"/>
      <c r="FTR7" s="53"/>
      <c r="FTS7" s="53"/>
      <c r="FTT7" s="53"/>
      <c r="FTU7" s="53"/>
      <c r="FTV7" s="53"/>
      <c r="FTW7" s="53"/>
      <c r="FTX7" s="53"/>
      <c r="FTY7" s="53"/>
      <c r="FTZ7" s="53"/>
      <c r="FUA7" s="53"/>
      <c r="FUB7" s="53"/>
      <c r="FUC7" s="53"/>
      <c r="FUD7" s="53"/>
      <c r="FUE7" s="53"/>
      <c r="FUF7" s="53"/>
      <c r="FUG7" s="53"/>
      <c r="FUH7" s="53"/>
      <c r="FUI7" s="53"/>
      <c r="FUJ7" s="53"/>
      <c r="FUK7" s="53"/>
      <c r="FUL7" s="53"/>
      <c r="FUM7" s="53"/>
      <c r="FUN7" s="53"/>
      <c r="FUO7" s="53"/>
      <c r="FUP7" s="53"/>
      <c r="FUQ7" s="53"/>
      <c r="FUR7" s="53"/>
      <c r="FUS7" s="53"/>
      <c r="FUT7" s="53"/>
      <c r="FUU7" s="53"/>
      <c r="FUV7" s="53"/>
      <c r="FUW7" s="53"/>
      <c r="FUX7" s="53"/>
      <c r="FUY7" s="53"/>
      <c r="FUZ7" s="53"/>
      <c r="FVA7" s="53"/>
      <c r="FVB7" s="53"/>
      <c r="FVC7" s="53"/>
      <c r="FVD7" s="53"/>
      <c r="FVE7" s="53"/>
      <c r="FVF7" s="53"/>
      <c r="FVG7" s="53"/>
      <c r="FVH7" s="53"/>
      <c r="FVI7" s="53"/>
      <c r="FVJ7" s="53"/>
      <c r="FVK7" s="53"/>
      <c r="FVL7" s="53"/>
      <c r="FVM7" s="53"/>
      <c r="FVN7" s="53"/>
      <c r="FVO7" s="53"/>
      <c r="FVP7" s="53"/>
      <c r="FVQ7" s="53"/>
      <c r="FVR7" s="53"/>
      <c r="FVS7" s="53"/>
      <c r="FVT7" s="53"/>
      <c r="FVU7" s="53"/>
      <c r="FVV7" s="53"/>
      <c r="FVW7" s="53"/>
      <c r="FVX7" s="53"/>
      <c r="FVY7" s="53"/>
      <c r="FVZ7" s="53"/>
      <c r="FWA7" s="53"/>
      <c r="FWB7" s="53"/>
      <c r="FWC7" s="53"/>
      <c r="FWD7" s="53"/>
      <c r="FWE7" s="53"/>
      <c r="FWF7" s="53"/>
      <c r="FWG7" s="53"/>
      <c r="FWH7" s="53"/>
      <c r="FWI7" s="53"/>
      <c r="FWJ7" s="53"/>
      <c r="FWK7" s="53"/>
      <c r="FWL7" s="53"/>
      <c r="FWM7" s="53"/>
      <c r="FWN7" s="53"/>
      <c r="FWO7" s="53"/>
      <c r="FWP7" s="53"/>
      <c r="FWQ7" s="53"/>
      <c r="FWR7" s="53"/>
      <c r="FWS7" s="53"/>
      <c r="FWT7" s="53"/>
      <c r="FWU7" s="53"/>
      <c r="FWV7" s="53"/>
      <c r="FWW7" s="53"/>
      <c r="FWX7" s="53"/>
      <c r="FWY7" s="53"/>
      <c r="FWZ7" s="53"/>
      <c r="FXA7" s="53"/>
      <c r="FXB7" s="53"/>
      <c r="FXC7" s="53"/>
      <c r="FXD7" s="53"/>
      <c r="FXE7" s="53"/>
      <c r="FXF7" s="53"/>
      <c r="FXG7" s="53"/>
      <c r="FXH7" s="53"/>
      <c r="FXI7" s="53"/>
      <c r="FXJ7" s="53"/>
      <c r="FXK7" s="53"/>
      <c r="FXL7" s="53"/>
      <c r="FXM7" s="53"/>
      <c r="FXN7" s="53"/>
      <c r="FXO7" s="53"/>
      <c r="FXP7" s="53"/>
      <c r="FXQ7" s="53"/>
      <c r="FXR7" s="53"/>
      <c r="FXS7" s="53"/>
      <c r="FXT7" s="53"/>
      <c r="FXU7" s="53"/>
      <c r="FXV7" s="53"/>
      <c r="FXW7" s="53"/>
      <c r="FXX7" s="53"/>
      <c r="FXY7" s="53"/>
      <c r="FXZ7" s="53"/>
      <c r="FYA7" s="53"/>
      <c r="FYB7" s="53"/>
      <c r="FYC7" s="53"/>
      <c r="FYD7" s="53"/>
      <c r="FYE7" s="53"/>
      <c r="FYF7" s="53"/>
      <c r="FYG7" s="53"/>
      <c r="FYH7" s="53"/>
      <c r="FYI7" s="53"/>
      <c r="FYJ7" s="53"/>
      <c r="FYK7" s="53"/>
      <c r="FYL7" s="53"/>
      <c r="FYM7" s="53"/>
      <c r="FYN7" s="53"/>
      <c r="FYO7" s="53"/>
      <c r="FYP7" s="53"/>
      <c r="FYQ7" s="53"/>
      <c r="FYR7" s="53"/>
      <c r="FYS7" s="53"/>
      <c r="FYT7" s="53"/>
      <c r="FYU7" s="53"/>
      <c r="FYV7" s="53"/>
      <c r="FYW7" s="53"/>
      <c r="FYX7" s="53"/>
      <c r="FYY7" s="53"/>
      <c r="FYZ7" s="53"/>
      <c r="FZA7" s="53"/>
      <c r="FZB7" s="53"/>
      <c r="FZC7" s="53"/>
      <c r="FZD7" s="53"/>
      <c r="FZE7" s="53"/>
      <c r="FZF7" s="53"/>
      <c r="FZG7" s="53"/>
      <c r="FZH7" s="53"/>
      <c r="FZI7" s="53"/>
      <c r="FZJ7" s="53"/>
      <c r="FZK7" s="53"/>
      <c r="FZL7" s="53"/>
      <c r="FZM7" s="53"/>
      <c r="FZN7" s="53"/>
      <c r="FZO7" s="53"/>
      <c r="FZP7" s="53"/>
      <c r="FZQ7" s="53"/>
      <c r="FZR7" s="53"/>
      <c r="FZS7" s="53"/>
      <c r="FZT7" s="53"/>
      <c r="FZU7" s="53"/>
      <c r="FZV7" s="53"/>
      <c r="FZW7" s="53"/>
      <c r="FZX7" s="53"/>
      <c r="FZY7" s="53"/>
      <c r="FZZ7" s="53"/>
      <c r="GAA7" s="53"/>
      <c r="GAB7" s="53"/>
      <c r="GAC7" s="53"/>
      <c r="GAD7" s="53"/>
      <c r="GAE7" s="53"/>
      <c r="GAF7" s="53"/>
      <c r="GAG7" s="53"/>
      <c r="GAH7" s="53"/>
      <c r="GAI7" s="53"/>
      <c r="GAJ7" s="53"/>
      <c r="GAK7" s="53"/>
      <c r="GAL7" s="53"/>
      <c r="GAM7" s="53"/>
      <c r="GAN7" s="53"/>
      <c r="GAO7" s="53"/>
      <c r="GAP7" s="53"/>
      <c r="GAQ7" s="53"/>
      <c r="GAR7" s="53"/>
      <c r="GAS7" s="53"/>
      <c r="GAT7" s="53"/>
      <c r="GAU7" s="53"/>
      <c r="GAV7" s="53"/>
      <c r="GAW7" s="53"/>
      <c r="GAX7" s="53"/>
      <c r="GAY7" s="53"/>
      <c r="GAZ7" s="53"/>
      <c r="GBA7" s="53"/>
      <c r="GBB7" s="53"/>
      <c r="GBC7" s="53"/>
      <c r="GBD7" s="53"/>
      <c r="GBE7" s="53"/>
      <c r="GBF7" s="53"/>
      <c r="GBG7" s="53"/>
      <c r="GBH7" s="53"/>
      <c r="GBI7" s="53"/>
      <c r="GBJ7" s="53"/>
      <c r="GBK7" s="53"/>
      <c r="GBL7" s="53"/>
      <c r="GBM7" s="53"/>
      <c r="GBN7" s="53"/>
      <c r="GBO7" s="53"/>
      <c r="GBP7" s="53"/>
      <c r="GBQ7" s="53"/>
      <c r="GBR7" s="53"/>
      <c r="GBS7" s="53"/>
      <c r="GBT7" s="53"/>
      <c r="GBU7" s="53"/>
      <c r="GBV7" s="53"/>
      <c r="GBW7" s="53"/>
      <c r="GBX7" s="53"/>
      <c r="GBY7" s="53"/>
      <c r="GBZ7" s="53"/>
      <c r="GCA7" s="53"/>
      <c r="GCB7" s="53"/>
      <c r="GCC7" s="53"/>
      <c r="GCD7" s="53"/>
      <c r="GCE7" s="53"/>
      <c r="GCF7" s="53"/>
      <c r="GCG7" s="53"/>
      <c r="GCH7" s="53"/>
      <c r="GCI7" s="53"/>
      <c r="GCJ7" s="53"/>
      <c r="GCK7" s="53"/>
      <c r="GCL7" s="53"/>
      <c r="GCM7" s="53"/>
      <c r="GCN7" s="53"/>
      <c r="GCO7" s="53"/>
      <c r="GCP7" s="53"/>
      <c r="GCQ7" s="53"/>
      <c r="GCR7" s="53"/>
      <c r="GCS7" s="53"/>
      <c r="GCT7" s="53"/>
      <c r="GCU7" s="53"/>
      <c r="GCV7" s="53"/>
      <c r="GCW7" s="53"/>
      <c r="GCX7" s="53"/>
      <c r="GCY7" s="53"/>
      <c r="GCZ7" s="53"/>
      <c r="GDA7" s="53"/>
      <c r="GDB7" s="53"/>
      <c r="GDC7" s="53"/>
      <c r="GDD7" s="53"/>
      <c r="GDE7" s="53"/>
      <c r="GDF7" s="53"/>
      <c r="GDG7" s="53"/>
      <c r="GDH7" s="53"/>
      <c r="GDI7" s="53"/>
      <c r="GDJ7" s="53"/>
      <c r="GDK7" s="53"/>
      <c r="GDL7" s="53"/>
      <c r="GDM7" s="53"/>
      <c r="GDN7" s="53"/>
      <c r="GDO7" s="53"/>
      <c r="GDP7" s="53"/>
      <c r="GDQ7" s="53"/>
      <c r="GDR7" s="53"/>
      <c r="GDS7" s="53"/>
      <c r="GDT7" s="53"/>
      <c r="GDU7" s="53"/>
      <c r="GDV7" s="53"/>
      <c r="GDW7" s="53"/>
      <c r="GDX7" s="53"/>
      <c r="GDY7" s="53"/>
      <c r="GDZ7" s="53"/>
      <c r="GEA7" s="53"/>
      <c r="GEB7" s="53"/>
      <c r="GEC7" s="53"/>
      <c r="GED7" s="53"/>
      <c r="GEE7" s="53"/>
      <c r="GEF7" s="53"/>
      <c r="GEG7" s="53"/>
      <c r="GEH7" s="53"/>
      <c r="GEI7" s="53"/>
      <c r="GEJ7" s="53"/>
      <c r="GEK7" s="53"/>
      <c r="GEL7" s="53"/>
      <c r="GEM7" s="53"/>
      <c r="GEN7" s="53"/>
      <c r="GEO7" s="53"/>
      <c r="GEP7" s="53"/>
      <c r="GEQ7" s="53"/>
      <c r="GER7" s="53"/>
      <c r="GES7" s="53"/>
      <c r="GET7" s="53"/>
      <c r="GEU7" s="53"/>
      <c r="GEV7" s="53"/>
      <c r="GEW7" s="53"/>
      <c r="GEX7" s="53"/>
      <c r="GEY7" s="53"/>
      <c r="GEZ7" s="53"/>
      <c r="GFA7" s="53"/>
      <c r="GFB7" s="53"/>
      <c r="GFC7" s="53"/>
      <c r="GFD7" s="53"/>
      <c r="GFE7" s="53"/>
      <c r="GFF7" s="53"/>
      <c r="GFG7" s="53"/>
      <c r="GFH7" s="53"/>
      <c r="GFI7" s="53"/>
      <c r="GFJ7" s="53"/>
      <c r="GFK7" s="53"/>
      <c r="GFL7" s="53"/>
      <c r="GFM7" s="53"/>
      <c r="GFN7" s="53"/>
      <c r="GFO7" s="53"/>
      <c r="GFP7" s="53"/>
      <c r="GFQ7" s="53"/>
      <c r="GFR7" s="53"/>
      <c r="GFS7" s="53"/>
      <c r="GFT7" s="53"/>
      <c r="GFU7" s="53"/>
      <c r="GFV7" s="53"/>
      <c r="GFW7" s="53"/>
      <c r="GFX7" s="53"/>
      <c r="GFY7" s="53"/>
      <c r="GFZ7" s="53"/>
      <c r="GGA7" s="53"/>
      <c r="GGB7" s="53"/>
      <c r="GGC7" s="53"/>
      <c r="GGD7" s="53"/>
      <c r="GGE7" s="53"/>
      <c r="GGF7" s="53"/>
      <c r="GGG7" s="53"/>
      <c r="GGH7" s="53"/>
      <c r="GGI7" s="53"/>
      <c r="GGJ7" s="53"/>
      <c r="GGK7" s="53"/>
      <c r="GGL7" s="53"/>
      <c r="GGM7" s="53"/>
      <c r="GGN7" s="53"/>
      <c r="GGO7" s="53"/>
      <c r="GGP7" s="53"/>
      <c r="GGQ7" s="53"/>
      <c r="GGR7" s="53"/>
      <c r="GGS7" s="53"/>
      <c r="GGT7" s="53"/>
      <c r="GGU7" s="53"/>
      <c r="GGV7" s="53"/>
      <c r="GGW7" s="53"/>
      <c r="GGX7" s="53"/>
      <c r="GGY7" s="53"/>
      <c r="GGZ7" s="53"/>
      <c r="GHA7" s="53"/>
      <c r="GHB7" s="53"/>
      <c r="GHC7" s="53"/>
      <c r="GHD7" s="53"/>
      <c r="GHE7" s="53"/>
      <c r="GHF7" s="53"/>
      <c r="GHG7" s="53"/>
      <c r="GHH7" s="53"/>
      <c r="GHI7" s="53"/>
      <c r="GHJ7" s="53"/>
      <c r="GHK7" s="53"/>
      <c r="GHL7" s="53"/>
      <c r="GHM7" s="53"/>
      <c r="GHN7" s="53"/>
      <c r="GHO7" s="53"/>
      <c r="GHP7" s="53"/>
      <c r="GHQ7" s="53"/>
      <c r="GHR7" s="53"/>
      <c r="GHS7" s="53"/>
      <c r="GHT7" s="53"/>
      <c r="GHU7" s="53"/>
      <c r="GHV7" s="53"/>
      <c r="GHW7" s="53"/>
      <c r="GHX7" s="53"/>
      <c r="GHY7" s="53"/>
      <c r="GHZ7" s="53"/>
      <c r="GIA7" s="53"/>
      <c r="GIB7" s="53"/>
      <c r="GIC7" s="53"/>
      <c r="GID7" s="53"/>
      <c r="GIE7" s="53"/>
      <c r="GIF7" s="53"/>
      <c r="GIG7" s="53"/>
      <c r="GIH7" s="53"/>
      <c r="GII7" s="53"/>
      <c r="GIJ7" s="53"/>
      <c r="GIK7" s="53"/>
      <c r="GIL7" s="53"/>
      <c r="GIM7" s="53"/>
      <c r="GIN7" s="53"/>
      <c r="GIO7" s="53"/>
      <c r="GIP7" s="53"/>
      <c r="GIQ7" s="53"/>
      <c r="GIR7" s="53"/>
      <c r="GIS7" s="53"/>
      <c r="GIT7" s="53"/>
      <c r="GIU7" s="53"/>
      <c r="GIV7" s="53"/>
      <c r="GIW7" s="53"/>
      <c r="GIX7" s="53"/>
      <c r="GIY7" s="53"/>
      <c r="GIZ7" s="53"/>
      <c r="GJA7" s="53"/>
      <c r="GJB7" s="53"/>
      <c r="GJC7" s="53"/>
      <c r="GJD7" s="53"/>
      <c r="GJE7" s="53"/>
      <c r="GJF7" s="53"/>
      <c r="GJG7" s="53"/>
      <c r="GJH7" s="53"/>
      <c r="GJI7" s="53"/>
      <c r="GJJ7" s="53"/>
      <c r="GJK7" s="53"/>
      <c r="GJL7" s="53"/>
      <c r="GJM7" s="53"/>
      <c r="GJN7" s="53"/>
      <c r="GJO7" s="53"/>
      <c r="GJP7" s="53"/>
      <c r="GJQ7" s="53"/>
      <c r="GJR7" s="53"/>
      <c r="GJS7" s="53"/>
      <c r="GJT7" s="53"/>
      <c r="GJU7" s="53"/>
      <c r="GJV7" s="53"/>
      <c r="GJW7" s="53"/>
      <c r="GJX7" s="53"/>
      <c r="GJY7" s="53"/>
      <c r="GJZ7" s="53"/>
      <c r="GKA7" s="53"/>
      <c r="GKB7" s="53"/>
      <c r="GKC7" s="53"/>
      <c r="GKD7" s="53"/>
      <c r="GKE7" s="53"/>
      <c r="GKF7" s="53"/>
      <c r="GKG7" s="53"/>
      <c r="GKH7" s="53"/>
      <c r="GKI7" s="53"/>
      <c r="GKJ7" s="53"/>
      <c r="GKK7" s="53"/>
      <c r="GKL7" s="53"/>
      <c r="GKM7" s="53"/>
      <c r="GKN7" s="53"/>
      <c r="GKO7" s="53"/>
      <c r="GKP7" s="53"/>
      <c r="GKQ7" s="53"/>
      <c r="GKR7" s="53"/>
      <c r="GKS7" s="53"/>
      <c r="GKT7" s="53"/>
      <c r="GKU7" s="53"/>
      <c r="GKV7" s="53"/>
      <c r="GKW7" s="53"/>
      <c r="GKX7" s="53"/>
      <c r="GKY7" s="53"/>
      <c r="GKZ7" s="53"/>
      <c r="GLA7" s="53"/>
      <c r="GLB7" s="53"/>
      <c r="GLC7" s="53"/>
      <c r="GLD7" s="53"/>
      <c r="GLE7" s="53"/>
      <c r="GLF7" s="53"/>
      <c r="GLG7" s="53"/>
      <c r="GLH7" s="53"/>
      <c r="GLI7" s="53"/>
      <c r="GLJ7" s="53"/>
      <c r="GLK7" s="53"/>
      <c r="GLL7" s="53"/>
      <c r="GLM7" s="53"/>
      <c r="GLN7" s="53"/>
      <c r="GLO7" s="53"/>
      <c r="GLP7" s="53"/>
      <c r="GLQ7" s="53"/>
      <c r="GLR7" s="53"/>
      <c r="GLS7" s="53"/>
      <c r="GLT7" s="53"/>
      <c r="GLU7" s="53"/>
      <c r="GLV7" s="53"/>
      <c r="GLW7" s="53"/>
      <c r="GLX7" s="53"/>
      <c r="GLY7" s="53"/>
      <c r="GLZ7" s="53"/>
      <c r="GMA7" s="53"/>
      <c r="GMB7" s="53"/>
      <c r="GMC7" s="53"/>
      <c r="GMD7" s="53"/>
      <c r="GME7" s="53"/>
      <c r="GMF7" s="53"/>
      <c r="GMG7" s="53"/>
      <c r="GMH7" s="53"/>
      <c r="GMI7" s="53"/>
      <c r="GMJ7" s="53"/>
      <c r="GMK7" s="53"/>
      <c r="GML7" s="53"/>
      <c r="GMM7" s="53"/>
      <c r="GMN7" s="53"/>
      <c r="GMO7" s="53"/>
      <c r="GMP7" s="53"/>
      <c r="GMQ7" s="53"/>
      <c r="GMR7" s="53"/>
      <c r="GMS7" s="53"/>
      <c r="GMT7" s="53"/>
      <c r="GMU7" s="53"/>
      <c r="GMV7" s="53"/>
      <c r="GMW7" s="53"/>
      <c r="GMX7" s="53"/>
      <c r="GMY7" s="53"/>
      <c r="GMZ7" s="53"/>
      <c r="GNA7" s="53"/>
      <c r="GNB7" s="53"/>
      <c r="GNC7" s="53"/>
      <c r="GND7" s="53"/>
      <c r="GNE7" s="53"/>
      <c r="GNF7" s="53"/>
      <c r="GNG7" s="53"/>
      <c r="GNH7" s="53"/>
      <c r="GNI7" s="53"/>
      <c r="GNJ7" s="53"/>
      <c r="GNK7" s="53"/>
      <c r="GNL7" s="53"/>
      <c r="GNM7" s="53"/>
      <c r="GNN7" s="53"/>
      <c r="GNO7" s="53"/>
      <c r="GNP7" s="53"/>
      <c r="GNQ7" s="53"/>
      <c r="GNR7" s="53"/>
      <c r="GNS7" s="53"/>
      <c r="GNT7" s="53"/>
      <c r="GNU7" s="53"/>
      <c r="GNV7" s="53"/>
      <c r="GNW7" s="53"/>
      <c r="GNX7" s="53"/>
      <c r="GNY7" s="53"/>
      <c r="GNZ7" s="53"/>
      <c r="GOA7" s="53"/>
      <c r="GOB7" s="53"/>
      <c r="GOC7" s="53"/>
      <c r="GOD7" s="53"/>
      <c r="GOE7" s="53"/>
      <c r="GOF7" s="53"/>
      <c r="GOG7" s="53"/>
      <c r="GOH7" s="53"/>
      <c r="GOI7" s="53"/>
      <c r="GOJ7" s="53"/>
      <c r="GOK7" s="53"/>
      <c r="GOL7" s="53"/>
      <c r="GOM7" s="53"/>
      <c r="GON7" s="53"/>
      <c r="GOO7" s="53"/>
      <c r="GOP7" s="53"/>
      <c r="GOQ7" s="53"/>
      <c r="GOR7" s="53"/>
      <c r="GOS7" s="53"/>
      <c r="GOT7" s="53"/>
      <c r="GOU7" s="53"/>
      <c r="GOV7" s="53"/>
      <c r="GOW7" s="53"/>
      <c r="GOX7" s="53"/>
      <c r="GOY7" s="53"/>
      <c r="GOZ7" s="53"/>
      <c r="GPA7" s="53"/>
      <c r="GPB7" s="53"/>
      <c r="GPC7" s="53"/>
      <c r="GPD7" s="53"/>
      <c r="GPE7" s="53"/>
      <c r="GPF7" s="53"/>
      <c r="GPG7" s="53"/>
      <c r="GPH7" s="53"/>
      <c r="GPI7" s="53"/>
      <c r="GPJ7" s="53"/>
      <c r="GPK7" s="53"/>
      <c r="GPL7" s="53"/>
      <c r="GPM7" s="53"/>
      <c r="GPN7" s="53"/>
      <c r="GPO7" s="53"/>
      <c r="GPP7" s="53"/>
      <c r="GPQ7" s="53"/>
      <c r="GPR7" s="53"/>
      <c r="GPS7" s="53"/>
      <c r="GPT7" s="53"/>
      <c r="GPU7" s="53"/>
      <c r="GPV7" s="53"/>
      <c r="GPW7" s="53"/>
      <c r="GPX7" s="53"/>
      <c r="GPY7" s="53"/>
      <c r="GPZ7" s="53"/>
      <c r="GQA7" s="53"/>
      <c r="GQB7" s="53"/>
      <c r="GQC7" s="53"/>
      <c r="GQD7" s="53"/>
      <c r="GQE7" s="53"/>
      <c r="GQF7" s="53"/>
      <c r="GQG7" s="53"/>
      <c r="GQH7" s="53"/>
      <c r="GQI7" s="53"/>
      <c r="GQJ7" s="53"/>
      <c r="GQK7" s="53"/>
      <c r="GQL7" s="53"/>
      <c r="GQM7" s="53"/>
      <c r="GQN7" s="53"/>
      <c r="GQO7" s="53"/>
      <c r="GQP7" s="53"/>
      <c r="GQQ7" s="53"/>
      <c r="GQR7" s="53"/>
      <c r="GQS7" s="53"/>
      <c r="GQT7" s="53"/>
      <c r="GQU7" s="53"/>
      <c r="GQV7" s="53"/>
      <c r="GQW7" s="53"/>
      <c r="GQX7" s="53"/>
      <c r="GQY7" s="53"/>
      <c r="GQZ7" s="53"/>
      <c r="GRA7" s="53"/>
      <c r="GRB7" s="53"/>
      <c r="GRC7" s="53"/>
      <c r="GRD7" s="53"/>
      <c r="GRE7" s="53"/>
      <c r="GRF7" s="53"/>
      <c r="GRG7" s="53"/>
      <c r="GRH7" s="53"/>
      <c r="GRI7" s="53"/>
      <c r="GRJ7" s="53"/>
      <c r="GRK7" s="53"/>
      <c r="GRL7" s="53"/>
      <c r="GRM7" s="53"/>
      <c r="GRN7" s="53"/>
      <c r="GRO7" s="53"/>
      <c r="GRP7" s="53"/>
      <c r="GRQ7" s="53"/>
      <c r="GRR7" s="53"/>
      <c r="GRS7" s="53"/>
      <c r="GRT7" s="53"/>
      <c r="GRU7" s="53"/>
      <c r="GRV7" s="53"/>
      <c r="GRW7" s="53"/>
      <c r="GRX7" s="53"/>
      <c r="GRY7" s="53"/>
      <c r="GRZ7" s="53"/>
      <c r="GSA7" s="53"/>
      <c r="GSB7" s="53"/>
      <c r="GSC7" s="53"/>
      <c r="GSD7" s="53"/>
      <c r="GSE7" s="53"/>
      <c r="GSF7" s="53"/>
      <c r="GSG7" s="53"/>
      <c r="GSH7" s="53"/>
      <c r="GSI7" s="53"/>
      <c r="GSJ7" s="53"/>
      <c r="GSK7" s="53"/>
      <c r="GSL7" s="53"/>
      <c r="GSM7" s="53"/>
      <c r="GSN7" s="53"/>
      <c r="GSO7" s="53"/>
      <c r="GSP7" s="53"/>
      <c r="GSQ7" s="53"/>
      <c r="GSR7" s="53"/>
      <c r="GSS7" s="53"/>
      <c r="GST7" s="53"/>
      <c r="GSU7" s="53"/>
      <c r="GSV7" s="53"/>
      <c r="GSW7" s="53"/>
      <c r="GSX7" s="53"/>
      <c r="GSY7" s="53"/>
      <c r="GSZ7" s="53"/>
      <c r="GTA7" s="53"/>
      <c r="GTB7" s="53"/>
      <c r="GTC7" s="53"/>
      <c r="GTD7" s="53"/>
      <c r="GTE7" s="53"/>
      <c r="GTF7" s="53"/>
      <c r="GTG7" s="53"/>
      <c r="GTH7" s="53"/>
      <c r="GTI7" s="53"/>
      <c r="GTJ7" s="53"/>
      <c r="GTK7" s="53"/>
      <c r="GTL7" s="53"/>
      <c r="GTM7" s="53"/>
      <c r="GTN7" s="53"/>
      <c r="GTO7" s="53"/>
      <c r="GTP7" s="53"/>
      <c r="GTQ7" s="53"/>
      <c r="GTR7" s="53"/>
      <c r="GTS7" s="53"/>
      <c r="GTT7" s="53"/>
      <c r="GTU7" s="53"/>
      <c r="GTV7" s="53"/>
      <c r="GTW7" s="53"/>
      <c r="GTX7" s="53"/>
      <c r="GTY7" s="53"/>
      <c r="GTZ7" s="53"/>
      <c r="GUA7" s="53"/>
      <c r="GUB7" s="53"/>
      <c r="GUC7" s="53"/>
      <c r="GUD7" s="53"/>
      <c r="GUE7" s="53"/>
      <c r="GUF7" s="53"/>
      <c r="GUG7" s="53"/>
      <c r="GUH7" s="53"/>
      <c r="GUI7" s="53"/>
      <c r="GUJ7" s="53"/>
      <c r="GUK7" s="53"/>
      <c r="GUL7" s="53"/>
      <c r="GUM7" s="53"/>
      <c r="GUN7" s="53"/>
      <c r="GUO7" s="53"/>
      <c r="GUP7" s="53"/>
      <c r="GUQ7" s="53"/>
      <c r="GUR7" s="53"/>
      <c r="GUS7" s="53"/>
      <c r="GUT7" s="53"/>
      <c r="GUU7" s="53"/>
      <c r="GUV7" s="53"/>
      <c r="GUW7" s="53"/>
      <c r="GUX7" s="53"/>
      <c r="GUY7" s="53"/>
      <c r="GUZ7" s="53"/>
      <c r="GVA7" s="53"/>
      <c r="GVB7" s="53"/>
      <c r="GVC7" s="53"/>
      <c r="GVD7" s="53"/>
      <c r="GVE7" s="53"/>
      <c r="GVF7" s="53"/>
      <c r="GVG7" s="53"/>
      <c r="GVH7" s="53"/>
      <c r="GVI7" s="53"/>
      <c r="GVJ7" s="53"/>
      <c r="GVK7" s="53"/>
      <c r="GVL7" s="53"/>
      <c r="GVM7" s="53"/>
      <c r="GVN7" s="53"/>
      <c r="GVO7" s="53"/>
      <c r="GVP7" s="53"/>
      <c r="GVQ7" s="53"/>
      <c r="GVR7" s="53"/>
      <c r="GVS7" s="53"/>
      <c r="GVT7" s="53"/>
      <c r="GVU7" s="53"/>
      <c r="GVV7" s="53"/>
      <c r="GVW7" s="53"/>
      <c r="GVX7" s="53"/>
      <c r="GVY7" s="53"/>
      <c r="GVZ7" s="53"/>
      <c r="GWA7" s="53"/>
      <c r="GWB7" s="53"/>
      <c r="GWC7" s="53"/>
      <c r="GWD7" s="53"/>
      <c r="GWE7" s="53"/>
      <c r="GWF7" s="53"/>
      <c r="GWG7" s="53"/>
      <c r="GWH7" s="53"/>
      <c r="GWI7" s="53"/>
      <c r="GWJ7" s="53"/>
      <c r="GWK7" s="53"/>
      <c r="GWL7" s="53"/>
      <c r="GWM7" s="53"/>
      <c r="GWN7" s="53"/>
      <c r="GWO7" s="53"/>
      <c r="GWP7" s="53"/>
      <c r="GWQ7" s="53"/>
      <c r="GWR7" s="53"/>
      <c r="GWS7" s="53"/>
      <c r="GWT7" s="53"/>
      <c r="GWU7" s="53"/>
      <c r="GWV7" s="53"/>
      <c r="GWW7" s="53"/>
      <c r="GWX7" s="53"/>
      <c r="GWY7" s="53"/>
      <c r="GWZ7" s="53"/>
      <c r="GXA7" s="53"/>
      <c r="GXB7" s="53"/>
      <c r="GXC7" s="53"/>
      <c r="GXD7" s="53"/>
      <c r="GXE7" s="53"/>
      <c r="GXF7" s="53"/>
      <c r="GXG7" s="53"/>
      <c r="GXH7" s="53"/>
      <c r="GXI7" s="53"/>
      <c r="GXJ7" s="53"/>
      <c r="GXK7" s="53"/>
      <c r="GXL7" s="53"/>
      <c r="GXM7" s="53"/>
      <c r="GXN7" s="53"/>
      <c r="GXO7" s="53"/>
      <c r="GXP7" s="53"/>
      <c r="GXQ7" s="53"/>
      <c r="GXR7" s="53"/>
      <c r="GXS7" s="53"/>
      <c r="GXT7" s="53"/>
      <c r="GXU7" s="53"/>
      <c r="GXV7" s="53"/>
      <c r="GXW7" s="53"/>
      <c r="GXX7" s="53"/>
      <c r="GXY7" s="53"/>
      <c r="GXZ7" s="53"/>
      <c r="GYA7" s="53"/>
      <c r="GYB7" s="53"/>
      <c r="GYC7" s="53"/>
      <c r="GYD7" s="53"/>
      <c r="GYE7" s="53"/>
      <c r="GYF7" s="53"/>
      <c r="GYG7" s="53"/>
      <c r="GYH7" s="53"/>
      <c r="GYI7" s="53"/>
      <c r="GYJ7" s="53"/>
      <c r="GYK7" s="53"/>
      <c r="GYL7" s="53"/>
      <c r="GYM7" s="53"/>
      <c r="GYN7" s="53"/>
      <c r="GYO7" s="53"/>
      <c r="GYP7" s="53"/>
      <c r="GYQ7" s="53"/>
      <c r="GYR7" s="53"/>
      <c r="GYS7" s="53"/>
      <c r="GYT7" s="53"/>
      <c r="GYU7" s="53"/>
      <c r="GYV7" s="53"/>
      <c r="GYW7" s="53"/>
      <c r="GYX7" s="53"/>
      <c r="GYY7" s="53"/>
      <c r="GYZ7" s="53"/>
      <c r="GZA7" s="53"/>
      <c r="GZB7" s="53"/>
      <c r="GZC7" s="53"/>
      <c r="GZD7" s="53"/>
      <c r="GZE7" s="53"/>
      <c r="GZF7" s="53"/>
      <c r="GZG7" s="53"/>
      <c r="GZH7" s="53"/>
      <c r="GZI7" s="53"/>
      <c r="GZJ7" s="53"/>
      <c r="GZK7" s="53"/>
      <c r="GZL7" s="53"/>
      <c r="GZM7" s="53"/>
      <c r="GZN7" s="53"/>
      <c r="GZO7" s="53"/>
      <c r="GZP7" s="53"/>
      <c r="GZQ7" s="53"/>
      <c r="GZR7" s="53"/>
      <c r="GZS7" s="53"/>
      <c r="GZT7" s="53"/>
      <c r="GZU7" s="53"/>
      <c r="GZV7" s="53"/>
      <c r="GZW7" s="53"/>
      <c r="GZX7" s="53"/>
      <c r="GZY7" s="53"/>
      <c r="GZZ7" s="53"/>
      <c r="HAA7" s="53"/>
      <c r="HAB7" s="53"/>
      <c r="HAC7" s="53"/>
      <c r="HAD7" s="53"/>
      <c r="HAE7" s="53"/>
      <c r="HAF7" s="53"/>
      <c r="HAG7" s="53"/>
      <c r="HAH7" s="53"/>
      <c r="HAI7" s="53"/>
      <c r="HAJ7" s="53"/>
      <c r="HAK7" s="53"/>
      <c r="HAL7" s="53"/>
      <c r="HAM7" s="53"/>
      <c r="HAN7" s="53"/>
      <c r="HAO7" s="53"/>
      <c r="HAP7" s="53"/>
      <c r="HAQ7" s="53"/>
      <c r="HAR7" s="53"/>
      <c r="HAS7" s="53"/>
      <c r="HAT7" s="53"/>
      <c r="HAU7" s="53"/>
      <c r="HAV7" s="53"/>
      <c r="HAW7" s="53"/>
      <c r="HAX7" s="53"/>
      <c r="HAY7" s="53"/>
      <c r="HAZ7" s="53"/>
      <c r="HBA7" s="53"/>
      <c r="HBB7" s="53"/>
      <c r="HBC7" s="53"/>
      <c r="HBD7" s="53"/>
      <c r="HBE7" s="53"/>
      <c r="HBF7" s="53"/>
      <c r="HBG7" s="53"/>
      <c r="HBH7" s="53"/>
      <c r="HBI7" s="53"/>
      <c r="HBJ7" s="53"/>
      <c r="HBK7" s="53"/>
      <c r="HBL7" s="53"/>
      <c r="HBM7" s="53"/>
      <c r="HBN7" s="53"/>
      <c r="HBO7" s="53"/>
      <c r="HBP7" s="53"/>
      <c r="HBQ7" s="53"/>
      <c r="HBR7" s="53"/>
      <c r="HBS7" s="53"/>
      <c r="HBT7" s="53"/>
      <c r="HBU7" s="53"/>
      <c r="HBV7" s="53"/>
      <c r="HBW7" s="53"/>
      <c r="HBX7" s="53"/>
      <c r="HBY7" s="53"/>
      <c r="HBZ7" s="53"/>
      <c r="HCA7" s="53"/>
      <c r="HCB7" s="53"/>
      <c r="HCC7" s="53"/>
      <c r="HCD7" s="53"/>
      <c r="HCE7" s="53"/>
      <c r="HCF7" s="53"/>
      <c r="HCG7" s="53"/>
      <c r="HCH7" s="53"/>
      <c r="HCI7" s="53"/>
      <c r="HCJ7" s="53"/>
      <c r="HCK7" s="53"/>
      <c r="HCL7" s="53"/>
      <c r="HCM7" s="53"/>
      <c r="HCN7" s="53"/>
      <c r="HCO7" s="53"/>
      <c r="HCP7" s="53"/>
      <c r="HCQ7" s="53"/>
      <c r="HCR7" s="53"/>
      <c r="HCS7" s="53"/>
      <c r="HCT7" s="53"/>
      <c r="HCU7" s="53"/>
      <c r="HCV7" s="53"/>
      <c r="HCW7" s="53"/>
      <c r="HCX7" s="53"/>
      <c r="HCY7" s="53"/>
      <c r="HCZ7" s="53"/>
      <c r="HDA7" s="53"/>
      <c r="HDB7" s="53"/>
      <c r="HDC7" s="53"/>
      <c r="HDD7" s="53"/>
      <c r="HDE7" s="53"/>
      <c r="HDF7" s="53"/>
      <c r="HDG7" s="53"/>
      <c r="HDH7" s="53"/>
      <c r="HDI7" s="53"/>
      <c r="HDJ7" s="53"/>
      <c r="HDK7" s="53"/>
      <c r="HDL7" s="53"/>
      <c r="HDM7" s="53"/>
      <c r="HDN7" s="53"/>
      <c r="HDO7" s="53"/>
      <c r="HDP7" s="53"/>
      <c r="HDQ7" s="53"/>
      <c r="HDR7" s="53"/>
      <c r="HDS7" s="53"/>
      <c r="HDT7" s="53"/>
      <c r="HDU7" s="53"/>
      <c r="HDV7" s="53"/>
      <c r="HDW7" s="53"/>
      <c r="HDX7" s="53"/>
      <c r="HDY7" s="53"/>
      <c r="HDZ7" s="53"/>
      <c r="HEA7" s="53"/>
      <c r="HEB7" s="53"/>
      <c r="HEC7" s="53"/>
      <c r="HED7" s="53"/>
      <c r="HEE7" s="53"/>
      <c r="HEF7" s="53"/>
      <c r="HEG7" s="53"/>
      <c r="HEH7" s="53"/>
      <c r="HEI7" s="53"/>
      <c r="HEJ7" s="53"/>
      <c r="HEK7" s="53"/>
      <c r="HEL7" s="53"/>
      <c r="HEM7" s="53"/>
      <c r="HEN7" s="53"/>
      <c r="HEO7" s="53"/>
      <c r="HEP7" s="53"/>
      <c r="HEQ7" s="53"/>
      <c r="HER7" s="53"/>
      <c r="HES7" s="53"/>
      <c r="HET7" s="53"/>
      <c r="HEU7" s="53"/>
      <c r="HEV7" s="53"/>
      <c r="HEW7" s="53"/>
      <c r="HEX7" s="53"/>
      <c r="HEY7" s="53"/>
      <c r="HEZ7" s="53"/>
      <c r="HFA7" s="53"/>
      <c r="HFB7" s="53"/>
      <c r="HFC7" s="53"/>
      <c r="HFD7" s="53"/>
      <c r="HFE7" s="53"/>
      <c r="HFF7" s="53"/>
      <c r="HFG7" s="53"/>
      <c r="HFH7" s="53"/>
      <c r="HFI7" s="53"/>
      <c r="HFJ7" s="53"/>
      <c r="HFK7" s="53"/>
      <c r="HFL7" s="53"/>
      <c r="HFM7" s="53"/>
      <c r="HFN7" s="53"/>
      <c r="HFO7" s="53"/>
      <c r="HFP7" s="53"/>
      <c r="HFQ7" s="53"/>
      <c r="HFR7" s="53"/>
      <c r="HFS7" s="53"/>
      <c r="HFT7" s="53"/>
      <c r="HFU7" s="53"/>
      <c r="HFV7" s="53"/>
      <c r="HFW7" s="53"/>
      <c r="HFX7" s="53"/>
      <c r="HFY7" s="53"/>
      <c r="HFZ7" s="53"/>
      <c r="HGA7" s="53"/>
      <c r="HGB7" s="53"/>
      <c r="HGC7" s="53"/>
      <c r="HGD7" s="53"/>
      <c r="HGE7" s="53"/>
      <c r="HGF7" s="53"/>
      <c r="HGG7" s="53"/>
      <c r="HGH7" s="53"/>
      <c r="HGI7" s="53"/>
      <c r="HGJ7" s="53"/>
      <c r="HGK7" s="53"/>
      <c r="HGL7" s="53"/>
      <c r="HGM7" s="53"/>
      <c r="HGN7" s="53"/>
      <c r="HGO7" s="53"/>
      <c r="HGP7" s="53"/>
      <c r="HGQ7" s="53"/>
      <c r="HGR7" s="53"/>
      <c r="HGS7" s="53"/>
      <c r="HGT7" s="53"/>
      <c r="HGU7" s="53"/>
      <c r="HGV7" s="53"/>
      <c r="HGW7" s="53"/>
      <c r="HGX7" s="53"/>
      <c r="HGY7" s="53"/>
      <c r="HGZ7" s="53"/>
      <c r="HHA7" s="53"/>
      <c r="HHB7" s="53"/>
      <c r="HHC7" s="53"/>
      <c r="HHD7" s="53"/>
      <c r="HHE7" s="53"/>
      <c r="HHF7" s="53"/>
      <c r="HHG7" s="53"/>
      <c r="HHH7" s="53"/>
      <c r="HHI7" s="53"/>
      <c r="HHJ7" s="53"/>
      <c r="HHK7" s="53"/>
      <c r="HHL7" s="53"/>
      <c r="HHM7" s="53"/>
      <c r="HHN7" s="53"/>
      <c r="HHO7" s="53"/>
      <c r="HHP7" s="53"/>
      <c r="HHQ7" s="53"/>
      <c r="HHR7" s="53"/>
      <c r="HHS7" s="53"/>
      <c r="HHT7" s="53"/>
      <c r="HHU7" s="53"/>
      <c r="HHV7" s="53"/>
      <c r="HHW7" s="53"/>
      <c r="HHX7" s="53"/>
      <c r="HHY7" s="53"/>
      <c r="HHZ7" s="53"/>
      <c r="HIA7" s="53"/>
      <c r="HIB7" s="53"/>
      <c r="HIC7" s="53"/>
      <c r="HID7" s="53"/>
      <c r="HIE7" s="53"/>
      <c r="HIF7" s="53"/>
      <c r="HIG7" s="53"/>
      <c r="HIH7" s="53"/>
      <c r="HII7" s="53"/>
      <c r="HIJ7" s="53"/>
      <c r="HIK7" s="53"/>
      <c r="HIL7" s="53"/>
      <c r="HIM7" s="53"/>
      <c r="HIN7" s="53"/>
      <c r="HIO7" s="53"/>
      <c r="HIP7" s="53"/>
      <c r="HIQ7" s="53"/>
      <c r="HIR7" s="53"/>
      <c r="HIS7" s="53"/>
      <c r="HIT7" s="53"/>
      <c r="HIU7" s="53"/>
      <c r="HIV7" s="53"/>
      <c r="HIW7" s="53"/>
      <c r="HIX7" s="53"/>
      <c r="HIY7" s="53"/>
      <c r="HIZ7" s="53"/>
      <c r="HJA7" s="53"/>
      <c r="HJB7" s="53"/>
      <c r="HJC7" s="53"/>
      <c r="HJD7" s="53"/>
      <c r="HJE7" s="53"/>
      <c r="HJF7" s="53"/>
      <c r="HJG7" s="53"/>
      <c r="HJH7" s="53"/>
      <c r="HJI7" s="53"/>
      <c r="HJJ7" s="53"/>
      <c r="HJK7" s="53"/>
      <c r="HJL7" s="53"/>
      <c r="HJM7" s="53"/>
      <c r="HJN7" s="53"/>
      <c r="HJO7" s="53"/>
      <c r="HJP7" s="53"/>
      <c r="HJQ7" s="53"/>
      <c r="HJR7" s="53"/>
      <c r="HJS7" s="53"/>
      <c r="HJT7" s="53"/>
      <c r="HJU7" s="53"/>
      <c r="HJV7" s="53"/>
      <c r="HJW7" s="53"/>
      <c r="HJX7" s="53"/>
      <c r="HJY7" s="53"/>
      <c r="HJZ7" s="53"/>
      <c r="HKA7" s="53"/>
      <c r="HKB7" s="53"/>
      <c r="HKC7" s="53"/>
      <c r="HKD7" s="53"/>
      <c r="HKE7" s="53"/>
      <c r="HKF7" s="53"/>
      <c r="HKG7" s="53"/>
      <c r="HKH7" s="53"/>
      <c r="HKI7" s="53"/>
      <c r="HKJ7" s="53"/>
      <c r="HKK7" s="53"/>
      <c r="HKL7" s="53"/>
      <c r="HKM7" s="53"/>
      <c r="HKN7" s="53"/>
      <c r="HKO7" s="53"/>
      <c r="HKP7" s="53"/>
      <c r="HKQ7" s="53"/>
      <c r="HKR7" s="53"/>
      <c r="HKS7" s="53"/>
      <c r="HKT7" s="53"/>
      <c r="HKU7" s="53"/>
      <c r="HKV7" s="53"/>
      <c r="HKW7" s="53"/>
      <c r="HKX7" s="53"/>
      <c r="HKY7" s="53"/>
      <c r="HKZ7" s="53"/>
      <c r="HLA7" s="53"/>
      <c r="HLB7" s="53"/>
      <c r="HLC7" s="53"/>
      <c r="HLD7" s="53"/>
      <c r="HLE7" s="53"/>
      <c r="HLF7" s="53"/>
      <c r="HLG7" s="53"/>
      <c r="HLH7" s="53"/>
      <c r="HLI7" s="53"/>
      <c r="HLJ7" s="53"/>
      <c r="HLK7" s="53"/>
      <c r="HLL7" s="53"/>
      <c r="HLM7" s="53"/>
      <c r="HLN7" s="53"/>
      <c r="HLO7" s="53"/>
      <c r="HLP7" s="53"/>
      <c r="HLQ7" s="53"/>
      <c r="HLR7" s="53"/>
      <c r="HLS7" s="53"/>
      <c r="HLT7" s="53"/>
      <c r="HLU7" s="53"/>
      <c r="HLV7" s="53"/>
      <c r="HLW7" s="53"/>
      <c r="HLX7" s="53"/>
      <c r="HLY7" s="53"/>
      <c r="HLZ7" s="53"/>
      <c r="HMA7" s="53"/>
      <c r="HMB7" s="53"/>
      <c r="HMC7" s="53"/>
      <c r="HMD7" s="53"/>
      <c r="HME7" s="53"/>
      <c r="HMF7" s="53"/>
      <c r="HMG7" s="53"/>
      <c r="HMH7" s="53"/>
      <c r="HMI7" s="53"/>
      <c r="HMJ7" s="53"/>
      <c r="HMK7" s="53"/>
      <c r="HML7" s="53"/>
      <c r="HMM7" s="53"/>
      <c r="HMN7" s="53"/>
      <c r="HMO7" s="53"/>
      <c r="HMP7" s="53"/>
      <c r="HMQ7" s="53"/>
      <c r="HMR7" s="53"/>
      <c r="HMS7" s="53"/>
      <c r="HMT7" s="53"/>
      <c r="HMU7" s="53"/>
      <c r="HMV7" s="53"/>
      <c r="HMW7" s="53"/>
      <c r="HMX7" s="53"/>
      <c r="HMY7" s="53"/>
      <c r="HMZ7" s="53"/>
      <c r="HNA7" s="53"/>
      <c r="HNB7" s="53"/>
      <c r="HNC7" s="53"/>
      <c r="HND7" s="53"/>
      <c r="HNE7" s="53"/>
      <c r="HNF7" s="53"/>
      <c r="HNG7" s="53"/>
      <c r="HNH7" s="53"/>
      <c r="HNI7" s="53"/>
      <c r="HNJ7" s="53"/>
      <c r="HNK7" s="53"/>
      <c r="HNL7" s="53"/>
      <c r="HNM7" s="53"/>
      <c r="HNN7" s="53"/>
      <c r="HNO7" s="53"/>
      <c r="HNP7" s="53"/>
      <c r="HNQ7" s="53"/>
      <c r="HNR7" s="53"/>
      <c r="HNS7" s="53"/>
      <c r="HNT7" s="53"/>
      <c r="HNU7" s="53"/>
      <c r="HNV7" s="53"/>
      <c r="HNW7" s="53"/>
      <c r="HNX7" s="53"/>
      <c r="HNY7" s="53"/>
      <c r="HNZ7" s="53"/>
      <c r="HOA7" s="53"/>
      <c r="HOB7" s="53"/>
      <c r="HOC7" s="53"/>
      <c r="HOD7" s="53"/>
      <c r="HOE7" s="53"/>
      <c r="HOF7" s="53"/>
      <c r="HOG7" s="53"/>
      <c r="HOH7" s="53"/>
      <c r="HOI7" s="53"/>
      <c r="HOJ7" s="53"/>
      <c r="HOK7" s="53"/>
      <c r="HOL7" s="53"/>
      <c r="HOM7" s="53"/>
      <c r="HON7" s="53"/>
      <c r="HOO7" s="53"/>
      <c r="HOP7" s="53"/>
      <c r="HOQ7" s="53"/>
      <c r="HOR7" s="53"/>
      <c r="HOS7" s="53"/>
      <c r="HOT7" s="53"/>
      <c r="HOU7" s="53"/>
      <c r="HOV7" s="53"/>
      <c r="HOW7" s="53"/>
      <c r="HOX7" s="53"/>
      <c r="HOY7" s="53"/>
      <c r="HOZ7" s="53"/>
      <c r="HPA7" s="53"/>
      <c r="HPB7" s="53"/>
      <c r="HPC7" s="53"/>
      <c r="HPD7" s="53"/>
      <c r="HPE7" s="53"/>
      <c r="HPF7" s="53"/>
      <c r="HPG7" s="53"/>
      <c r="HPH7" s="53"/>
      <c r="HPI7" s="53"/>
      <c r="HPJ7" s="53"/>
      <c r="HPK7" s="53"/>
      <c r="HPL7" s="53"/>
      <c r="HPM7" s="53"/>
      <c r="HPN7" s="53"/>
      <c r="HPO7" s="53"/>
      <c r="HPP7" s="53"/>
      <c r="HPQ7" s="53"/>
      <c r="HPR7" s="53"/>
      <c r="HPS7" s="53"/>
      <c r="HPT7" s="53"/>
      <c r="HPU7" s="53"/>
      <c r="HPV7" s="53"/>
      <c r="HPW7" s="53"/>
      <c r="HPX7" s="53"/>
      <c r="HPY7" s="53"/>
      <c r="HPZ7" s="53"/>
      <c r="HQA7" s="53"/>
      <c r="HQB7" s="53"/>
      <c r="HQC7" s="53"/>
      <c r="HQD7" s="53"/>
      <c r="HQE7" s="53"/>
      <c r="HQF7" s="53"/>
      <c r="HQG7" s="53"/>
      <c r="HQH7" s="53"/>
      <c r="HQI7" s="53"/>
      <c r="HQJ7" s="53"/>
      <c r="HQK7" s="53"/>
      <c r="HQL7" s="53"/>
      <c r="HQM7" s="53"/>
      <c r="HQN7" s="53"/>
      <c r="HQO7" s="53"/>
      <c r="HQP7" s="53"/>
      <c r="HQQ7" s="53"/>
      <c r="HQR7" s="53"/>
      <c r="HQS7" s="53"/>
      <c r="HQT7" s="53"/>
      <c r="HQU7" s="53"/>
      <c r="HQV7" s="53"/>
      <c r="HQW7" s="53"/>
      <c r="HQX7" s="53"/>
      <c r="HQY7" s="53"/>
      <c r="HQZ7" s="53"/>
      <c r="HRA7" s="53"/>
      <c r="HRB7" s="53"/>
      <c r="HRC7" s="53"/>
      <c r="HRD7" s="53"/>
      <c r="HRE7" s="53"/>
      <c r="HRF7" s="53"/>
      <c r="HRG7" s="53"/>
      <c r="HRH7" s="53"/>
      <c r="HRI7" s="53"/>
      <c r="HRJ7" s="53"/>
      <c r="HRK7" s="53"/>
      <c r="HRL7" s="53"/>
      <c r="HRM7" s="53"/>
      <c r="HRN7" s="53"/>
      <c r="HRO7" s="53"/>
      <c r="HRP7" s="53"/>
      <c r="HRQ7" s="53"/>
      <c r="HRR7" s="53"/>
      <c r="HRS7" s="53"/>
      <c r="HRT7" s="53"/>
      <c r="HRU7" s="53"/>
      <c r="HRV7" s="53"/>
      <c r="HRW7" s="53"/>
      <c r="HRX7" s="53"/>
      <c r="HRY7" s="53"/>
      <c r="HRZ7" s="53"/>
      <c r="HSA7" s="53"/>
      <c r="HSB7" s="53"/>
      <c r="HSC7" s="53"/>
      <c r="HSD7" s="53"/>
      <c r="HSE7" s="53"/>
      <c r="HSF7" s="53"/>
      <c r="HSG7" s="53"/>
      <c r="HSH7" s="53"/>
      <c r="HSI7" s="53"/>
      <c r="HSJ7" s="53"/>
      <c r="HSK7" s="53"/>
      <c r="HSL7" s="53"/>
      <c r="HSM7" s="53"/>
      <c r="HSN7" s="53"/>
      <c r="HSO7" s="53"/>
      <c r="HSP7" s="53"/>
      <c r="HSQ7" s="53"/>
      <c r="HSR7" s="53"/>
      <c r="HSS7" s="53"/>
      <c r="HST7" s="53"/>
      <c r="HSU7" s="53"/>
      <c r="HSV7" s="53"/>
      <c r="HSW7" s="53"/>
      <c r="HSX7" s="53"/>
      <c r="HSY7" s="53"/>
      <c r="HSZ7" s="53"/>
      <c r="HTA7" s="53"/>
      <c r="HTB7" s="53"/>
      <c r="HTC7" s="53"/>
      <c r="HTD7" s="53"/>
      <c r="HTE7" s="53"/>
      <c r="HTF7" s="53"/>
      <c r="HTG7" s="53"/>
      <c r="HTH7" s="53"/>
      <c r="HTI7" s="53"/>
      <c r="HTJ7" s="53"/>
      <c r="HTK7" s="53"/>
      <c r="HTL7" s="53"/>
      <c r="HTM7" s="53"/>
      <c r="HTN7" s="53"/>
      <c r="HTO7" s="53"/>
      <c r="HTP7" s="53"/>
      <c r="HTQ7" s="53"/>
      <c r="HTR7" s="53"/>
      <c r="HTS7" s="53"/>
      <c r="HTT7" s="53"/>
      <c r="HTU7" s="53"/>
      <c r="HTV7" s="53"/>
      <c r="HTW7" s="53"/>
      <c r="HTX7" s="53"/>
      <c r="HTY7" s="53"/>
      <c r="HTZ7" s="53"/>
      <c r="HUA7" s="53"/>
      <c r="HUB7" s="53"/>
      <c r="HUC7" s="53"/>
      <c r="HUD7" s="53"/>
      <c r="HUE7" s="53"/>
      <c r="HUF7" s="53"/>
      <c r="HUG7" s="53"/>
      <c r="HUH7" s="53"/>
      <c r="HUI7" s="53"/>
      <c r="HUJ7" s="53"/>
      <c r="HUK7" s="53"/>
      <c r="HUL7" s="53"/>
      <c r="HUM7" s="53"/>
      <c r="HUN7" s="53"/>
      <c r="HUO7" s="53"/>
      <c r="HUP7" s="53"/>
      <c r="HUQ7" s="53"/>
      <c r="HUR7" s="53"/>
      <c r="HUS7" s="53"/>
      <c r="HUT7" s="53"/>
      <c r="HUU7" s="53"/>
      <c r="HUV7" s="53"/>
      <c r="HUW7" s="53"/>
      <c r="HUX7" s="53"/>
      <c r="HUY7" s="53"/>
      <c r="HUZ7" s="53"/>
      <c r="HVA7" s="53"/>
      <c r="HVB7" s="53"/>
      <c r="HVC7" s="53"/>
      <c r="HVD7" s="53"/>
      <c r="HVE7" s="53"/>
      <c r="HVF7" s="53"/>
      <c r="HVG7" s="53"/>
      <c r="HVH7" s="53"/>
      <c r="HVI7" s="53"/>
      <c r="HVJ7" s="53"/>
      <c r="HVK7" s="53"/>
      <c r="HVL7" s="53"/>
      <c r="HVM7" s="53"/>
      <c r="HVN7" s="53"/>
      <c r="HVO7" s="53"/>
      <c r="HVP7" s="53"/>
      <c r="HVQ7" s="53"/>
      <c r="HVR7" s="53"/>
      <c r="HVS7" s="53"/>
      <c r="HVT7" s="53"/>
      <c r="HVU7" s="53"/>
      <c r="HVV7" s="53"/>
      <c r="HVW7" s="53"/>
      <c r="HVX7" s="53"/>
      <c r="HVY7" s="53"/>
      <c r="HVZ7" s="53"/>
      <c r="HWA7" s="53"/>
      <c r="HWB7" s="53"/>
      <c r="HWC7" s="53"/>
      <c r="HWD7" s="53"/>
      <c r="HWE7" s="53"/>
      <c r="HWF7" s="53"/>
      <c r="HWG7" s="53"/>
      <c r="HWH7" s="53"/>
      <c r="HWI7" s="53"/>
      <c r="HWJ7" s="53"/>
      <c r="HWK7" s="53"/>
      <c r="HWL7" s="53"/>
      <c r="HWM7" s="53"/>
      <c r="HWN7" s="53"/>
      <c r="HWO7" s="53"/>
      <c r="HWP7" s="53"/>
      <c r="HWQ7" s="53"/>
      <c r="HWR7" s="53"/>
      <c r="HWS7" s="53"/>
      <c r="HWT7" s="53"/>
      <c r="HWU7" s="53"/>
      <c r="HWV7" s="53"/>
      <c r="HWW7" s="53"/>
      <c r="HWX7" s="53"/>
      <c r="HWY7" s="53"/>
      <c r="HWZ7" s="53"/>
      <c r="HXA7" s="53"/>
      <c r="HXB7" s="53"/>
      <c r="HXC7" s="53"/>
      <c r="HXD7" s="53"/>
      <c r="HXE7" s="53"/>
      <c r="HXF7" s="53"/>
      <c r="HXG7" s="53"/>
      <c r="HXH7" s="53"/>
      <c r="HXI7" s="53"/>
      <c r="HXJ7" s="53"/>
      <c r="HXK7" s="53"/>
      <c r="HXL7" s="53"/>
      <c r="HXM7" s="53"/>
      <c r="HXN7" s="53"/>
      <c r="HXO7" s="53"/>
      <c r="HXP7" s="53"/>
      <c r="HXQ7" s="53"/>
      <c r="HXR7" s="53"/>
      <c r="HXS7" s="53"/>
      <c r="HXT7" s="53"/>
      <c r="HXU7" s="53"/>
      <c r="HXV7" s="53"/>
      <c r="HXW7" s="53"/>
      <c r="HXX7" s="53"/>
      <c r="HXY7" s="53"/>
      <c r="HXZ7" s="53"/>
      <c r="HYA7" s="53"/>
      <c r="HYB7" s="53"/>
      <c r="HYC7" s="53"/>
      <c r="HYD7" s="53"/>
      <c r="HYE7" s="53"/>
      <c r="HYF7" s="53"/>
      <c r="HYG7" s="53"/>
      <c r="HYH7" s="53"/>
      <c r="HYI7" s="53"/>
      <c r="HYJ7" s="53"/>
      <c r="HYK7" s="53"/>
      <c r="HYL7" s="53"/>
      <c r="HYM7" s="53"/>
      <c r="HYN7" s="53"/>
      <c r="HYO7" s="53"/>
      <c r="HYP7" s="53"/>
      <c r="HYQ7" s="53"/>
      <c r="HYR7" s="53"/>
      <c r="HYS7" s="53"/>
      <c r="HYT7" s="53"/>
      <c r="HYU7" s="53"/>
      <c r="HYV7" s="53"/>
      <c r="HYW7" s="53"/>
      <c r="HYX7" s="53"/>
      <c r="HYY7" s="53"/>
      <c r="HYZ7" s="53"/>
      <c r="HZA7" s="53"/>
      <c r="HZB7" s="53"/>
      <c r="HZC7" s="53"/>
      <c r="HZD7" s="53"/>
      <c r="HZE7" s="53"/>
      <c r="HZF7" s="53"/>
      <c r="HZG7" s="53"/>
      <c r="HZH7" s="53"/>
      <c r="HZI7" s="53"/>
      <c r="HZJ7" s="53"/>
      <c r="HZK7" s="53"/>
      <c r="HZL7" s="53"/>
      <c r="HZM7" s="53"/>
      <c r="HZN7" s="53"/>
      <c r="HZO7" s="53"/>
      <c r="HZP7" s="53"/>
      <c r="HZQ7" s="53"/>
      <c r="HZR7" s="53"/>
      <c r="HZS7" s="53"/>
      <c r="HZT7" s="53"/>
      <c r="HZU7" s="53"/>
      <c r="HZV7" s="53"/>
      <c r="HZW7" s="53"/>
      <c r="HZX7" s="53"/>
      <c r="HZY7" s="53"/>
      <c r="HZZ7" s="53"/>
      <c r="IAA7" s="53"/>
      <c r="IAB7" s="53"/>
      <c r="IAC7" s="53"/>
      <c r="IAD7" s="53"/>
      <c r="IAE7" s="53"/>
      <c r="IAF7" s="53"/>
      <c r="IAG7" s="53"/>
      <c r="IAH7" s="53"/>
      <c r="IAI7" s="53"/>
      <c r="IAJ7" s="53"/>
      <c r="IAK7" s="53"/>
      <c r="IAL7" s="53"/>
      <c r="IAM7" s="53"/>
      <c r="IAN7" s="53"/>
      <c r="IAO7" s="53"/>
      <c r="IAP7" s="53"/>
      <c r="IAQ7" s="53"/>
      <c r="IAR7" s="53"/>
      <c r="IAS7" s="53"/>
      <c r="IAT7" s="53"/>
      <c r="IAU7" s="53"/>
      <c r="IAV7" s="53"/>
      <c r="IAW7" s="53"/>
      <c r="IAX7" s="53"/>
      <c r="IAY7" s="53"/>
      <c r="IAZ7" s="53"/>
      <c r="IBA7" s="53"/>
      <c r="IBB7" s="53"/>
      <c r="IBC7" s="53"/>
      <c r="IBD7" s="53"/>
      <c r="IBE7" s="53"/>
      <c r="IBF7" s="53"/>
      <c r="IBG7" s="53"/>
      <c r="IBH7" s="53"/>
      <c r="IBI7" s="53"/>
      <c r="IBJ7" s="53"/>
      <c r="IBK7" s="53"/>
      <c r="IBL7" s="53"/>
      <c r="IBM7" s="53"/>
      <c r="IBN7" s="53"/>
      <c r="IBO7" s="53"/>
      <c r="IBP7" s="53"/>
      <c r="IBQ7" s="53"/>
      <c r="IBR7" s="53"/>
      <c r="IBS7" s="53"/>
      <c r="IBT7" s="53"/>
      <c r="IBU7" s="53"/>
      <c r="IBV7" s="53"/>
      <c r="IBW7" s="53"/>
      <c r="IBX7" s="53"/>
      <c r="IBY7" s="53"/>
      <c r="IBZ7" s="53"/>
      <c r="ICA7" s="53"/>
      <c r="ICB7" s="53"/>
      <c r="ICC7" s="53"/>
      <c r="ICD7" s="53"/>
      <c r="ICE7" s="53"/>
      <c r="ICF7" s="53"/>
      <c r="ICG7" s="53"/>
      <c r="ICH7" s="53"/>
      <c r="ICI7" s="53"/>
      <c r="ICJ7" s="53"/>
      <c r="ICK7" s="53"/>
      <c r="ICL7" s="53"/>
      <c r="ICM7" s="53"/>
      <c r="ICN7" s="53"/>
      <c r="ICO7" s="53"/>
      <c r="ICP7" s="53"/>
      <c r="ICQ7" s="53"/>
      <c r="ICR7" s="53"/>
      <c r="ICS7" s="53"/>
      <c r="ICT7" s="53"/>
      <c r="ICU7" s="53"/>
      <c r="ICV7" s="53"/>
      <c r="ICW7" s="53"/>
      <c r="ICX7" s="53"/>
      <c r="ICY7" s="53"/>
      <c r="ICZ7" s="53"/>
      <c r="IDA7" s="53"/>
      <c r="IDB7" s="53"/>
      <c r="IDC7" s="53"/>
      <c r="IDD7" s="53"/>
      <c r="IDE7" s="53"/>
      <c r="IDF7" s="53"/>
      <c r="IDG7" s="53"/>
      <c r="IDH7" s="53"/>
      <c r="IDI7" s="53"/>
      <c r="IDJ7" s="53"/>
      <c r="IDK7" s="53"/>
      <c r="IDL7" s="53"/>
      <c r="IDM7" s="53"/>
      <c r="IDN7" s="53"/>
      <c r="IDO7" s="53"/>
      <c r="IDP7" s="53"/>
      <c r="IDQ7" s="53"/>
      <c r="IDR7" s="53"/>
      <c r="IDS7" s="53"/>
      <c r="IDT7" s="53"/>
      <c r="IDU7" s="53"/>
      <c r="IDV7" s="53"/>
      <c r="IDW7" s="53"/>
      <c r="IDX7" s="53"/>
      <c r="IDY7" s="53"/>
      <c r="IDZ7" s="53"/>
      <c r="IEA7" s="53"/>
      <c r="IEB7" s="53"/>
      <c r="IEC7" s="53"/>
      <c r="IED7" s="53"/>
      <c r="IEE7" s="53"/>
      <c r="IEF7" s="53"/>
      <c r="IEG7" s="53"/>
      <c r="IEH7" s="53"/>
      <c r="IEI7" s="53"/>
      <c r="IEJ7" s="53"/>
      <c r="IEK7" s="53"/>
      <c r="IEL7" s="53"/>
      <c r="IEM7" s="53"/>
      <c r="IEN7" s="53"/>
      <c r="IEO7" s="53"/>
      <c r="IEP7" s="53"/>
      <c r="IEQ7" s="53"/>
      <c r="IER7" s="53"/>
      <c r="IES7" s="53"/>
      <c r="IET7" s="53"/>
      <c r="IEU7" s="53"/>
      <c r="IEV7" s="53"/>
      <c r="IEW7" s="53"/>
      <c r="IEX7" s="53"/>
      <c r="IEY7" s="53"/>
      <c r="IEZ7" s="53"/>
      <c r="IFA7" s="53"/>
      <c r="IFB7" s="53"/>
      <c r="IFC7" s="53"/>
      <c r="IFD7" s="53"/>
      <c r="IFE7" s="53"/>
      <c r="IFF7" s="53"/>
      <c r="IFG7" s="53"/>
      <c r="IFH7" s="53"/>
      <c r="IFI7" s="53"/>
      <c r="IFJ7" s="53"/>
      <c r="IFK7" s="53"/>
      <c r="IFL7" s="53"/>
      <c r="IFM7" s="53"/>
      <c r="IFN7" s="53"/>
      <c r="IFO7" s="53"/>
      <c r="IFP7" s="53"/>
      <c r="IFQ7" s="53"/>
      <c r="IFR7" s="53"/>
      <c r="IFS7" s="53"/>
      <c r="IFT7" s="53"/>
      <c r="IFU7" s="53"/>
      <c r="IFV7" s="53"/>
      <c r="IFW7" s="53"/>
      <c r="IFX7" s="53"/>
      <c r="IFY7" s="53"/>
      <c r="IFZ7" s="53"/>
      <c r="IGA7" s="53"/>
      <c r="IGB7" s="53"/>
      <c r="IGC7" s="53"/>
      <c r="IGD7" s="53"/>
      <c r="IGE7" s="53"/>
      <c r="IGF7" s="53"/>
      <c r="IGG7" s="53"/>
      <c r="IGH7" s="53"/>
      <c r="IGI7" s="53"/>
      <c r="IGJ7" s="53"/>
      <c r="IGK7" s="53"/>
      <c r="IGL7" s="53"/>
      <c r="IGM7" s="53"/>
      <c r="IGN7" s="53"/>
      <c r="IGO7" s="53"/>
      <c r="IGP7" s="53"/>
      <c r="IGQ7" s="53"/>
      <c r="IGR7" s="53"/>
      <c r="IGS7" s="53"/>
      <c r="IGT7" s="53"/>
      <c r="IGU7" s="53"/>
      <c r="IGV7" s="53"/>
      <c r="IGW7" s="53"/>
      <c r="IGX7" s="53"/>
      <c r="IGY7" s="53"/>
      <c r="IGZ7" s="53"/>
      <c r="IHA7" s="53"/>
      <c r="IHB7" s="53"/>
      <c r="IHC7" s="53"/>
      <c r="IHD7" s="53"/>
      <c r="IHE7" s="53"/>
      <c r="IHF7" s="53"/>
      <c r="IHG7" s="53"/>
      <c r="IHH7" s="53"/>
      <c r="IHI7" s="53"/>
      <c r="IHJ7" s="53"/>
      <c r="IHK7" s="53"/>
      <c r="IHL7" s="53"/>
      <c r="IHM7" s="53"/>
      <c r="IHN7" s="53"/>
      <c r="IHO7" s="53"/>
      <c r="IHP7" s="53"/>
      <c r="IHQ7" s="53"/>
      <c r="IHR7" s="53"/>
      <c r="IHS7" s="53"/>
      <c r="IHT7" s="53"/>
      <c r="IHU7" s="53"/>
      <c r="IHV7" s="53"/>
      <c r="IHW7" s="53"/>
      <c r="IHX7" s="53"/>
      <c r="IHY7" s="53"/>
      <c r="IHZ7" s="53"/>
      <c r="IIA7" s="53"/>
      <c r="IIB7" s="53"/>
      <c r="IIC7" s="53"/>
      <c r="IID7" s="53"/>
      <c r="IIE7" s="53"/>
      <c r="IIF7" s="53"/>
      <c r="IIG7" s="53"/>
      <c r="IIH7" s="53"/>
      <c r="III7" s="53"/>
      <c r="IIJ7" s="53"/>
      <c r="IIK7" s="53"/>
      <c r="IIL7" s="53"/>
      <c r="IIM7" s="53"/>
      <c r="IIN7" s="53"/>
      <c r="IIO7" s="53"/>
      <c r="IIP7" s="53"/>
      <c r="IIQ7" s="53"/>
      <c r="IIR7" s="53"/>
      <c r="IIS7" s="53"/>
      <c r="IIT7" s="53"/>
      <c r="IIU7" s="53"/>
      <c r="IIV7" s="53"/>
      <c r="IIW7" s="53"/>
      <c r="IIX7" s="53"/>
      <c r="IIY7" s="53"/>
      <c r="IIZ7" s="53"/>
      <c r="IJA7" s="53"/>
      <c r="IJB7" s="53"/>
      <c r="IJC7" s="53"/>
      <c r="IJD7" s="53"/>
      <c r="IJE7" s="53"/>
      <c r="IJF7" s="53"/>
      <c r="IJG7" s="53"/>
      <c r="IJH7" s="53"/>
      <c r="IJI7" s="53"/>
      <c r="IJJ7" s="53"/>
      <c r="IJK7" s="53"/>
      <c r="IJL7" s="53"/>
      <c r="IJM7" s="53"/>
      <c r="IJN7" s="53"/>
      <c r="IJO7" s="53"/>
      <c r="IJP7" s="53"/>
      <c r="IJQ7" s="53"/>
      <c r="IJR7" s="53"/>
      <c r="IJS7" s="53"/>
      <c r="IJT7" s="53"/>
      <c r="IJU7" s="53"/>
      <c r="IJV7" s="53"/>
      <c r="IJW7" s="53"/>
      <c r="IJX7" s="53"/>
      <c r="IJY7" s="53"/>
      <c r="IJZ7" s="53"/>
      <c r="IKA7" s="53"/>
      <c r="IKB7" s="53"/>
      <c r="IKC7" s="53"/>
      <c r="IKD7" s="53"/>
      <c r="IKE7" s="53"/>
      <c r="IKF7" s="53"/>
      <c r="IKG7" s="53"/>
      <c r="IKH7" s="53"/>
      <c r="IKI7" s="53"/>
      <c r="IKJ7" s="53"/>
      <c r="IKK7" s="53"/>
      <c r="IKL7" s="53"/>
      <c r="IKM7" s="53"/>
      <c r="IKN7" s="53"/>
      <c r="IKO7" s="53"/>
      <c r="IKP7" s="53"/>
      <c r="IKQ7" s="53"/>
      <c r="IKR7" s="53"/>
      <c r="IKS7" s="53"/>
      <c r="IKT7" s="53"/>
      <c r="IKU7" s="53"/>
      <c r="IKV7" s="53"/>
      <c r="IKW7" s="53"/>
      <c r="IKX7" s="53"/>
      <c r="IKY7" s="53"/>
      <c r="IKZ7" s="53"/>
      <c r="ILA7" s="53"/>
      <c r="ILB7" s="53"/>
      <c r="ILC7" s="53"/>
      <c r="ILD7" s="53"/>
      <c r="ILE7" s="53"/>
      <c r="ILF7" s="53"/>
      <c r="ILG7" s="53"/>
      <c r="ILH7" s="53"/>
      <c r="ILI7" s="53"/>
      <c r="ILJ7" s="53"/>
      <c r="ILK7" s="53"/>
      <c r="ILL7" s="53"/>
      <c r="ILM7" s="53"/>
      <c r="ILN7" s="53"/>
      <c r="ILO7" s="53"/>
      <c r="ILP7" s="53"/>
      <c r="ILQ7" s="53"/>
      <c r="ILR7" s="53"/>
      <c r="ILS7" s="53"/>
      <c r="ILT7" s="53"/>
      <c r="ILU7" s="53"/>
      <c r="ILV7" s="53"/>
      <c r="ILW7" s="53"/>
      <c r="ILX7" s="53"/>
      <c r="ILY7" s="53"/>
      <c r="ILZ7" s="53"/>
      <c r="IMA7" s="53"/>
      <c r="IMB7" s="53"/>
      <c r="IMC7" s="53"/>
      <c r="IMD7" s="53"/>
      <c r="IME7" s="53"/>
      <c r="IMF7" s="53"/>
      <c r="IMG7" s="53"/>
      <c r="IMH7" s="53"/>
      <c r="IMI7" s="53"/>
      <c r="IMJ7" s="53"/>
      <c r="IMK7" s="53"/>
      <c r="IML7" s="53"/>
      <c r="IMM7" s="53"/>
      <c r="IMN7" s="53"/>
      <c r="IMO7" s="53"/>
      <c r="IMP7" s="53"/>
      <c r="IMQ7" s="53"/>
      <c r="IMR7" s="53"/>
      <c r="IMS7" s="53"/>
      <c r="IMT7" s="53"/>
      <c r="IMU7" s="53"/>
      <c r="IMV7" s="53"/>
      <c r="IMW7" s="53"/>
      <c r="IMX7" s="53"/>
      <c r="IMY7" s="53"/>
      <c r="IMZ7" s="53"/>
      <c r="INA7" s="53"/>
      <c r="INB7" s="53"/>
      <c r="INC7" s="53"/>
      <c r="IND7" s="53"/>
      <c r="INE7" s="53"/>
      <c r="INF7" s="53"/>
      <c r="ING7" s="53"/>
      <c r="INH7" s="53"/>
      <c r="INI7" s="53"/>
      <c r="INJ7" s="53"/>
      <c r="INK7" s="53"/>
      <c r="INL7" s="53"/>
      <c r="INM7" s="53"/>
      <c r="INN7" s="53"/>
      <c r="INO7" s="53"/>
      <c r="INP7" s="53"/>
      <c r="INQ7" s="53"/>
      <c r="INR7" s="53"/>
      <c r="INS7" s="53"/>
      <c r="INT7" s="53"/>
      <c r="INU7" s="53"/>
      <c r="INV7" s="53"/>
      <c r="INW7" s="53"/>
      <c r="INX7" s="53"/>
      <c r="INY7" s="53"/>
      <c r="INZ7" s="53"/>
      <c r="IOA7" s="53"/>
      <c r="IOB7" s="53"/>
      <c r="IOC7" s="53"/>
      <c r="IOD7" s="53"/>
      <c r="IOE7" s="53"/>
      <c r="IOF7" s="53"/>
      <c r="IOG7" s="53"/>
      <c r="IOH7" s="53"/>
      <c r="IOI7" s="53"/>
      <c r="IOJ7" s="53"/>
      <c r="IOK7" s="53"/>
      <c r="IOL7" s="53"/>
      <c r="IOM7" s="53"/>
      <c r="ION7" s="53"/>
      <c r="IOO7" s="53"/>
      <c r="IOP7" s="53"/>
      <c r="IOQ7" s="53"/>
      <c r="IOR7" s="53"/>
      <c r="IOS7" s="53"/>
      <c r="IOT7" s="53"/>
      <c r="IOU7" s="53"/>
      <c r="IOV7" s="53"/>
      <c r="IOW7" s="53"/>
      <c r="IOX7" s="53"/>
      <c r="IOY7" s="53"/>
      <c r="IOZ7" s="53"/>
      <c r="IPA7" s="53"/>
      <c r="IPB7" s="53"/>
      <c r="IPC7" s="53"/>
      <c r="IPD7" s="53"/>
      <c r="IPE7" s="53"/>
      <c r="IPF7" s="53"/>
      <c r="IPG7" s="53"/>
      <c r="IPH7" s="53"/>
      <c r="IPI7" s="53"/>
      <c r="IPJ7" s="53"/>
      <c r="IPK7" s="53"/>
      <c r="IPL7" s="53"/>
      <c r="IPM7" s="53"/>
      <c r="IPN7" s="53"/>
      <c r="IPO7" s="53"/>
      <c r="IPP7" s="53"/>
      <c r="IPQ7" s="53"/>
      <c r="IPR7" s="53"/>
      <c r="IPS7" s="53"/>
      <c r="IPT7" s="53"/>
      <c r="IPU7" s="53"/>
      <c r="IPV7" s="53"/>
      <c r="IPW7" s="53"/>
      <c r="IPX7" s="53"/>
      <c r="IPY7" s="53"/>
      <c r="IPZ7" s="53"/>
      <c r="IQA7" s="53"/>
      <c r="IQB7" s="53"/>
      <c r="IQC7" s="53"/>
      <c r="IQD7" s="53"/>
      <c r="IQE7" s="53"/>
      <c r="IQF7" s="53"/>
      <c r="IQG7" s="53"/>
      <c r="IQH7" s="53"/>
      <c r="IQI7" s="53"/>
      <c r="IQJ7" s="53"/>
      <c r="IQK7" s="53"/>
      <c r="IQL7" s="53"/>
      <c r="IQM7" s="53"/>
      <c r="IQN7" s="53"/>
      <c r="IQO7" s="53"/>
      <c r="IQP7" s="53"/>
      <c r="IQQ7" s="53"/>
      <c r="IQR7" s="53"/>
      <c r="IQS7" s="53"/>
      <c r="IQT7" s="53"/>
      <c r="IQU7" s="53"/>
      <c r="IQV7" s="53"/>
      <c r="IQW7" s="53"/>
      <c r="IQX7" s="53"/>
      <c r="IQY7" s="53"/>
      <c r="IQZ7" s="53"/>
      <c r="IRA7" s="53"/>
      <c r="IRB7" s="53"/>
      <c r="IRC7" s="53"/>
      <c r="IRD7" s="53"/>
      <c r="IRE7" s="53"/>
      <c r="IRF7" s="53"/>
      <c r="IRG7" s="53"/>
      <c r="IRH7" s="53"/>
      <c r="IRI7" s="53"/>
      <c r="IRJ7" s="53"/>
      <c r="IRK7" s="53"/>
      <c r="IRL7" s="53"/>
      <c r="IRM7" s="53"/>
      <c r="IRN7" s="53"/>
      <c r="IRO7" s="53"/>
      <c r="IRP7" s="53"/>
      <c r="IRQ7" s="53"/>
      <c r="IRR7" s="53"/>
      <c r="IRS7" s="53"/>
      <c r="IRT7" s="53"/>
      <c r="IRU7" s="53"/>
      <c r="IRV7" s="53"/>
      <c r="IRW7" s="53"/>
      <c r="IRX7" s="53"/>
      <c r="IRY7" s="53"/>
      <c r="IRZ7" s="53"/>
      <c r="ISA7" s="53"/>
      <c r="ISB7" s="53"/>
      <c r="ISC7" s="53"/>
      <c r="ISD7" s="53"/>
      <c r="ISE7" s="53"/>
      <c r="ISF7" s="53"/>
      <c r="ISG7" s="53"/>
      <c r="ISH7" s="53"/>
      <c r="ISI7" s="53"/>
      <c r="ISJ7" s="53"/>
      <c r="ISK7" s="53"/>
      <c r="ISL7" s="53"/>
      <c r="ISM7" s="53"/>
      <c r="ISN7" s="53"/>
      <c r="ISO7" s="53"/>
      <c r="ISP7" s="53"/>
      <c r="ISQ7" s="53"/>
      <c r="ISR7" s="53"/>
      <c r="ISS7" s="53"/>
      <c r="IST7" s="53"/>
      <c r="ISU7" s="53"/>
      <c r="ISV7" s="53"/>
      <c r="ISW7" s="53"/>
      <c r="ISX7" s="53"/>
      <c r="ISY7" s="53"/>
      <c r="ISZ7" s="53"/>
      <c r="ITA7" s="53"/>
      <c r="ITB7" s="53"/>
      <c r="ITC7" s="53"/>
      <c r="ITD7" s="53"/>
      <c r="ITE7" s="53"/>
      <c r="ITF7" s="53"/>
      <c r="ITG7" s="53"/>
      <c r="ITH7" s="53"/>
      <c r="ITI7" s="53"/>
      <c r="ITJ7" s="53"/>
      <c r="ITK7" s="53"/>
      <c r="ITL7" s="53"/>
      <c r="ITM7" s="53"/>
      <c r="ITN7" s="53"/>
      <c r="ITO7" s="53"/>
      <c r="ITP7" s="53"/>
      <c r="ITQ7" s="53"/>
      <c r="ITR7" s="53"/>
      <c r="ITS7" s="53"/>
      <c r="ITT7" s="53"/>
      <c r="ITU7" s="53"/>
      <c r="ITV7" s="53"/>
      <c r="ITW7" s="53"/>
      <c r="ITX7" s="53"/>
      <c r="ITY7" s="53"/>
      <c r="ITZ7" s="53"/>
      <c r="IUA7" s="53"/>
      <c r="IUB7" s="53"/>
      <c r="IUC7" s="53"/>
      <c r="IUD7" s="53"/>
      <c r="IUE7" s="53"/>
      <c r="IUF7" s="53"/>
      <c r="IUG7" s="53"/>
      <c r="IUH7" s="53"/>
      <c r="IUI7" s="53"/>
      <c r="IUJ7" s="53"/>
      <c r="IUK7" s="53"/>
      <c r="IUL7" s="53"/>
      <c r="IUM7" s="53"/>
      <c r="IUN7" s="53"/>
      <c r="IUO7" s="53"/>
      <c r="IUP7" s="53"/>
      <c r="IUQ7" s="53"/>
      <c r="IUR7" s="53"/>
      <c r="IUS7" s="53"/>
      <c r="IUT7" s="53"/>
      <c r="IUU7" s="53"/>
      <c r="IUV7" s="53"/>
      <c r="IUW7" s="53"/>
      <c r="IUX7" s="53"/>
      <c r="IUY7" s="53"/>
      <c r="IUZ7" s="53"/>
      <c r="IVA7" s="53"/>
      <c r="IVB7" s="53"/>
      <c r="IVC7" s="53"/>
      <c r="IVD7" s="53"/>
      <c r="IVE7" s="53"/>
      <c r="IVF7" s="53"/>
      <c r="IVG7" s="53"/>
      <c r="IVH7" s="53"/>
      <c r="IVI7" s="53"/>
      <c r="IVJ7" s="53"/>
      <c r="IVK7" s="53"/>
      <c r="IVL7" s="53"/>
      <c r="IVM7" s="53"/>
      <c r="IVN7" s="53"/>
      <c r="IVO7" s="53"/>
      <c r="IVP7" s="53"/>
      <c r="IVQ7" s="53"/>
      <c r="IVR7" s="53"/>
      <c r="IVS7" s="53"/>
      <c r="IVT7" s="53"/>
      <c r="IVU7" s="53"/>
      <c r="IVV7" s="53"/>
      <c r="IVW7" s="53"/>
      <c r="IVX7" s="53"/>
      <c r="IVY7" s="53"/>
      <c r="IVZ7" s="53"/>
      <c r="IWA7" s="53"/>
      <c r="IWB7" s="53"/>
      <c r="IWC7" s="53"/>
      <c r="IWD7" s="53"/>
      <c r="IWE7" s="53"/>
      <c r="IWF7" s="53"/>
      <c r="IWG7" s="53"/>
      <c r="IWH7" s="53"/>
      <c r="IWI7" s="53"/>
      <c r="IWJ7" s="53"/>
      <c r="IWK7" s="53"/>
      <c r="IWL7" s="53"/>
      <c r="IWM7" s="53"/>
      <c r="IWN7" s="53"/>
      <c r="IWO7" s="53"/>
      <c r="IWP7" s="53"/>
      <c r="IWQ7" s="53"/>
      <c r="IWR7" s="53"/>
      <c r="IWS7" s="53"/>
      <c r="IWT7" s="53"/>
      <c r="IWU7" s="53"/>
      <c r="IWV7" s="53"/>
      <c r="IWW7" s="53"/>
      <c r="IWX7" s="53"/>
      <c r="IWY7" s="53"/>
      <c r="IWZ7" s="53"/>
      <c r="IXA7" s="53"/>
      <c r="IXB7" s="53"/>
      <c r="IXC7" s="53"/>
      <c r="IXD7" s="53"/>
      <c r="IXE7" s="53"/>
      <c r="IXF7" s="53"/>
      <c r="IXG7" s="53"/>
      <c r="IXH7" s="53"/>
      <c r="IXI7" s="53"/>
      <c r="IXJ7" s="53"/>
      <c r="IXK7" s="53"/>
      <c r="IXL7" s="53"/>
      <c r="IXM7" s="53"/>
      <c r="IXN7" s="53"/>
      <c r="IXO7" s="53"/>
      <c r="IXP7" s="53"/>
      <c r="IXQ7" s="53"/>
      <c r="IXR7" s="53"/>
      <c r="IXS7" s="53"/>
      <c r="IXT7" s="53"/>
      <c r="IXU7" s="53"/>
      <c r="IXV7" s="53"/>
      <c r="IXW7" s="53"/>
      <c r="IXX7" s="53"/>
      <c r="IXY7" s="53"/>
      <c r="IXZ7" s="53"/>
      <c r="IYA7" s="53"/>
      <c r="IYB7" s="53"/>
      <c r="IYC7" s="53"/>
      <c r="IYD7" s="53"/>
      <c r="IYE7" s="53"/>
      <c r="IYF7" s="53"/>
      <c r="IYG7" s="53"/>
      <c r="IYH7" s="53"/>
      <c r="IYI7" s="53"/>
      <c r="IYJ7" s="53"/>
      <c r="IYK7" s="53"/>
      <c r="IYL7" s="53"/>
      <c r="IYM7" s="53"/>
      <c r="IYN7" s="53"/>
      <c r="IYO7" s="53"/>
      <c r="IYP7" s="53"/>
      <c r="IYQ7" s="53"/>
      <c r="IYR7" s="53"/>
      <c r="IYS7" s="53"/>
      <c r="IYT7" s="53"/>
      <c r="IYU7" s="53"/>
      <c r="IYV7" s="53"/>
      <c r="IYW7" s="53"/>
      <c r="IYX7" s="53"/>
      <c r="IYY7" s="53"/>
      <c r="IYZ7" s="53"/>
      <c r="IZA7" s="53"/>
      <c r="IZB7" s="53"/>
      <c r="IZC7" s="53"/>
      <c r="IZD7" s="53"/>
      <c r="IZE7" s="53"/>
      <c r="IZF7" s="53"/>
      <c r="IZG7" s="53"/>
      <c r="IZH7" s="53"/>
      <c r="IZI7" s="53"/>
      <c r="IZJ7" s="53"/>
      <c r="IZK7" s="53"/>
      <c r="IZL7" s="53"/>
      <c r="IZM7" s="53"/>
      <c r="IZN7" s="53"/>
      <c r="IZO7" s="53"/>
      <c r="IZP7" s="53"/>
      <c r="IZQ7" s="53"/>
      <c r="IZR7" s="53"/>
      <c r="IZS7" s="53"/>
      <c r="IZT7" s="53"/>
      <c r="IZU7" s="53"/>
      <c r="IZV7" s="53"/>
      <c r="IZW7" s="53"/>
      <c r="IZX7" s="53"/>
      <c r="IZY7" s="53"/>
      <c r="IZZ7" s="53"/>
      <c r="JAA7" s="53"/>
      <c r="JAB7" s="53"/>
      <c r="JAC7" s="53"/>
      <c r="JAD7" s="53"/>
      <c r="JAE7" s="53"/>
      <c r="JAF7" s="53"/>
      <c r="JAG7" s="53"/>
      <c r="JAH7" s="53"/>
      <c r="JAI7" s="53"/>
      <c r="JAJ7" s="53"/>
      <c r="JAK7" s="53"/>
      <c r="JAL7" s="53"/>
      <c r="JAM7" s="53"/>
      <c r="JAN7" s="53"/>
      <c r="JAO7" s="53"/>
      <c r="JAP7" s="53"/>
      <c r="JAQ7" s="53"/>
      <c r="JAR7" s="53"/>
      <c r="JAS7" s="53"/>
      <c r="JAT7" s="53"/>
      <c r="JAU7" s="53"/>
      <c r="JAV7" s="53"/>
      <c r="JAW7" s="53"/>
      <c r="JAX7" s="53"/>
      <c r="JAY7" s="53"/>
      <c r="JAZ7" s="53"/>
      <c r="JBA7" s="53"/>
      <c r="JBB7" s="53"/>
      <c r="JBC7" s="53"/>
      <c r="JBD7" s="53"/>
      <c r="JBE7" s="53"/>
      <c r="JBF7" s="53"/>
      <c r="JBG7" s="53"/>
      <c r="JBH7" s="53"/>
      <c r="JBI7" s="53"/>
      <c r="JBJ7" s="53"/>
      <c r="JBK7" s="53"/>
      <c r="JBL7" s="53"/>
      <c r="JBM7" s="53"/>
      <c r="JBN7" s="53"/>
      <c r="JBO7" s="53"/>
      <c r="JBP7" s="53"/>
      <c r="JBQ7" s="53"/>
      <c r="JBR7" s="53"/>
      <c r="JBS7" s="53"/>
      <c r="JBT7" s="53"/>
      <c r="JBU7" s="53"/>
      <c r="JBV7" s="53"/>
      <c r="JBW7" s="53"/>
      <c r="JBX7" s="53"/>
      <c r="JBY7" s="53"/>
      <c r="JBZ7" s="53"/>
      <c r="JCA7" s="53"/>
      <c r="JCB7" s="53"/>
      <c r="JCC7" s="53"/>
      <c r="JCD7" s="53"/>
      <c r="JCE7" s="53"/>
      <c r="JCF7" s="53"/>
      <c r="JCG7" s="53"/>
      <c r="JCH7" s="53"/>
      <c r="JCI7" s="53"/>
      <c r="JCJ7" s="53"/>
      <c r="JCK7" s="53"/>
      <c r="JCL7" s="53"/>
      <c r="JCM7" s="53"/>
      <c r="JCN7" s="53"/>
      <c r="JCO7" s="53"/>
      <c r="JCP7" s="53"/>
      <c r="JCQ7" s="53"/>
      <c r="JCR7" s="53"/>
      <c r="JCS7" s="53"/>
      <c r="JCT7" s="53"/>
      <c r="JCU7" s="53"/>
      <c r="JCV7" s="53"/>
      <c r="JCW7" s="53"/>
      <c r="JCX7" s="53"/>
      <c r="JCY7" s="53"/>
      <c r="JCZ7" s="53"/>
      <c r="JDA7" s="53"/>
      <c r="JDB7" s="53"/>
      <c r="JDC7" s="53"/>
      <c r="JDD7" s="53"/>
      <c r="JDE7" s="53"/>
      <c r="JDF7" s="53"/>
      <c r="JDG7" s="53"/>
      <c r="JDH7" s="53"/>
      <c r="JDI7" s="53"/>
      <c r="JDJ7" s="53"/>
      <c r="JDK7" s="53"/>
      <c r="JDL7" s="53"/>
      <c r="JDM7" s="53"/>
      <c r="JDN7" s="53"/>
      <c r="JDO7" s="53"/>
      <c r="JDP7" s="53"/>
      <c r="JDQ7" s="53"/>
      <c r="JDR7" s="53"/>
      <c r="JDS7" s="53"/>
      <c r="JDT7" s="53"/>
      <c r="JDU7" s="53"/>
      <c r="JDV7" s="53"/>
      <c r="JDW7" s="53"/>
      <c r="JDX7" s="53"/>
      <c r="JDY7" s="53"/>
      <c r="JDZ7" s="53"/>
      <c r="JEA7" s="53"/>
      <c r="JEB7" s="53"/>
      <c r="JEC7" s="53"/>
      <c r="JED7" s="53"/>
      <c r="JEE7" s="53"/>
      <c r="JEF7" s="53"/>
      <c r="JEG7" s="53"/>
      <c r="JEH7" s="53"/>
      <c r="JEI7" s="53"/>
      <c r="JEJ7" s="53"/>
      <c r="JEK7" s="53"/>
      <c r="JEL7" s="53"/>
      <c r="JEM7" s="53"/>
      <c r="JEN7" s="53"/>
      <c r="JEO7" s="53"/>
      <c r="JEP7" s="53"/>
      <c r="JEQ7" s="53"/>
      <c r="JER7" s="53"/>
      <c r="JES7" s="53"/>
      <c r="JET7" s="53"/>
      <c r="JEU7" s="53"/>
      <c r="JEV7" s="53"/>
      <c r="JEW7" s="53"/>
      <c r="JEX7" s="53"/>
      <c r="JEY7" s="53"/>
      <c r="JEZ7" s="53"/>
      <c r="JFA7" s="53"/>
      <c r="JFB7" s="53"/>
      <c r="JFC7" s="53"/>
      <c r="JFD7" s="53"/>
      <c r="JFE7" s="53"/>
      <c r="JFF7" s="53"/>
      <c r="JFG7" s="53"/>
      <c r="JFH7" s="53"/>
      <c r="JFI7" s="53"/>
      <c r="JFJ7" s="53"/>
      <c r="JFK7" s="53"/>
      <c r="JFL7" s="53"/>
      <c r="JFM7" s="53"/>
      <c r="JFN7" s="53"/>
      <c r="JFO7" s="53"/>
      <c r="JFP7" s="53"/>
      <c r="JFQ7" s="53"/>
      <c r="JFR7" s="53"/>
      <c r="JFS7" s="53"/>
      <c r="JFT7" s="53"/>
      <c r="JFU7" s="53"/>
      <c r="JFV7" s="53"/>
      <c r="JFW7" s="53"/>
      <c r="JFX7" s="53"/>
      <c r="JFY7" s="53"/>
      <c r="JFZ7" s="53"/>
      <c r="JGA7" s="53"/>
      <c r="JGB7" s="53"/>
      <c r="JGC7" s="53"/>
      <c r="JGD7" s="53"/>
      <c r="JGE7" s="53"/>
      <c r="JGF7" s="53"/>
      <c r="JGG7" s="53"/>
      <c r="JGH7" s="53"/>
      <c r="JGI7" s="53"/>
      <c r="JGJ7" s="53"/>
      <c r="JGK7" s="53"/>
      <c r="JGL7" s="53"/>
      <c r="JGM7" s="53"/>
      <c r="JGN7" s="53"/>
      <c r="JGO7" s="53"/>
      <c r="JGP7" s="53"/>
      <c r="JGQ7" s="53"/>
      <c r="JGR7" s="53"/>
      <c r="JGS7" s="53"/>
      <c r="JGT7" s="53"/>
      <c r="JGU7" s="53"/>
      <c r="JGV7" s="53"/>
      <c r="JGW7" s="53"/>
      <c r="JGX7" s="53"/>
      <c r="JGY7" s="53"/>
      <c r="JGZ7" s="53"/>
      <c r="JHA7" s="53"/>
      <c r="JHB7" s="53"/>
      <c r="JHC7" s="53"/>
      <c r="JHD7" s="53"/>
      <c r="JHE7" s="53"/>
      <c r="JHF7" s="53"/>
      <c r="JHG7" s="53"/>
      <c r="JHH7" s="53"/>
      <c r="JHI7" s="53"/>
      <c r="JHJ7" s="53"/>
      <c r="JHK7" s="53"/>
      <c r="JHL7" s="53"/>
      <c r="JHM7" s="53"/>
      <c r="JHN7" s="53"/>
      <c r="JHO7" s="53"/>
      <c r="JHP7" s="53"/>
      <c r="JHQ7" s="53"/>
      <c r="JHR7" s="53"/>
      <c r="JHS7" s="53"/>
      <c r="JHT7" s="53"/>
      <c r="JHU7" s="53"/>
      <c r="JHV7" s="53"/>
      <c r="JHW7" s="53"/>
      <c r="JHX7" s="53"/>
      <c r="JHY7" s="53"/>
      <c r="JHZ7" s="53"/>
      <c r="JIA7" s="53"/>
      <c r="JIB7" s="53"/>
      <c r="JIC7" s="53"/>
      <c r="JID7" s="53"/>
      <c r="JIE7" s="53"/>
      <c r="JIF7" s="53"/>
      <c r="JIG7" s="53"/>
      <c r="JIH7" s="53"/>
      <c r="JII7" s="53"/>
      <c r="JIJ7" s="53"/>
      <c r="JIK7" s="53"/>
      <c r="JIL7" s="53"/>
      <c r="JIM7" s="53"/>
      <c r="JIN7" s="53"/>
      <c r="JIO7" s="53"/>
      <c r="JIP7" s="53"/>
      <c r="JIQ7" s="53"/>
      <c r="JIR7" s="53"/>
      <c r="JIS7" s="53"/>
      <c r="JIT7" s="53"/>
      <c r="JIU7" s="53"/>
      <c r="JIV7" s="53"/>
      <c r="JIW7" s="53"/>
      <c r="JIX7" s="53"/>
      <c r="JIY7" s="53"/>
      <c r="JIZ7" s="53"/>
      <c r="JJA7" s="53"/>
      <c r="JJB7" s="53"/>
      <c r="JJC7" s="53"/>
      <c r="JJD7" s="53"/>
      <c r="JJE7" s="53"/>
      <c r="JJF7" s="53"/>
      <c r="JJG7" s="53"/>
      <c r="JJH7" s="53"/>
      <c r="JJI7" s="53"/>
      <c r="JJJ7" s="53"/>
      <c r="JJK7" s="53"/>
      <c r="JJL7" s="53"/>
      <c r="JJM7" s="53"/>
      <c r="JJN7" s="53"/>
      <c r="JJO7" s="53"/>
      <c r="JJP7" s="53"/>
      <c r="JJQ7" s="53"/>
      <c r="JJR7" s="53"/>
      <c r="JJS7" s="53"/>
      <c r="JJT7" s="53"/>
      <c r="JJU7" s="53"/>
      <c r="JJV7" s="53"/>
      <c r="JJW7" s="53"/>
      <c r="JJX7" s="53"/>
      <c r="JJY7" s="53"/>
      <c r="JJZ7" s="53"/>
      <c r="JKA7" s="53"/>
      <c r="JKB7" s="53"/>
      <c r="JKC7" s="53"/>
      <c r="JKD7" s="53"/>
      <c r="JKE7" s="53"/>
      <c r="JKF7" s="53"/>
      <c r="JKG7" s="53"/>
      <c r="JKH7" s="53"/>
      <c r="JKI7" s="53"/>
      <c r="JKJ7" s="53"/>
      <c r="JKK7" s="53"/>
      <c r="JKL7" s="53"/>
      <c r="JKM7" s="53"/>
      <c r="JKN7" s="53"/>
      <c r="JKO7" s="53"/>
      <c r="JKP7" s="53"/>
      <c r="JKQ7" s="53"/>
      <c r="JKR7" s="53"/>
      <c r="JKS7" s="53"/>
      <c r="JKT7" s="53"/>
      <c r="JKU7" s="53"/>
      <c r="JKV7" s="53"/>
      <c r="JKW7" s="53"/>
      <c r="JKX7" s="53"/>
      <c r="JKY7" s="53"/>
      <c r="JKZ7" s="53"/>
      <c r="JLA7" s="53"/>
      <c r="JLB7" s="53"/>
      <c r="JLC7" s="53"/>
      <c r="JLD7" s="53"/>
      <c r="JLE7" s="53"/>
      <c r="JLF7" s="53"/>
      <c r="JLG7" s="53"/>
      <c r="JLH7" s="53"/>
      <c r="JLI7" s="53"/>
      <c r="JLJ7" s="53"/>
      <c r="JLK7" s="53"/>
      <c r="JLL7" s="53"/>
      <c r="JLM7" s="53"/>
      <c r="JLN7" s="53"/>
      <c r="JLO7" s="53"/>
      <c r="JLP7" s="53"/>
      <c r="JLQ7" s="53"/>
      <c r="JLR7" s="53"/>
      <c r="JLS7" s="53"/>
      <c r="JLT7" s="53"/>
      <c r="JLU7" s="53"/>
      <c r="JLV7" s="53"/>
      <c r="JLW7" s="53"/>
      <c r="JLX7" s="53"/>
      <c r="JLY7" s="53"/>
      <c r="JLZ7" s="53"/>
      <c r="JMA7" s="53"/>
      <c r="JMB7" s="53"/>
      <c r="JMC7" s="53"/>
      <c r="JMD7" s="53"/>
      <c r="JME7" s="53"/>
      <c r="JMF7" s="53"/>
      <c r="JMG7" s="53"/>
      <c r="JMH7" s="53"/>
      <c r="JMI7" s="53"/>
      <c r="JMJ7" s="53"/>
      <c r="JMK7" s="53"/>
      <c r="JML7" s="53"/>
      <c r="JMM7" s="53"/>
      <c r="JMN7" s="53"/>
      <c r="JMO7" s="53"/>
      <c r="JMP7" s="53"/>
      <c r="JMQ7" s="53"/>
      <c r="JMR7" s="53"/>
      <c r="JMS7" s="53"/>
      <c r="JMT7" s="53"/>
      <c r="JMU7" s="53"/>
      <c r="JMV7" s="53"/>
      <c r="JMW7" s="53"/>
      <c r="JMX7" s="53"/>
      <c r="JMY7" s="53"/>
      <c r="JMZ7" s="53"/>
      <c r="JNA7" s="53"/>
      <c r="JNB7" s="53"/>
      <c r="JNC7" s="53"/>
      <c r="JND7" s="53"/>
      <c r="JNE7" s="53"/>
      <c r="JNF7" s="53"/>
      <c r="JNG7" s="53"/>
      <c r="JNH7" s="53"/>
      <c r="JNI7" s="53"/>
      <c r="JNJ7" s="53"/>
      <c r="JNK7" s="53"/>
      <c r="JNL7" s="53"/>
      <c r="JNM7" s="53"/>
      <c r="JNN7" s="53"/>
      <c r="JNO7" s="53"/>
      <c r="JNP7" s="53"/>
      <c r="JNQ7" s="53"/>
      <c r="JNR7" s="53"/>
      <c r="JNS7" s="53"/>
      <c r="JNT7" s="53"/>
      <c r="JNU7" s="53"/>
      <c r="JNV7" s="53"/>
      <c r="JNW7" s="53"/>
      <c r="JNX7" s="53"/>
      <c r="JNY7" s="53"/>
      <c r="JNZ7" s="53"/>
      <c r="JOA7" s="53"/>
      <c r="JOB7" s="53"/>
      <c r="JOC7" s="53"/>
      <c r="JOD7" s="53"/>
      <c r="JOE7" s="53"/>
      <c r="JOF7" s="53"/>
      <c r="JOG7" s="53"/>
      <c r="JOH7" s="53"/>
      <c r="JOI7" s="53"/>
      <c r="JOJ7" s="53"/>
      <c r="JOK7" s="53"/>
      <c r="JOL7" s="53"/>
      <c r="JOM7" s="53"/>
      <c r="JON7" s="53"/>
      <c r="JOO7" s="53"/>
      <c r="JOP7" s="53"/>
      <c r="JOQ7" s="53"/>
      <c r="JOR7" s="53"/>
      <c r="JOS7" s="53"/>
      <c r="JOT7" s="53"/>
      <c r="JOU7" s="53"/>
      <c r="JOV7" s="53"/>
      <c r="JOW7" s="53"/>
      <c r="JOX7" s="53"/>
      <c r="JOY7" s="53"/>
      <c r="JOZ7" s="53"/>
      <c r="JPA7" s="53"/>
      <c r="JPB7" s="53"/>
      <c r="JPC7" s="53"/>
      <c r="JPD7" s="53"/>
      <c r="JPE7" s="53"/>
      <c r="JPF7" s="53"/>
      <c r="JPG7" s="53"/>
      <c r="JPH7" s="53"/>
      <c r="JPI7" s="53"/>
      <c r="JPJ7" s="53"/>
      <c r="JPK7" s="53"/>
      <c r="JPL7" s="53"/>
      <c r="JPM7" s="53"/>
      <c r="JPN7" s="53"/>
      <c r="JPO7" s="53"/>
      <c r="JPP7" s="53"/>
      <c r="JPQ7" s="53"/>
      <c r="JPR7" s="53"/>
      <c r="JPS7" s="53"/>
      <c r="JPT7" s="53"/>
      <c r="JPU7" s="53"/>
      <c r="JPV7" s="53"/>
      <c r="JPW7" s="53"/>
      <c r="JPX7" s="53"/>
      <c r="JPY7" s="53"/>
      <c r="JPZ7" s="53"/>
      <c r="JQA7" s="53"/>
      <c r="JQB7" s="53"/>
      <c r="JQC7" s="53"/>
      <c r="JQD7" s="53"/>
      <c r="JQE7" s="53"/>
      <c r="JQF7" s="53"/>
      <c r="JQG7" s="53"/>
      <c r="JQH7" s="53"/>
      <c r="JQI7" s="53"/>
      <c r="JQJ7" s="53"/>
      <c r="JQK7" s="53"/>
      <c r="JQL7" s="53"/>
      <c r="JQM7" s="53"/>
      <c r="JQN7" s="53"/>
      <c r="JQO7" s="53"/>
      <c r="JQP7" s="53"/>
      <c r="JQQ7" s="53"/>
      <c r="JQR7" s="53"/>
      <c r="JQS7" s="53"/>
      <c r="JQT7" s="53"/>
      <c r="JQU7" s="53"/>
      <c r="JQV7" s="53"/>
      <c r="JQW7" s="53"/>
      <c r="JQX7" s="53"/>
      <c r="JQY7" s="53"/>
      <c r="JQZ7" s="53"/>
      <c r="JRA7" s="53"/>
      <c r="JRB7" s="53"/>
      <c r="JRC7" s="53"/>
      <c r="JRD7" s="53"/>
      <c r="JRE7" s="53"/>
      <c r="JRF7" s="53"/>
      <c r="JRG7" s="53"/>
      <c r="JRH7" s="53"/>
      <c r="JRI7" s="53"/>
      <c r="JRJ7" s="53"/>
      <c r="JRK7" s="53"/>
      <c r="JRL7" s="53"/>
      <c r="JRM7" s="53"/>
      <c r="JRN7" s="53"/>
      <c r="JRO7" s="53"/>
      <c r="JRP7" s="53"/>
      <c r="JRQ7" s="53"/>
      <c r="JRR7" s="53"/>
      <c r="JRS7" s="53"/>
      <c r="JRT7" s="53"/>
      <c r="JRU7" s="53"/>
      <c r="JRV7" s="53"/>
      <c r="JRW7" s="53"/>
      <c r="JRX7" s="53"/>
      <c r="JRY7" s="53"/>
      <c r="JRZ7" s="53"/>
      <c r="JSA7" s="53"/>
      <c r="JSB7" s="53"/>
      <c r="JSC7" s="53"/>
      <c r="JSD7" s="53"/>
      <c r="JSE7" s="53"/>
      <c r="JSF7" s="53"/>
      <c r="JSG7" s="53"/>
      <c r="JSH7" s="53"/>
      <c r="JSI7" s="53"/>
      <c r="JSJ7" s="53"/>
      <c r="JSK7" s="53"/>
      <c r="JSL7" s="53"/>
      <c r="JSM7" s="53"/>
      <c r="JSN7" s="53"/>
      <c r="JSO7" s="53"/>
      <c r="JSP7" s="53"/>
      <c r="JSQ7" s="53"/>
      <c r="JSR7" s="53"/>
      <c r="JSS7" s="53"/>
      <c r="JST7" s="53"/>
      <c r="JSU7" s="53"/>
      <c r="JSV7" s="53"/>
      <c r="JSW7" s="53"/>
      <c r="JSX7" s="53"/>
      <c r="JSY7" s="53"/>
      <c r="JSZ7" s="53"/>
      <c r="JTA7" s="53"/>
      <c r="JTB7" s="53"/>
      <c r="JTC7" s="53"/>
      <c r="JTD7" s="53"/>
      <c r="JTE7" s="53"/>
      <c r="JTF7" s="53"/>
      <c r="JTG7" s="53"/>
      <c r="JTH7" s="53"/>
      <c r="JTI7" s="53"/>
      <c r="JTJ7" s="53"/>
      <c r="JTK7" s="53"/>
      <c r="JTL7" s="53"/>
      <c r="JTM7" s="53"/>
      <c r="JTN7" s="53"/>
      <c r="JTO7" s="53"/>
      <c r="JTP7" s="53"/>
      <c r="JTQ7" s="53"/>
      <c r="JTR7" s="53"/>
      <c r="JTS7" s="53"/>
      <c r="JTT7" s="53"/>
      <c r="JTU7" s="53"/>
      <c r="JTV7" s="53"/>
      <c r="JTW7" s="53"/>
      <c r="JTX7" s="53"/>
      <c r="JTY7" s="53"/>
      <c r="JTZ7" s="53"/>
      <c r="JUA7" s="53"/>
      <c r="JUB7" s="53"/>
      <c r="JUC7" s="53"/>
      <c r="JUD7" s="53"/>
      <c r="JUE7" s="53"/>
      <c r="JUF7" s="53"/>
      <c r="JUG7" s="53"/>
      <c r="JUH7" s="53"/>
      <c r="JUI7" s="53"/>
      <c r="JUJ7" s="53"/>
      <c r="JUK7" s="53"/>
      <c r="JUL7" s="53"/>
      <c r="JUM7" s="53"/>
      <c r="JUN7" s="53"/>
      <c r="JUO7" s="53"/>
      <c r="JUP7" s="53"/>
      <c r="JUQ7" s="53"/>
      <c r="JUR7" s="53"/>
      <c r="JUS7" s="53"/>
      <c r="JUT7" s="53"/>
      <c r="JUU7" s="53"/>
      <c r="JUV7" s="53"/>
      <c r="JUW7" s="53"/>
      <c r="JUX7" s="53"/>
      <c r="JUY7" s="53"/>
      <c r="JUZ7" s="53"/>
      <c r="JVA7" s="53"/>
      <c r="JVB7" s="53"/>
      <c r="JVC7" s="53"/>
      <c r="JVD7" s="53"/>
      <c r="JVE7" s="53"/>
      <c r="JVF7" s="53"/>
      <c r="JVG7" s="53"/>
      <c r="JVH7" s="53"/>
      <c r="JVI7" s="53"/>
      <c r="JVJ7" s="53"/>
      <c r="JVK7" s="53"/>
      <c r="JVL7" s="53"/>
      <c r="JVM7" s="53"/>
      <c r="JVN7" s="53"/>
      <c r="JVO7" s="53"/>
      <c r="JVP7" s="53"/>
      <c r="JVQ7" s="53"/>
      <c r="JVR7" s="53"/>
      <c r="JVS7" s="53"/>
      <c r="JVT7" s="53"/>
      <c r="JVU7" s="53"/>
      <c r="JVV7" s="53"/>
      <c r="JVW7" s="53"/>
      <c r="JVX7" s="53"/>
      <c r="JVY7" s="53"/>
      <c r="JVZ7" s="53"/>
      <c r="JWA7" s="53"/>
      <c r="JWB7" s="53"/>
      <c r="JWC7" s="53"/>
      <c r="JWD7" s="53"/>
      <c r="JWE7" s="53"/>
      <c r="JWF7" s="53"/>
      <c r="JWG7" s="53"/>
      <c r="JWH7" s="53"/>
      <c r="JWI7" s="53"/>
      <c r="JWJ7" s="53"/>
      <c r="JWK7" s="53"/>
      <c r="JWL7" s="53"/>
      <c r="JWM7" s="53"/>
      <c r="JWN7" s="53"/>
      <c r="JWO7" s="53"/>
      <c r="JWP7" s="53"/>
      <c r="JWQ7" s="53"/>
      <c r="JWR7" s="53"/>
      <c r="JWS7" s="53"/>
      <c r="JWT7" s="53"/>
      <c r="JWU7" s="53"/>
      <c r="JWV7" s="53"/>
      <c r="JWW7" s="53"/>
      <c r="JWX7" s="53"/>
      <c r="JWY7" s="53"/>
      <c r="JWZ7" s="53"/>
      <c r="JXA7" s="53"/>
      <c r="JXB7" s="53"/>
      <c r="JXC7" s="53"/>
      <c r="JXD7" s="53"/>
      <c r="JXE7" s="53"/>
      <c r="JXF7" s="53"/>
      <c r="JXG7" s="53"/>
      <c r="JXH7" s="53"/>
      <c r="JXI7" s="53"/>
      <c r="JXJ7" s="53"/>
      <c r="JXK7" s="53"/>
      <c r="JXL7" s="53"/>
      <c r="JXM7" s="53"/>
      <c r="JXN7" s="53"/>
      <c r="JXO7" s="53"/>
      <c r="JXP7" s="53"/>
      <c r="JXQ7" s="53"/>
      <c r="JXR7" s="53"/>
      <c r="JXS7" s="53"/>
      <c r="JXT7" s="53"/>
      <c r="JXU7" s="53"/>
      <c r="JXV7" s="53"/>
      <c r="JXW7" s="53"/>
      <c r="JXX7" s="53"/>
      <c r="JXY7" s="53"/>
      <c r="JXZ7" s="53"/>
      <c r="JYA7" s="53"/>
      <c r="JYB7" s="53"/>
      <c r="JYC7" s="53"/>
      <c r="JYD7" s="53"/>
      <c r="JYE7" s="53"/>
      <c r="JYF7" s="53"/>
      <c r="JYG7" s="53"/>
      <c r="JYH7" s="53"/>
      <c r="JYI7" s="53"/>
      <c r="JYJ7" s="53"/>
      <c r="JYK7" s="53"/>
      <c r="JYL7" s="53"/>
      <c r="JYM7" s="53"/>
      <c r="JYN7" s="53"/>
      <c r="JYO7" s="53"/>
      <c r="JYP7" s="53"/>
      <c r="JYQ7" s="53"/>
      <c r="JYR7" s="53"/>
      <c r="JYS7" s="53"/>
      <c r="JYT7" s="53"/>
      <c r="JYU7" s="53"/>
      <c r="JYV7" s="53"/>
      <c r="JYW7" s="53"/>
      <c r="JYX7" s="53"/>
      <c r="JYY7" s="53"/>
      <c r="JYZ7" s="53"/>
      <c r="JZA7" s="53"/>
      <c r="JZB7" s="53"/>
      <c r="JZC7" s="53"/>
      <c r="JZD7" s="53"/>
      <c r="JZE7" s="53"/>
      <c r="JZF7" s="53"/>
      <c r="JZG7" s="53"/>
      <c r="JZH7" s="53"/>
      <c r="JZI7" s="53"/>
      <c r="JZJ7" s="53"/>
      <c r="JZK7" s="53"/>
      <c r="JZL7" s="53"/>
      <c r="JZM7" s="53"/>
      <c r="JZN7" s="53"/>
      <c r="JZO7" s="53"/>
      <c r="JZP7" s="53"/>
      <c r="JZQ7" s="53"/>
      <c r="JZR7" s="53"/>
      <c r="JZS7" s="53"/>
      <c r="JZT7" s="53"/>
      <c r="JZU7" s="53"/>
      <c r="JZV7" s="53"/>
      <c r="JZW7" s="53"/>
      <c r="JZX7" s="53"/>
      <c r="JZY7" s="53"/>
      <c r="JZZ7" s="53"/>
      <c r="KAA7" s="53"/>
      <c r="KAB7" s="53"/>
      <c r="KAC7" s="53"/>
      <c r="KAD7" s="53"/>
      <c r="KAE7" s="53"/>
      <c r="KAF7" s="53"/>
      <c r="KAG7" s="53"/>
      <c r="KAH7" s="53"/>
      <c r="KAI7" s="53"/>
      <c r="KAJ7" s="53"/>
      <c r="KAK7" s="53"/>
      <c r="KAL7" s="53"/>
      <c r="KAM7" s="53"/>
      <c r="KAN7" s="53"/>
      <c r="KAO7" s="53"/>
      <c r="KAP7" s="53"/>
      <c r="KAQ7" s="53"/>
      <c r="KAR7" s="53"/>
      <c r="KAS7" s="53"/>
      <c r="KAT7" s="53"/>
      <c r="KAU7" s="53"/>
      <c r="KAV7" s="53"/>
      <c r="KAW7" s="53"/>
      <c r="KAX7" s="53"/>
      <c r="KAY7" s="53"/>
      <c r="KAZ7" s="53"/>
      <c r="KBA7" s="53"/>
      <c r="KBB7" s="53"/>
      <c r="KBC7" s="53"/>
      <c r="KBD7" s="53"/>
      <c r="KBE7" s="53"/>
      <c r="KBF7" s="53"/>
      <c r="KBG7" s="53"/>
      <c r="KBH7" s="53"/>
      <c r="KBI7" s="53"/>
      <c r="KBJ7" s="53"/>
      <c r="KBK7" s="53"/>
      <c r="KBL7" s="53"/>
      <c r="KBM7" s="53"/>
      <c r="KBN7" s="53"/>
      <c r="KBO7" s="53"/>
      <c r="KBP7" s="53"/>
      <c r="KBQ7" s="53"/>
      <c r="KBR7" s="53"/>
      <c r="KBS7" s="53"/>
      <c r="KBT7" s="53"/>
      <c r="KBU7" s="53"/>
      <c r="KBV7" s="53"/>
      <c r="KBW7" s="53"/>
      <c r="KBX7" s="53"/>
      <c r="KBY7" s="53"/>
      <c r="KBZ7" s="53"/>
      <c r="KCA7" s="53"/>
      <c r="KCB7" s="53"/>
      <c r="KCC7" s="53"/>
      <c r="KCD7" s="53"/>
      <c r="KCE7" s="53"/>
      <c r="KCF7" s="53"/>
      <c r="KCG7" s="53"/>
      <c r="KCH7" s="53"/>
      <c r="KCI7" s="53"/>
      <c r="KCJ7" s="53"/>
      <c r="KCK7" s="53"/>
      <c r="KCL7" s="53"/>
      <c r="KCM7" s="53"/>
      <c r="KCN7" s="53"/>
      <c r="KCO7" s="53"/>
      <c r="KCP7" s="53"/>
      <c r="KCQ7" s="53"/>
      <c r="KCR7" s="53"/>
      <c r="KCS7" s="53"/>
      <c r="KCT7" s="53"/>
      <c r="KCU7" s="53"/>
      <c r="KCV7" s="53"/>
      <c r="KCW7" s="53"/>
      <c r="KCX7" s="53"/>
      <c r="KCY7" s="53"/>
      <c r="KCZ7" s="53"/>
      <c r="KDA7" s="53"/>
      <c r="KDB7" s="53"/>
      <c r="KDC7" s="53"/>
      <c r="KDD7" s="53"/>
      <c r="KDE7" s="53"/>
      <c r="KDF7" s="53"/>
      <c r="KDG7" s="53"/>
      <c r="KDH7" s="53"/>
      <c r="KDI7" s="53"/>
      <c r="KDJ7" s="53"/>
      <c r="KDK7" s="53"/>
      <c r="KDL7" s="53"/>
      <c r="KDM7" s="53"/>
      <c r="KDN7" s="53"/>
      <c r="KDO7" s="53"/>
      <c r="KDP7" s="53"/>
      <c r="KDQ7" s="53"/>
      <c r="KDR7" s="53"/>
      <c r="KDS7" s="53"/>
      <c r="KDT7" s="53"/>
      <c r="KDU7" s="53"/>
      <c r="KDV7" s="53"/>
      <c r="KDW7" s="53"/>
      <c r="KDX7" s="53"/>
      <c r="KDY7" s="53"/>
      <c r="KDZ7" s="53"/>
      <c r="KEA7" s="53"/>
      <c r="KEB7" s="53"/>
      <c r="KEC7" s="53"/>
      <c r="KED7" s="53"/>
      <c r="KEE7" s="53"/>
      <c r="KEF7" s="53"/>
      <c r="KEG7" s="53"/>
      <c r="KEH7" s="53"/>
      <c r="KEI7" s="53"/>
      <c r="KEJ7" s="53"/>
      <c r="KEK7" s="53"/>
      <c r="KEL7" s="53"/>
      <c r="KEM7" s="53"/>
      <c r="KEN7" s="53"/>
      <c r="KEO7" s="53"/>
      <c r="KEP7" s="53"/>
      <c r="KEQ7" s="53"/>
      <c r="KER7" s="53"/>
      <c r="KES7" s="53"/>
      <c r="KET7" s="53"/>
      <c r="KEU7" s="53"/>
      <c r="KEV7" s="53"/>
      <c r="KEW7" s="53"/>
      <c r="KEX7" s="53"/>
      <c r="KEY7" s="53"/>
      <c r="KEZ7" s="53"/>
      <c r="KFA7" s="53"/>
      <c r="KFB7" s="53"/>
      <c r="KFC7" s="53"/>
      <c r="KFD7" s="53"/>
      <c r="KFE7" s="53"/>
      <c r="KFF7" s="53"/>
      <c r="KFG7" s="53"/>
      <c r="KFH7" s="53"/>
      <c r="KFI7" s="53"/>
      <c r="KFJ7" s="53"/>
      <c r="KFK7" s="53"/>
      <c r="KFL7" s="53"/>
      <c r="KFM7" s="53"/>
      <c r="KFN7" s="53"/>
      <c r="KFO7" s="53"/>
      <c r="KFP7" s="53"/>
      <c r="KFQ7" s="53"/>
      <c r="KFR7" s="53"/>
      <c r="KFS7" s="53"/>
      <c r="KFT7" s="53"/>
      <c r="KFU7" s="53"/>
      <c r="KFV7" s="53"/>
      <c r="KFW7" s="53"/>
      <c r="KFX7" s="53"/>
      <c r="KFY7" s="53"/>
      <c r="KFZ7" s="53"/>
      <c r="KGA7" s="53"/>
      <c r="KGB7" s="53"/>
      <c r="KGC7" s="53"/>
      <c r="KGD7" s="53"/>
      <c r="KGE7" s="53"/>
      <c r="KGF7" s="53"/>
      <c r="KGG7" s="53"/>
      <c r="KGH7" s="53"/>
      <c r="KGI7" s="53"/>
      <c r="KGJ7" s="53"/>
      <c r="KGK7" s="53"/>
      <c r="KGL7" s="53"/>
      <c r="KGM7" s="53"/>
      <c r="KGN7" s="53"/>
      <c r="KGO7" s="53"/>
      <c r="KGP7" s="53"/>
      <c r="KGQ7" s="53"/>
      <c r="KGR7" s="53"/>
      <c r="KGS7" s="53"/>
      <c r="KGT7" s="53"/>
      <c r="KGU7" s="53"/>
      <c r="KGV7" s="53"/>
      <c r="KGW7" s="53"/>
      <c r="KGX7" s="53"/>
      <c r="KGY7" s="53"/>
      <c r="KGZ7" s="53"/>
      <c r="KHA7" s="53"/>
      <c r="KHB7" s="53"/>
      <c r="KHC7" s="53"/>
      <c r="KHD7" s="53"/>
      <c r="KHE7" s="53"/>
      <c r="KHF7" s="53"/>
      <c r="KHG7" s="53"/>
      <c r="KHH7" s="53"/>
      <c r="KHI7" s="53"/>
      <c r="KHJ7" s="53"/>
      <c r="KHK7" s="53"/>
      <c r="KHL7" s="53"/>
      <c r="KHM7" s="53"/>
      <c r="KHN7" s="53"/>
      <c r="KHO7" s="53"/>
      <c r="KHP7" s="53"/>
      <c r="KHQ7" s="53"/>
      <c r="KHR7" s="53"/>
      <c r="KHS7" s="53"/>
      <c r="KHT7" s="53"/>
      <c r="KHU7" s="53"/>
      <c r="KHV7" s="53"/>
      <c r="KHW7" s="53"/>
      <c r="KHX7" s="53"/>
      <c r="KHY7" s="53"/>
      <c r="KHZ7" s="53"/>
      <c r="KIA7" s="53"/>
      <c r="KIB7" s="53"/>
      <c r="KIC7" s="53"/>
      <c r="KID7" s="53"/>
      <c r="KIE7" s="53"/>
      <c r="KIF7" s="53"/>
      <c r="KIG7" s="53"/>
      <c r="KIH7" s="53"/>
      <c r="KII7" s="53"/>
      <c r="KIJ7" s="53"/>
      <c r="KIK7" s="53"/>
      <c r="KIL7" s="53"/>
      <c r="KIM7" s="53"/>
      <c r="KIN7" s="53"/>
      <c r="KIO7" s="53"/>
      <c r="KIP7" s="53"/>
      <c r="KIQ7" s="53"/>
      <c r="KIR7" s="53"/>
      <c r="KIS7" s="53"/>
      <c r="KIT7" s="53"/>
      <c r="KIU7" s="53"/>
      <c r="KIV7" s="53"/>
      <c r="KIW7" s="53"/>
      <c r="KIX7" s="53"/>
      <c r="KIY7" s="53"/>
      <c r="KIZ7" s="53"/>
      <c r="KJA7" s="53"/>
      <c r="KJB7" s="53"/>
      <c r="KJC7" s="53"/>
      <c r="KJD7" s="53"/>
      <c r="KJE7" s="53"/>
      <c r="KJF7" s="53"/>
      <c r="KJG7" s="53"/>
      <c r="KJH7" s="53"/>
      <c r="KJI7" s="53"/>
      <c r="KJJ7" s="53"/>
      <c r="KJK7" s="53"/>
      <c r="KJL7" s="53"/>
      <c r="KJM7" s="53"/>
      <c r="KJN7" s="53"/>
      <c r="KJO7" s="53"/>
      <c r="KJP7" s="53"/>
      <c r="KJQ7" s="53"/>
      <c r="KJR7" s="53"/>
      <c r="KJS7" s="53"/>
      <c r="KJT7" s="53"/>
      <c r="KJU7" s="53"/>
      <c r="KJV7" s="53"/>
      <c r="KJW7" s="53"/>
      <c r="KJX7" s="53"/>
      <c r="KJY7" s="53"/>
      <c r="KJZ7" s="53"/>
      <c r="KKA7" s="53"/>
      <c r="KKB7" s="53"/>
      <c r="KKC7" s="53"/>
      <c r="KKD7" s="53"/>
      <c r="KKE7" s="53"/>
      <c r="KKF7" s="53"/>
      <c r="KKG7" s="53"/>
      <c r="KKH7" s="53"/>
      <c r="KKI7" s="53"/>
      <c r="KKJ7" s="53"/>
      <c r="KKK7" s="53"/>
      <c r="KKL7" s="53"/>
      <c r="KKM7" s="53"/>
      <c r="KKN7" s="53"/>
      <c r="KKO7" s="53"/>
      <c r="KKP7" s="53"/>
      <c r="KKQ7" s="53"/>
      <c r="KKR7" s="53"/>
      <c r="KKS7" s="53"/>
      <c r="KKT7" s="53"/>
      <c r="KKU7" s="53"/>
      <c r="KKV7" s="53"/>
      <c r="KKW7" s="53"/>
      <c r="KKX7" s="53"/>
      <c r="KKY7" s="53"/>
      <c r="KKZ7" s="53"/>
      <c r="KLA7" s="53"/>
      <c r="KLB7" s="53"/>
      <c r="KLC7" s="53"/>
      <c r="KLD7" s="53"/>
      <c r="KLE7" s="53"/>
      <c r="KLF7" s="53"/>
      <c r="KLG7" s="53"/>
      <c r="KLH7" s="53"/>
      <c r="KLI7" s="53"/>
      <c r="KLJ7" s="53"/>
      <c r="KLK7" s="53"/>
      <c r="KLL7" s="53"/>
      <c r="KLM7" s="53"/>
      <c r="KLN7" s="53"/>
      <c r="KLO7" s="53"/>
      <c r="KLP7" s="53"/>
      <c r="KLQ7" s="53"/>
      <c r="KLR7" s="53"/>
      <c r="KLS7" s="53"/>
      <c r="KLT7" s="53"/>
      <c r="KLU7" s="53"/>
      <c r="KLV7" s="53"/>
      <c r="KLW7" s="53"/>
      <c r="KLX7" s="53"/>
      <c r="KLY7" s="53"/>
      <c r="KLZ7" s="53"/>
      <c r="KMA7" s="53"/>
      <c r="KMB7" s="53"/>
      <c r="KMC7" s="53"/>
      <c r="KMD7" s="53"/>
      <c r="KME7" s="53"/>
      <c r="KMF7" s="53"/>
      <c r="KMG7" s="53"/>
      <c r="KMH7" s="53"/>
      <c r="KMI7" s="53"/>
      <c r="KMJ7" s="53"/>
      <c r="KMK7" s="53"/>
      <c r="KML7" s="53"/>
      <c r="KMM7" s="53"/>
      <c r="KMN7" s="53"/>
      <c r="KMO7" s="53"/>
      <c r="KMP7" s="53"/>
      <c r="KMQ7" s="53"/>
      <c r="KMR7" s="53"/>
      <c r="KMS7" s="53"/>
      <c r="KMT7" s="53"/>
      <c r="KMU7" s="53"/>
      <c r="KMV7" s="53"/>
      <c r="KMW7" s="53"/>
      <c r="KMX7" s="53"/>
      <c r="KMY7" s="53"/>
      <c r="KMZ7" s="53"/>
      <c r="KNA7" s="53"/>
      <c r="KNB7" s="53"/>
      <c r="KNC7" s="53"/>
      <c r="KND7" s="53"/>
      <c r="KNE7" s="53"/>
      <c r="KNF7" s="53"/>
      <c r="KNG7" s="53"/>
      <c r="KNH7" s="53"/>
      <c r="KNI7" s="53"/>
      <c r="KNJ7" s="53"/>
      <c r="KNK7" s="53"/>
      <c r="KNL7" s="53"/>
      <c r="KNM7" s="53"/>
      <c r="KNN7" s="53"/>
      <c r="KNO7" s="53"/>
      <c r="KNP7" s="53"/>
      <c r="KNQ7" s="53"/>
      <c r="KNR7" s="53"/>
      <c r="KNS7" s="53"/>
      <c r="KNT7" s="53"/>
      <c r="KNU7" s="53"/>
      <c r="KNV7" s="53"/>
      <c r="KNW7" s="53"/>
      <c r="KNX7" s="53"/>
      <c r="KNY7" s="53"/>
      <c r="KNZ7" s="53"/>
      <c r="KOA7" s="53"/>
      <c r="KOB7" s="53"/>
      <c r="KOC7" s="53"/>
      <c r="KOD7" s="53"/>
      <c r="KOE7" s="53"/>
      <c r="KOF7" s="53"/>
      <c r="KOG7" s="53"/>
      <c r="KOH7" s="53"/>
      <c r="KOI7" s="53"/>
      <c r="KOJ7" s="53"/>
      <c r="KOK7" s="53"/>
      <c r="KOL7" s="53"/>
      <c r="KOM7" s="53"/>
      <c r="KON7" s="53"/>
      <c r="KOO7" s="53"/>
      <c r="KOP7" s="53"/>
      <c r="KOQ7" s="53"/>
      <c r="KOR7" s="53"/>
      <c r="KOS7" s="53"/>
      <c r="KOT7" s="53"/>
      <c r="KOU7" s="53"/>
      <c r="KOV7" s="53"/>
      <c r="KOW7" s="53"/>
      <c r="KOX7" s="53"/>
      <c r="KOY7" s="53"/>
      <c r="KOZ7" s="53"/>
      <c r="KPA7" s="53"/>
      <c r="KPB7" s="53"/>
      <c r="KPC7" s="53"/>
      <c r="KPD7" s="53"/>
      <c r="KPE7" s="53"/>
      <c r="KPF7" s="53"/>
      <c r="KPG7" s="53"/>
      <c r="KPH7" s="53"/>
      <c r="KPI7" s="53"/>
      <c r="KPJ7" s="53"/>
      <c r="KPK7" s="53"/>
      <c r="KPL7" s="53"/>
      <c r="KPM7" s="53"/>
      <c r="KPN7" s="53"/>
      <c r="KPO7" s="53"/>
      <c r="KPP7" s="53"/>
      <c r="KPQ7" s="53"/>
      <c r="KPR7" s="53"/>
      <c r="KPS7" s="53"/>
      <c r="KPT7" s="53"/>
      <c r="KPU7" s="53"/>
      <c r="KPV7" s="53"/>
      <c r="KPW7" s="53"/>
      <c r="KPX7" s="53"/>
      <c r="KPY7" s="53"/>
      <c r="KPZ7" s="53"/>
      <c r="KQA7" s="53"/>
      <c r="KQB7" s="53"/>
      <c r="KQC7" s="53"/>
      <c r="KQD7" s="53"/>
      <c r="KQE7" s="53"/>
      <c r="KQF7" s="53"/>
      <c r="KQG7" s="53"/>
      <c r="KQH7" s="53"/>
      <c r="KQI7" s="53"/>
      <c r="KQJ7" s="53"/>
      <c r="KQK7" s="53"/>
      <c r="KQL7" s="53"/>
      <c r="KQM7" s="53"/>
      <c r="KQN7" s="53"/>
      <c r="KQO7" s="53"/>
      <c r="KQP7" s="53"/>
      <c r="KQQ7" s="53"/>
      <c r="KQR7" s="53"/>
      <c r="KQS7" s="53"/>
      <c r="KQT7" s="53"/>
      <c r="KQU7" s="53"/>
      <c r="KQV7" s="53"/>
      <c r="KQW7" s="53"/>
      <c r="KQX7" s="53"/>
      <c r="KQY7" s="53"/>
      <c r="KQZ7" s="53"/>
      <c r="KRA7" s="53"/>
      <c r="KRB7" s="53"/>
      <c r="KRC7" s="53"/>
      <c r="KRD7" s="53"/>
      <c r="KRE7" s="53"/>
      <c r="KRF7" s="53"/>
      <c r="KRG7" s="53"/>
      <c r="KRH7" s="53"/>
      <c r="KRI7" s="53"/>
      <c r="KRJ7" s="53"/>
      <c r="KRK7" s="53"/>
      <c r="KRL7" s="53"/>
      <c r="KRM7" s="53"/>
      <c r="KRN7" s="53"/>
      <c r="KRO7" s="53"/>
      <c r="KRP7" s="53"/>
      <c r="KRQ7" s="53"/>
      <c r="KRR7" s="53"/>
      <c r="KRS7" s="53"/>
      <c r="KRT7" s="53"/>
      <c r="KRU7" s="53"/>
      <c r="KRV7" s="53"/>
      <c r="KRW7" s="53"/>
      <c r="KRX7" s="53"/>
      <c r="KRY7" s="53"/>
      <c r="KRZ7" s="53"/>
      <c r="KSA7" s="53"/>
      <c r="KSB7" s="53"/>
      <c r="KSC7" s="53"/>
      <c r="KSD7" s="53"/>
      <c r="KSE7" s="53"/>
      <c r="KSF7" s="53"/>
      <c r="KSG7" s="53"/>
      <c r="KSH7" s="53"/>
      <c r="KSI7" s="53"/>
      <c r="KSJ7" s="53"/>
      <c r="KSK7" s="53"/>
      <c r="KSL7" s="53"/>
      <c r="KSM7" s="53"/>
      <c r="KSN7" s="53"/>
      <c r="KSO7" s="53"/>
      <c r="KSP7" s="53"/>
      <c r="KSQ7" s="53"/>
      <c r="KSR7" s="53"/>
      <c r="KSS7" s="53"/>
      <c r="KST7" s="53"/>
      <c r="KSU7" s="53"/>
      <c r="KSV7" s="53"/>
      <c r="KSW7" s="53"/>
      <c r="KSX7" s="53"/>
      <c r="KSY7" s="53"/>
      <c r="KSZ7" s="53"/>
      <c r="KTA7" s="53"/>
      <c r="KTB7" s="53"/>
      <c r="KTC7" s="53"/>
      <c r="KTD7" s="53"/>
      <c r="KTE7" s="53"/>
      <c r="KTF7" s="53"/>
      <c r="KTG7" s="53"/>
      <c r="KTH7" s="53"/>
      <c r="KTI7" s="53"/>
      <c r="KTJ7" s="53"/>
      <c r="KTK7" s="53"/>
      <c r="KTL7" s="53"/>
      <c r="KTM7" s="53"/>
      <c r="KTN7" s="53"/>
      <c r="KTO7" s="53"/>
      <c r="KTP7" s="53"/>
      <c r="KTQ7" s="53"/>
      <c r="KTR7" s="53"/>
      <c r="KTS7" s="53"/>
      <c r="KTT7" s="53"/>
      <c r="KTU7" s="53"/>
      <c r="KTV7" s="53"/>
      <c r="KTW7" s="53"/>
      <c r="KTX7" s="53"/>
      <c r="KTY7" s="53"/>
      <c r="KTZ7" s="53"/>
      <c r="KUA7" s="53"/>
      <c r="KUB7" s="53"/>
      <c r="KUC7" s="53"/>
      <c r="KUD7" s="53"/>
      <c r="KUE7" s="53"/>
      <c r="KUF7" s="53"/>
      <c r="KUG7" s="53"/>
      <c r="KUH7" s="53"/>
      <c r="KUI7" s="53"/>
      <c r="KUJ7" s="53"/>
      <c r="KUK7" s="53"/>
      <c r="KUL7" s="53"/>
      <c r="KUM7" s="53"/>
      <c r="KUN7" s="53"/>
      <c r="KUO7" s="53"/>
      <c r="KUP7" s="53"/>
      <c r="KUQ7" s="53"/>
      <c r="KUR7" s="53"/>
      <c r="KUS7" s="53"/>
      <c r="KUT7" s="53"/>
      <c r="KUU7" s="53"/>
      <c r="KUV7" s="53"/>
      <c r="KUW7" s="53"/>
      <c r="KUX7" s="53"/>
      <c r="KUY7" s="53"/>
      <c r="KUZ7" s="53"/>
      <c r="KVA7" s="53"/>
      <c r="KVB7" s="53"/>
      <c r="KVC7" s="53"/>
      <c r="KVD7" s="53"/>
      <c r="KVE7" s="53"/>
      <c r="KVF7" s="53"/>
      <c r="KVG7" s="53"/>
      <c r="KVH7" s="53"/>
      <c r="KVI7" s="53"/>
      <c r="KVJ7" s="53"/>
      <c r="KVK7" s="53"/>
      <c r="KVL7" s="53"/>
      <c r="KVM7" s="53"/>
      <c r="KVN7" s="53"/>
      <c r="KVO7" s="53"/>
      <c r="KVP7" s="53"/>
      <c r="KVQ7" s="53"/>
      <c r="KVR7" s="53"/>
      <c r="KVS7" s="53"/>
      <c r="KVT7" s="53"/>
      <c r="KVU7" s="53"/>
      <c r="KVV7" s="53"/>
      <c r="KVW7" s="53"/>
      <c r="KVX7" s="53"/>
      <c r="KVY7" s="53"/>
      <c r="KVZ7" s="53"/>
      <c r="KWA7" s="53"/>
      <c r="KWB7" s="53"/>
      <c r="KWC7" s="53"/>
      <c r="KWD7" s="53"/>
      <c r="KWE7" s="53"/>
      <c r="KWF7" s="53"/>
      <c r="KWG7" s="53"/>
      <c r="KWH7" s="53"/>
      <c r="KWI7" s="53"/>
      <c r="KWJ7" s="53"/>
      <c r="KWK7" s="53"/>
      <c r="KWL7" s="53"/>
      <c r="KWM7" s="53"/>
      <c r="KWN7" s="53"/>
      <c r="KWO7" s="53"/>
      <c r="KWP7" s="53"/>
      <c r="KWQ7" s="53"/>
      <c r="KWR7" s="53"/>
      <c r="KWS7" s="53"/>
      <c r="KWT7" s="53"/>
      <c r="KWU7" s="53"/>
      <c r="KWV7" s="53"/>
      <c r="KWW7" s="53"/>
      <c r="KWX7" s="53"/>
      <c r="KWY7" s="53"/>
      <c r="KWZ7" s="53"/>
      <c r="KXA7" s="53"/>
      <c r="KXB7" s="53"/>
      <c r="KXC7" s="53"/>
      <c r="KXD7" s="53"/>
      <c r="KXE7" s="53"/>
      <c r="KXF7" s="53"/>
      <c r="KXG7" s="53"/>
      <c r="KXH7" s="53"/>
      <c r="KXI7" s="53"/>
      <c r="KXJ7" s="53"/>
      <c r="KXK7" s="53"/>
      <c r="KXL7" s="53"/>
      <c r="KXM7" s="53"/>
      <c r="KXN7" s="53"/>
      <c r="KXO7" s="53"/>
      <c r="KXP7" s="53"/>
      <c r="KXQ7" s="53"/>
      <c r="KXR7" s="53"/>
      <c r="KXS7" s="53"/>
      <c r="KXT7" s="53"/>
      <c r="KXU7" s="53"/>
      <c r="KXV7" s="53"/>
      <c r="KXW7" s="53"/>
      <c r="KXX7" s="53"/>
      <c r="KXY7" s="53"/>
      <c r="KXZ7" s="53"/>
      <c r="KYA7" s="53"/>
      <c r="KYB7" s="53"/>
      <c r="KYC7" s="53"/>
      <c r="KYD7" s="53"/>
      <c r="KYE7" s="53"/>
      <c r="KYF7" s="53"/>
      <c r="KYG7" s="53"/>
      <c r="KYH7" s="53"/>
      <c r="KYI7" s="53"/>
      <c r="KYJ7" s="53"/>
      <c r="KYK7" s="53"/>
      <c r="KYL7" s="53"/>
      <c r="KYM7" s="53"/>
      <c r="KYN7" s="53"/>
      <c r="KYO7" s="53"/>
      <c r="KYP7" s="53"/>
      <c r="KYQ7" s="53"/>
      <c r="KYR7" s="53"/>
      <c r="KYS7" s="53"/>
      <c r="KYT7" s="53"/>
      <c r="KYU7" s="53"/>
      <c r="KYV7" s="53"/>
      <c r="KYW7" s="53"/>
      <c r="KYX7" s="53"/>
      <c r="KYY7" s="53"/>
      <c r="KYZ7" s="53"/>
      <c r="KZA7" s="53"/>
      <c r="KZB7" s="53"/>
      <c r="KZC7" s="53"/>
      <c r="KZD7" s="53"/>
      <c r="KZE7" s="53"/>
      <c r="KZF7" s="53"/>
      <c r="KZG7" s="53"/>
      <c r="KZH7" s="53"/>
      <c r="KZI7" s="53"/>
      <c r="KZJ7" s="53"/>
      <c r="KZK7" s="53"/>
      <c r="KZL7" s="53"/>
      <c r="KZM7" s="53"/>
      <c r="KZN7" s="53"/>
      <c r="KZO7" s="53"/>
      <c r="KZP7" s="53"/>
      <c r="KZQ7" s="53"/>
      <c r="KZR7" s="53"/>
      <c r="KZS7" s="53"/>
      <c r="KZT7" s="53"/>
      <c r="KZU7" s="53"/>
      <c r="KZV7" s="53"/>
      <c r="KZW7" s="53"/>
      <c r="KZX7" s="53"/>
      <c r="KZY7" s="53"/>
      <c r="KZZ7" s="53"/>
      <c r="LAA7" s="53"/>
      <c r="LAB7" s="53"/>
      <c r="LAC7" s="53"/>
      <c r="LAD7" s="53"/>
      <c r="LAE7" s="53"/>
      <c r="LAF7" s="53"/>
      <c r="LAG7" s="53"/>
      <c r="LAH7" s="53"/>
      <c r="LAI7" s="53"/>
      <c r="LAJ7" s="53"/>
      <c r="LAK7" s="53"/>
      <c r="LAL7" s="53"/>
      <c r="LAM7" s="53"/>
      <c r="LAN7" s="53"/>
      <c r="LAO7" s="53"/>
      <c r="LAP7" s="53"/>
      <c r="LAQ7" s="53"/>
      <c r="LAR7" s="53"/>
      <c r="LAS7" s="53"/>
      <c r="LAT7" s="53"/>
      <c r="LAU7" s="53"/>
      <c r="LAV7" s="53"/>
      <c r="LAW7" s="53"/>
      <c r="LAX7" s="53"/>
      <c r="LAY7" s="53"/>
      <c r="LAZ7" s="53"/>
      <c r="LBA7" s="53"/>
      <c r="LBB7" s="53"/>
      <c r="LBC7" s="53"/>
      <c r="LBD7" s="53"/>
      <c r="LBE7" s="53"/>
      <c r="LBF7" s="53"/>
      <c r="LBG7" s="53"/>
      <c r="LBH7" s="53"/>
      <c r="LBI7" s="53"/>
      <c r="LBJ7" s="53"/>
      <c r="LBK7" s="53"/>
      <c r="LBL7" s="53"/>
      <c r="LBM7" s="53"/>
      <c r="LBN7" s="53"/>
      <c r="LBO7" s="53"/>
      <c r="LBP7" s="53"/>
      <c r="LBQ7" s="53"/>
      <c r="LBR7" s="53"/>
      <c r="LBS7" s="53"/>
      <c r="LBT7" s="53"/>
      <c r="LBU7" s="53"/>
      <c r="LBV7" s="53"/>
      <c r="LBW7" s="53"/>
      <c r="LBX7" s="53"/>
      <c r="LBY7" s="53"/>
      <c r="LBZ7" s="53"/>
      <c r="LCA7" s="53"/>
      <c r="LCB7" s="53"/>
      <c r="LCC7" s="53"/>
      <c r="LCD7" s="53"/>
      <c r="LCE7" s="53"/>
      <c r="LCF7" s="53"/>
      <c r="LCG7" s="53"/>
      <c r="LCH7" s="53"/>
      <c r="LCI7" s="53"/>
      <c r="LCJ7" s="53"/>
      <c r="LCK7" s="53"/>
      <c r="LCL7" s="53"/>
      <c r="LCM7" s="53"/>
      <c r="LCN7" s="53"/>
      <c r="LCO7" s="53"/>
      <c r="LCP7" s="53"/>
      <c r="LCQ7" s="53"/>
      <c r="LCR7" s="53"/>
      <c r="LCS7" s="53"/>
      <c r="LCT7" s="53"/>
      <c r="LCU7" s="53"/>
      <c r="LCV7" s="53"/>
      <c r="LCW7" s="53"/>
      <c r="LCX7" s="53"/>
      <c r="LCY7" s="53"/>
      <c r="LCZ7" s="53"/>
      <c r="LDA7" s="53"/>
      <c r="LDB7" s="53"/>
      <c r="LDC7" s="53"/>
      <c r="LDD7" s="53"/>
      <c r="LDE7" s="53"/>
      <c r="LDF7" s="53"/>
      <c r="LDG7" s="53"/>
      <c r="LDH7" s="53"/>
      <c r="LDI7" s="53"/>
      <c r="LDJ7" s="53"/>
      <c r="LDK7" s="53"/>
      <c r="LDL7" s="53"/>
      <c r="LDM7" s="53"/>
      <c r="LDN7" s="53"/>
      <c r="LDO7" s="53"/>
      <c r="LDP7" s="53"/>
      <c r="LDQ7" s="53"/>
      <c r="LDR7" s="53"/>
      <c r="LDS7" s="53"/>
      <c r="LDT7" s="53"/>
      <c r="LDU7" s="53"/>
      <c r="LDV7" s="53"/>
      <c r="LDW7" s="53"/>
      <c r="LDX7" s="53"/>
      <c r="LDY7" s="53"/>
      <c r="LDZ7" s="53"/>
      <c r="LEA7" s="53"/>
      <c r="LEB7" s="53"/>
      <c r="LEC7" s="53"/>
      <c r="LED7" s="53"/>
      <c r="LEE7" s="53"/>
      <c r="LEF7" s="53"/>
      <c r="LEG7" s="53"/>
      <c r="LEH7" s="53"/>
      <c r="LEI7" s="53"/>
      <c r="LEJ7" s="53"/>
      <c r="LEK7" s="53"/>
      <c r="LEL7" s="53"/>
      <c r="LEM7" s="53"/>
      <c r="LEN7" s="53"/>
      <c r="LEO7" s="53"/>
      <c r="LEP7" s="53"/>
      <c r="LEQ7" s="53"/>
      <c r="LER7" s="53"/>
      <c r="LES7" s="53"/>
      <c r="LET7" s="53"/>
      <c r="LEU7" s="53"/>
      <c r="LEV7" s="53"/>
      <c r="LEW7" s="53"/>
      <c r="LEX7" s="53"/>
      <c r="LEY7" s="53"/>
      <c r="LEZ7" s="53"/>
      <c r="LFA7" s="53"/>
      <c r="LFB7" s="53"/>
      <c r="LFC7" s="53"/>
      <c r="LFD7" s="53"/>
      <c r="LFE7" s="53"/>
      <c r="LFF7" s="53"/>
      <c r="LFG7" s="53"/>
      <c r="LFH7" s="53"/>
      <c r="LFI7" s="53"/>
      <c r="LFJ7" s="53"/>
      <c r="LFK7" s="53"/>
      <c r="LFL7" s="53"/>
      <c r="LFM7" s="53"/>
      <c r="LFN7" s="53"/>
      <c r="LFO7" s="53"/>
      <c r="LFP7" s="53"/>
      <c r="LFQ7" s="53"/>
      <c r="LFR7" s="53"/>
      <c r="LFS7" s="53"/>
      <c r="LFT7" s="53"/>
      <c r="LFU7" s="53"/>
      <c r="LFV7" s="53"/>
      <c r="LFW7" s="53"/>
      <c r="LFX7" s="53"/>
      <c r="LFY7" s="53"/>
      <c r="LFZ7" s="53"/>
      <c r="LGA7" s="53"/>
      <c r="LGB7" s="53"/>
      <c r="LGC7" s="53"/>
      <c r="LGD7" s="53"/>
      <c r="LGE7" s="53"/>
      <c r="LGF7" s="53"/>
      <c r="LGG7" s="53"/>
      <c r="LGH7" s="53"/>
      <c r="LGI7" s="53"/>
      <c r="LGJ7" s="53"/>
      <c r="LGK7" s="53"/>
      <c r="LGL7" s="53"/>
      <c r="LGM7" s="53"/>
      <c r="LGN7" s="53"/>
      <c r="LGO7" s="53"/>
      <c r="LGP7" s="53"/>
      <c r="LGQ7" s="53"/>
      <c r="LGR7" s="53"/>
      <c r="LGS7" s="53"/>
      <c r="LGT7" s="53"/>
      <c r="LGU7" s="53"/>
      <c r="LGV7" s="53"/>
      <c r="LGW7" s="53"/>
      <c r="LGX7" s="53"/>
      <c r="LGY7" s="53"/>
      <c r="LGZ7" s="53"/>
      <c r="LHA7" s="53"/>
      <c r="LHB7" s="53"/>
      <c r="LHC7" s="53"/>
      <c r="LHD7" s="53"/>
      <c r="LHE7" s="53"/>
      <c r="LHF7" s="53"/>
      <c r="LHG7" s="53"/>
      <c r="LHH7" s="53"/>
      <c r="LHI7" s="53"/>
      <c r="LHJ7" s="53"/>
      <c r="LHK7" s="53"/>
      <c r="LHL7" s="53"/>
      <c r="LHM7" s="53"/>
      <c r="LHN7" s="53"/>
      <c r="LHO7" s="53"/>
      <c r="LHP7" s="53"/>
      <c r="LHQ7" s="53"/>
      <c r="LHR7" s="53"/>
      <c r="LHS7" s="53"/>
      <c r="LHT7" s="53"/>
      <c r="LHU7" s="53"/>
      <c r="LHV7" s="53"/>
      <c r="LHW7" s="53"/>
      <c r="LHX7" s="53"/>
      <c r="LHY7" s="53"/>
      <c r="LHZ7" s="53"/>
      <c r="LIA7" s="53"/>
      <c r="LIB7" s="53"/>
      <c r="LIC7" s="53"/>
      <c r="LID7" s="53"/>
      <c r="LIE7" s="53"/>
      <c r="LIF7" s="53"/>
      <c r="LIG7" s="53"/>
      <c r="LIH7" s="53"/>
      <c r="LII7" s="53"/>
      <c r="LIJ7" s="53"/>
      <c r="LIK7" s="53"/>
      <c r="LIL7" s="53"/>
      <c r="LIM7" s="53"/>
      <c r="LIN7" s="53"/>
      <c r="LIO7" s="53"/>
      <c r="LIP7" s="53"/>
      <c r="LIQ7" s="53"/>
      <c r="LIR7" s="53"/>
      <c r="LIS7" s="53"/>
      <c r="LIT7" s="53"/>
      <c r="LIU7" s="53"/>
      <c r="LIV7" s="53"/>
      <c r="LIW7" s="53"/>
      <c r="LIX7" s="53"/>
      <c r="LIY7" s="53"/>
      <c r="LIZ7" s="53"/>
      <c r="LJA7" s="53"/>
      <c r="LJB7" s="53"/>
      <c r="LJC7" s="53"/>
      <c r="LJD7" s="53"/>
      <c r="LJE7" s="53"/>
      <c r="LJF7" s="53"/>
      <c r="LJG7" s="53"/>
      <c r="LJH7" s="53"/>
      <c r="LJI7" s="53"/>
      <c r="LJJ7" s="53"/>
      <c r="LJK7" s="53"/>
      <c r="LJL7" s="53"/>
      <c r="LJM7" s="53"/>
      <c r="LJN7" s="53"/>
      <c r="LJO7" s="53"/>
      <c r="LJP7" s="53"/>
      <c r="LJQ7" s="53"/>
      <c r="LJR7" s="53"/>
      <c r="LJS7" s="53"/>
      <c r="LJT7" s="53"/>
      <c r="LJU7" s="53"/>
      <c r="LJV7" s="53"/>
      <c r="LJW7" s="53"/>
      <c r="LJX7" s="53"/>
      <c r="LJY7" s="53"/>
      <c r="LJZ7" s="53"/>
      <c r="LKA7" s="53"/>
      <c r="LKB7" s="53"/>
      <c r="LKC7" s="53"/>
      <c r="LKD7" s="53"/>
      <c r="LKE7" s="53"/>
      <c r="LKF7" s="53"/>
      <c r="LKG7" s="53"/>
      <c r="LKH7" s="53"/>
      <c r="LKI7" s="53"/>
      <c r="LKJ7" s="53"/>
      <c r="LKK7" s="53"/>
      <c r="LKL7" s="53"/>
      <c r="LKM7" s="53"/>
      <c r="LKN7" s="53"/>
      <c r="LKO7" s="53"/>
      <c r="LKP7" s="53"/>
      <c r="LKQ7" s="53"/>
      <c r="LKR7" s="53"/>
      <c r="LKS7" s="53"/>
      <c r="LKT7" s="53"/>
      <c r="LKU7" s="53"/>
      <c r="LKV7" s="53"/>
      <c r="LKW7" s="53"/>
      <c r="LKX7" s="53"/>
      <c r="LKY7" s="53"/>
      <c r="LKZ7" s="53"/>
      <c r="LLA7" s="53"/>
      <c r="LLB7" s="53"/>
      <c r="LLC7" s="53"/>
      <c r="LLD7" s="53"/>
      <c r="LLE7" s="53"/>
      <c r="LLF7" s="53"/>
      <c r="LLG7" s="53"/>
      <c r="LLH7" s="53"/>
      <c r="LLI7" s="53"/>
      <c r="LLJ7" s="53"/>
      <c r="LLK7" s="53"/>
      <c r="LLL7" s="53"/>
      <c r="LLM7" s="53"/>
      <c r="LLN7" s="53"/>
      <c r="LLO7" s="53"/>
      <c r="LLP7" s="53"/>
      <c r="LLQ7" s="53"/>
      <c r="LLR7" s="53"/>
      <c r="LLS7" s="53"/>
      <c r="LLT7" s="53"/>
      <c r="LLU7" s="53"/>
      <c r="LLV7" s="53"/>
      <c r="LLW7" s="53"/>
      <c r="LLX7" s="53"/>
      <c r="LLY7" s="53"/>
      <c r="LLZ7" s="53"/>
      <c r="LMA7" s="53"/>
      <c r="LMB7" s="53"/>
      <c r="LMC7" s="53"/>
      <c r="LMD7" s="53"/>
      <c r="LME7" s="53"/>
      <c r="LMF7" s="53"/>
      <c r="LMG7" s="53"/>
      <c r="LMH7" s="53"/>
      <c r="LMI7" s="53"/>
      <c r="LMJ7" s="53"/>
      <c r="LMK7" s="53"/>
      <c r="LML7" s="53"/>
      <c r="LMM7" s="53"/>
      <c r="LMN7" s="53"/>
      <c r="LMO7" s="53"/>
      <c r="LMP7" s="53"/>
      <c r="LMQ7" s="53"/>
      <c r="LMR7" s="53"/>
      <c r="LMS7" s="53"/>
      <c r="LMT7" s="53"/>
      <c r="LMU7" s="53"/>
      <c r="LMV7" s="53"/>
      <c r="LMW7" s="53"/>
      <c r="LMX7" s="53"/>
      <c r="LMY7" s="53"/>
      <c r="LMZ7" s="53"/>
      <c r="LNA7" s="53"/>
      <c r="LNB7" s="53"/>
      <c r="LNC7" s="53"/>
      <c r="LND7" s="53"/>
      <c r="LNE7" s="53"/>
      <c r="LNF7" s="53"/>
      <c r="LNG7" s="53"/>
      <c r="LNH7" s="53"/>
      <c r="LNI7" s="53"/>
      <c r="LNJ7" s="53"/>
      <c r="LNK7" s="53"/>
      <c r="LNL7" s="53"/>
      <c r="LNM7" s="53"/>
      <c r="LNN7" s="53"/>
      <c r="LNO7" s="53"/>
      <c r="LNP7" s="53"/>
      <c r="LNQ7" s="53"/>
      <c r="LNR7" s="53"/>
      <c r="LNS7" s="53"/>
      <c r="LNT7" s="53"/>
      <c r="LNU7" s="53"/>
      <c r="LNV7" s="53"/>
      <c r="LNW7" s="53"/>
      <c r="LNX7" s="53"/>
      <c r="LNY7" s="53"/>
      <c r="LNZ7" s="53"/>
      <c r="LOA7" s="53"/>
      <c r="LOB7" s="53"/>
      <c r="LOC7" s="53"/>
      <c r="LOD7" s="53"/>
      <c r="LOE7" s="53"/>
      <c r="LOF7" s="53"/>
      <c r="LOG7" s="53"/>
      <c r="LOH7" s="53"/>
      <c r="LOI7" s="53"/>
      <c r="LOJ7" s="53"/>
      <c r="LOK7" s="53"/>
      <c r="LOL7" s="53"/>
      <c r="LOM7" s="53"/>
      <c r="LON7" s="53"/>
      <c r="LOO7" s="53"/>
      <c r="LOP7" s="53"/>
      <c r="LOQ7" s="53"/>
      <c r="LOR7" s="53"/>
      <c r="LOS7" s="53"/>
      <c r="LOT7" s="53"/>
      <c r="LOU7" s="53"/>
      <c r="LOV7" s="53"/>
      <c r="LOW7" s="53"/>
      <c r="LOX7" s="53"/>
      <c r="LOY7" s="53"/>
      <c r="LOZ7" s="53"/>
      <c r="LPA7" s="53"/>
      <c r="LPB7" s="53"/>
      <c r="LPC7" s="53"/>
      <c r="LPD7" s="53"/>
      <c r="LPE7" s="53"/>
      <c r="LPF7" s="53"/>
      <c r="LPG7" s="53"/>
      <c r="LPH7" s="53"/>
      <c r="LPI7" s="53"/>
      <c r="LPJ7" s="53"/>
      <c r="LPK7" s="53"/>
      <c r="LPL7" s="53"/>
      <c r="LPM7" s="53"/>
      <c r="LPN7" s="53"/>
      <c r="LPO7" s="53"/>
      <c r="LPP7" s="53"/>
      <c r="LPQ7" s="53"/>
      <c r="LPR7" s="53"/>
      <c r="LPS7" s="53"/>
      <c r="LPT7" s="53"/>
      <c r="LPU7" s="53"/>
      <c r="LPV7" s="53"/>
      <c r="LPW7" s="53"/>
      <c r="LPX7" s="53"/>
      <c r="LPY7" s="53"/>
      <c r="LPZ7" s="53"/>
      <c r="LQA7" s="53"/>
      <c r="LQB7" s="53"/>
      <c r="LQC7" s="53"/>
      <c r="LQD7" s="53"/>
      <c r="LQE7" s="53"/>
      <c r="LQF7" s="53"/>
      <c r="LQG7" s="53"/>
      <c r="LQH7" s="53"/>
      <c r="LQI7" s="53"/>
      <c r="LQJ7" s="53"/>
      <c r="LQK7" s="53"/>
      <c r="LQL7" s="53"/>
      <c r="LQM7" s="53"/>
      <c r="LQN7" s="53"/>
      <c r="LQO7" s="53"/>
      <c r="LQP7" s="53"/>
      <c r="LQQ7" s="53"/>
      <c r="LQR7" s="53"/>
      <c r="LQS7" s="53"/>
      <c r="LQT7" s="53"/>
      <c r="LQU7" s="53"/>
      <c r="LQV7" s="53"/>
      <c r="LQW7" s="53"/>
      <c r="LQX7" s="53"/>
      <c r="LQY7" s="53"/>
      <c r="LQZ7" s="53"/>
      <c r="LRA7" s="53"/>
      <c r="LRB7" s="53"/>
      <c r="LRC7" s="53"/>
      <c r="LRD7" s="53"/>
      <c r="LRE7" s="53"/>
      <c r="LRF7" s="53"/>
      <c r="LRG7" s="53"/>
      <c r="LRH7" s="53"/>
      <c r="LRI7" s="53"/>
      <c r="LRJ7" s="53"/>
      <c r="LRK7" s="53"/>
      <c r="LRL7" s="53"/>
      <c r="LRM7" s="53"/>
      <c r="LRN7" s="53"/>
      <c r="LRO7" s="53"/>
      <c r="LRP7" s="53"/>
      <c r="LRQ7" s="53"/>
      <c r="LRR7" s="53"/>
      <c r="LRS7" s="53"/>
      <c r="LRT7" s="53"/>
      <c r="LRU7" s="53"/>
      <c r="LRV7" s="53"/>
      <c r="LRW7" s="53"/>
      <c r="LRX7" s="53"/>
      <c r="LRY7" s="53"/>
      <c r="LRZ7" s="53"/>
      <c r="LSA7" s="53"/>
      <c r="LSB7" s="53"/>
      <c r="LSC7" s="53"/>
      <c r="LSD7" s="53"/>
      <c r="LSE7" s="53"/>
      <c r="LSF7" s="53"/>
      <c r="LSG7" s="53"/>
      <c r="LSH7" s="53"/>
      <c r="LSI7" s="53"/>
      <c r="LSJ7" s="53"/>
      <c r="LSK7" s="53"/>
      <c r="LSL7" s="53"/>
      <c r="LSM7" s="53"/>
      <c r="LSN7" s="53"/>
      <c r="LSO7" s="53"/>
      <c r="LSP7" s="53"/>
      <c r="LSQ7" s="53"/>
      <c r="LSR7" s="53"/>
      <c r="LSS7" s="53"/>
      <c r="LST7" s="53"/>
      <c r="LSU7" s="53"/>
      <c r="LSV7" s="53"/>
      <c r="LSW7" s="53"/>
      <c r="LSX7" s="53"/>
      <c r="LSY7" s="53"/>
      <c r="LSZ7" s="53"/>
      <c r="LTA7" s="53"/>
      <c r="LTB7" s="53"/>
      <c r="LTC7" s="53"/>
      <c r="LTD7" s="53"/>
      <c r="LTE7" s="53"/>
      <c r="LTF7" s="53"/>
      <c r="LTG7" s="53"/>
      <c r="LTH7" s="53"/>
      <c r="LTI7" s="53"/>
      <c r="LTJ7" s="53"/>
      <c r="LTK7" s="53"/>
      <c r="LTL7" s="53"/>
      <c r="LTM7" s="53"/>
      <c r="LTN7" s="53"/>
      <c r="LTO7" s="53"/>
      <c r="LTP7" s="53"/>
      <c r="LTQ7" s="53"/>
      <c r="LTR7" s="53"/>
      <c r="LTS7" s="53"/>
      <c r="LTT7" s="53"/>
      <c r="LTU7" s="53"/>
      <c r="LTV7" s="53"/>
      <c r="LTW7" s="53"/>
      <c r="LTX7" s="53"/>
      <c r="LTY7" s="53"/>
      <c r="LTZ7" s="53"/>
      <c r="LUA7" s="53"/>
      <c r="LUB7" s="53"/>
      <c r="LUC7" s="53"/>
      <c r="LUD7" s="53"/>
      <c r="LUE7" s="53"/>
      <c r="LUF7" s="53"/>
      <c r="LUG7" s="53"/>
      <c r="LUH7" s="53"/>
      <c r="LUI7" s="53"/>
      <c r="LUJ7" s="53"/>
      <c r="LUK7" s="53"/>
      <c r="LUL7" s="53"/>
      <c r="LUM7" s="53"/>
      <c r="LUN7" s="53"/>
      <c r="LUO7" s="53"/>
      <c r="LUP7" s="53"/>
      <c r="LUQ7" s="53"/>
      <c r="LUR7" s="53"/>
      <c r="LUS7" s="53"/>
      <c r="LUT7" s="53"/>
      <c r="LUU7" s="53"/>
      <c r="LUV7" s="53"/>
      <c r="LUW7" s="53"/>
      <c r="LUX7" s="53"/>
      <c r="LUY7" s="53"/>
      <c r="LUZ7" s="53"/>
      <c r="LVA7" s="53"/>
      <c r="LVB7" s="53"/>
      <c r="LVC7" s="53"/>
      <c r="LVD7" s="53"/>
      <c r="LVE7" s="53"/>
      <c r="LVF7" s="53"/>
      <c r="LVG7" s="53"/>
      <c r="LVH7" s="53"/>
      <c r="LVI7" s="53"/>
      <c r="LVJ7" s="53"/>
      <c r="LVK7" s="53"/>
      <c r="LVL7" s="53"/>
      <c r="LVM7" s="53"/>
      <c r="LVN7" s="53"/>
      <c r="LVO7" s="53"/>
      <c r="LVP7" s="53"/>
      <c r="LVQ7" s="53"/>
      <c r="LVR7" s="53"/>
      <c r="LVS7" s="53"/>
      <c r="LVT7" s="53"/>
      <c r="LVU7" s="53"/>
      <c r="LVV7" s="53"/>
      <c r="LVW7" s="53"/>
      <c r="LVX7" s="53"/>
      <c r="LVY7" s="53"/>
      <c r="LVZ7" s="53"/>
      <c r="LWA7" s="53"/>
      <c r="LWB7" s="53"/>
      <c r="LWC7" s="53"/>
      <c r="LWD7" s="53"/>
      <c r="LWE7" s="53"/>
      <c r="LWF7" s="53"/>
      <c r="LWG7" s="53"/>
      <c r="LWH7" s="53"/>
      <c r="LWI7" s="53"/>
      <c r="LWJ7" s="53"/>
      <c r="LWK7" s="53"/>
      <c r="LWL7" s="53"/>
      <c r="LWM7" s="53"/>
      <c r="LWN7" s="53"/>
      <c r="LWO7" s="53"/>
      <c r="LWP7" s="53"/>
      <c r="LWQ7" s="53"/>
      <c r="LWR7" s="53"/>
      <c r="LWS7" s="53"/>
      <c r="LWT7" s="53"/>
      <c r="LWU7" s="53"/>
      <c r="LWV7" s="53"/>
      <c r="LWW7" s="53"/>
      <c r="LWX7" s="53"/>
      <c r="LWY7" s="53"/>
      <c r="LWZ7" s="53"/>
      <c r="LXA7" s="53"/>
      <c r="LXB7" s="53"/>
      <c r="LXC7" s="53"/>
      <c r="LXD7" s="53"/>
      <c r="LXE7" s="53"/>
      <c r="LXF7" s="53"/>
      <c r="LXG7" s="53"/>
      <c r="LXH7" s="53"/>
      <c r="LXI7" s="53"/>
      <c r="LXJ7" s="53"/>
      <c r="LXK7" s="53"/>
      <c r="LXL7" s="53"/>
      <c r="LXM7" s="53"/>
      <c r="LXN7" s="53"/>
      <c r="LXO7" s="53"/>
      <c r="LXP7" s="53"/>
      <c r="LXQ7" s="53"/>
      <c r="LXR7" s="53"/>
      <c r="LXS7" s="53"/>
      <c r="LXT7" s="53"/>
      <c r="LXU7" s="53"/>
      <c r="LXV7" s="53"/>
      <c r="LXW7" s="53"/>
      <c r="LXX7" s="53"/>
      <c r="LXY7" s="53"/>
      <c r="LXZ7" s="53"/>
      <c r="LYA7" s="53"/>
      <c r="LYB7" s="53"/>
      <c r="LYC7" s="53"/>
      <c r="LYD7" s="53"/>
      <c r="LYE7" s="53"/>
      <c r="LYF7" s="53"/>
      <c r="LYG7" s="53"/>
      <c r="LYH7" s="53"/>
      <c r="LYI7" s="53"/>
      <c r="LYJ7" s="53"/>
      <c r="LYK7" s="53"/>
      <c r="LYL7" s="53"/>
      <c r="LYM7" s="53"/>
      <c r="LYN7" s="53"/>
      <c r="LYO7" s="53"/>
      <c r="LYP7" s="53"/>
      <c r="LYQ7" s="53"/>
      <c r="LYR7" s="53"/>
      <c r="LYS7" s="53"/>
      <c r="LYT7" s="53"/>
      <c r="LYU7" s="53"/>
      <c r="LYV7" s="53"/>
      <c r="LYW7" s="53"/>
      <c r="LYX7" s="53"/>
      <c r="LYY7" s="53"/>
      <c r="LYZ7" s="53"/>
      <c r="LZA7" s="53"/>
      <c r="LZB7" s="53"/>
      <c r="LZC7" s="53"/>
      <c r="LZD7" s="53"/>
      <c r="LZE7" s="53"/>
      <c r="LZF7" s="53"/>
      <c r="LZG7" s="53"/>
      <c r="LZH7" s="53"/>
      <c r="LZI7" s="53"/>
      <c r="LZJ7" s="53"/>
      <c r="LZK7" s="53"/>
      <c r="LZL7" s="53"/>
      <c r="LZM7" s="53"/>
      <c r="LZN7" s="53"/>
      <c r="LZO7" s="53"/>
      <c r="LZP7" s="53"/>
      <c r="LZQ7" s="53"/>
      <c r="LZR7" s="53"/>
      <c r="LZS7" s="53"/>
      <c r="LZT7" s="53"/>
      <c r="LZU7" s="53"/>
      <c r="LZV7" s="53"/>
      <c r="LZW7" s="53"/>
      <c r="LZX7" s="53"/>
      <c r="LZY7" s="53"/>
      <c r="LZZ7" s="53"/>
      <c r="MAA7" s="53"/>
      <c r="MAB7" s="53"/>
      <c r="MAC7" s="53"/>
      <c r="MAD7" s="53"/>
      <c r="MAE7" s="53"/>
      <c r="MAF7" s="53"/>
      <c r="MAG7" s="53"/>
      <c r="MAH7" s="53"/>
      <c r="MAI7" s="53"/>
      <c r="MAJ7" s="53"/>
      <c r="MAK7" s="53"/>
      <c r="MAL7" s="53"/>
      <c r="MAM7" s="53"/>
      <c r="MAN7" s="53"/>
      <c r="MAO7" s="53"/>
      <c r="MAP7" s="53"/>
      <c r="MAQ7" s="53"/>
      <c r="MAR7" s="53"/>
      <c r="MAS7" s="53"/>
      <c r="MAT7" s="53"/>
      <c r="MAU7" s="53"/>
      <c r="MAV7" s="53"/>
      <c r="MAW7" s="53"/>
      <c r="MAX7" s="53"/>
      <c r="MAY7" s="53"/>
      <c r="MAZ7" s="53"/>
      <c r="MBA7" s="53"/>
      <c r="MBB7" s="53"/>
      <c r="MBC7" s="53"/>
      <c r="MBD7" s="53"/>
      <c r="MBE7" s="53"/>
      <c r="MBF7" s="53"/>
      <c r="MBG7" s="53"/>
      <c r="MBH7" s="53"/>
      <c r="MBI7" s="53"/>
      <c r="MBJ7" s="53"/>
      <c r="MBK7" s="53"/>
      <c r="MBL7" s="53"/>
      <c r="MBM7" s="53"/>
      <c r="MBN7" s="53"/>
      <c r="MBO7" s="53"/>
      <c r="MBP7" s="53"/>
      <c r="MBQ7" s="53"/>
      <c r="MBR7" s="53"/>
      <c r="MBS7" s="53"/>
      <c r="MBT7" s="53"/>
      <c r="MBU7" s="53"/>
      <c r="MBV7" s="53"/>
      <c r="MBW7" s="53"/>
      <c r="MBX7" s="53"/>
      <c r="MBY7" s="53"/>
      <c r="MBZ7" s="53"/>
      <c r="MCA7" s="53"/>
      <c r="MCB7" s="53"/>
      <c r="MCC7" s="53"/>
      <c r="MCD7" s="53"/>
      <c r="MCE7" s="53"/>
      <c r="MCF7" s="53"/>
      <c r="MCG7" s="53"/>
      <c r="MCH7" s="53"/>
      <c r="MCI7" s="53"/>
      <c r="MCJ7" s="53"/>
      <c r="MCK7" s="53"/>
      <c r="MCL7" s="53"/>
      <c r="MCM7" s="53"/>
      <c r="MCN7" s="53"/>
      <c r="MCO7" s="53"/>
      <c r="MCP7" s="53"/>
      <c r="MCQ7" s="53"/>
      <c r="MCR7" s="53"/>
      <c r="MCS7" s="53"/>
      <c r="MCT7" s="53"/>
      <c r="MCU7" s="53"/>
      <c r="MCV7" s="53"/>
      <c r="MCW7" s="53"/>
      <c r="MCX7" s="53"/>
      <c r="MCY7" s="53"/>
      <c r="MCZ7" s="53"/>
      <c r="MDA7" s="53"/>
      <c r="MDB7" s="53"/>
      <c r="MDC7" s="53"/>
      <c r="MDD7" s="53"/>
      <c r="MDE7" s="53"/>
      <c r="MDF7" s="53"/>
      <c r="MDG7" s="53"/>
      <c r="MDH7" s="53"/>
      <c r="MDI7" s="53"/>
      <c r="MDJ7" s="53"/>
      <c r="MDK7" s="53"/>
      <c r="MDL7" s="53"/>
      <c r="MDM7" s="53"/>
      <c r="MDN7" s="53"/>
      <c r="MDO7" s="53"/>
      <c r="MDP7" s="53"/>
      <c r="MDQ7" s="53"/>
      <c r="MDR7" s="53"/>
      <c r="MDS7" s="53"/>
      <c r="MDT7" s="53"/>
      <c r="MDU7" s="53"/>
      <c r="MDV7" s="53"/>
      <c r="MDW7" s="53"/>
      <c r="MDX7" s="53"/>
      <c r="MDY7" s="53"/>
      <c r="MDZ7" s="53"/>
      <c r="MEA7" s="53"/>
      <c r="MEB7" s="53"/>
      <c r="MEC7" s="53"/>
      <c r="MED7" s="53"/>
      <c r="MEE7" s="53"/>
      <c r="MEF7" s="53"/>
      <c r="MEG7" s="53"/>
      <c r="MEH7" s="53"/>
      <c r="MEI7" s="53"/>
      <c r="MEJ7" s="53"/>
      <c r="MEK7" s="53"/>
      <c r="MEL7" s="53"/>
      <c r="MEM7" s="53"/>
      <c r="MEN7" s="53"/>
      <c r="MEO7" s="53"/>
      <c r="MEP7" s="53"/>
      <c r="MEQ7" s="53"/>
      <c r="MER7" s="53"/>
      <c r="MES7" s="53"/>
      <c r="MET7" s="53"/>
      <c r="MEU7" s="53"/>
      <c r="MEV7" s="53"/>
      <c r="MEW7" s="53"/>
      <c r="MEX7" s="53"/>
      <c r="MEY7" s="53"/>
      <c r="MEZ7" s="53"/>
      <c r="MFA7" s="53"/>
      <c r="MFB7" s="53"/>
      <c r="MFC7" s="53"/>
      <c r="MFD7" s="53"/>
      <c r="MFE7" s="53"/>
      <c r="MFF7" s="53"/>
      <c r="MFG7" s="53"/>
      <c r="MFH7" s="53"/>
      <c r="MFI7" s="53"/>
      <c r="MFJ7" s="53"/>
      <c r="MFK7" s="53"/>
      <c r="MFL7" s="53"/>
      <c r="MFM7" s="53"/>
      <c r="MFN7" s="53"/>
      <c r="MFO7" s="53"/>
      <c r="MFP7" s="53"/>
      <c r="MFQ7" s="53"/>
      <c r="MFR7" s="53"/>
      <c r="MFS7" s="53"/>
      <c r="MFT7" s="53"/>
      <c r="MFU7" s="53"/>
      <c r="MFV7" s="53"/>
      <c r="MFW7" s="53"/>
      <c r="MFX7" s="53"/>
      <c r="MFY7" s="53"/>
      <c r="MFZ7" s="53"/>
      <c r="MGA7" s="53"/>
      <c r="MGB7" s="53"/>
      <c r="MGC7" s="53"/>
      <c r="MGD7" s="53"/>
      <c r="MGE7" s="53"/>
      <c r="MGF7" s="53"/>
      <c r="MGG7" s="53"/>
      <c r="MGH7" s="53"/>
      <c r="MGI7" s="53"/>
      <c r="MGJ7" s="53"/>
      <c r="MGK7" s="53"/>
      <c r="MGL7" s="53"/>
      <c r="MGM7" s="53"/>
      <c r="MGN7" s="53"/>
      <c r="MGO7" s="53"/>
      <c r="MGP7" s="53"/>
      <c r="MGQ7" s="53"/>
      <c r="MGR7" s="53"/>
      <c r="MGS7" s="53"/>
      <c r="MGT7" s="53"/>
      <c r="MGU7" s="53"/>
      <c r="MGV7" s="53"/>
      <c r="MGW7" s="53"/>
      <c r="MGX7" s="53"/>
      <c r="MGY7" s="53"/>
      <c r="MGZ7" s="53"/>
      <c r="MHA7" s="53"/>
      <c r="MHB7" s="53"/>
      <c r="MHC7" s="53"/>
      <c r="MHD7" s="53"/>
      <c r="MHE7" s="53"/>
      <c r="MHF7" s="53"/>
      <c r="MHG7" s="53"/>
      <c r="MHH7" s="53"/>
      <c r="MHI7" s="53"/>
      <c r="MHJ7" s="53"/>
      <c r="MHK7" s="53"/>
      <c r="MHL7" s="53"/>
      <c r="MHM7" s="53"/>
      <c r="MHN7" s="53"/>
      <c r="MHO7" s="53"/>
      <c r="MHP7" s="53"/>
      <c r="MHQ7" s="53"/>
      <c r="MHR7" s="53"/>
      <c r="MHS7" s="53"/>
      <c r="MHT7" s="53"/>
      <c r="MHU7" s="53"/>
      <c r="MHV7" s="53"/>
      <c r="MHW7" s="53"/>
      <c r="MHX7" s="53"/>
      <c r="MHY7" s="53"/>
      <c r="MHZ7" s="53"/>
      <c r="MIA7" s="53"/>
      <c r="MIB7" s="53"/>
      <c r="MIC7" s="53"/>
      <c r="MID7" s="53"/>
      <c r="MIE7" s="53"/>
      <c r="MIF7" s="53"/>
      <c r="MIG7" s="53"/>
      <c r="MIH7" s="53"/>
      <c r="MII7" s="53"/>
      <c r="MIJ7" s="53"/>
      <c r="MIK7" s="53"/>
      <c r="MIL7" s="53"/>
      <c r="MIM7" s="53"/>
      <c r="MIN7" s="53"/>
      <c r="MIO7" s="53"/>
      <c r="MIP7" s="53"/>
      <c r="MIQ7" s="53"/>
      <c r="MIR7" s="53"/>
      <c r="MIS7" s="53"/>
      <c r="MIT7" s="53"/>
      <c r="MIU7" s="53"/>
      <c r="MIV7" s="53"/>
      <c r="MIW7" s="53"/>
      <c r="MIX7" s="53"/>
      <c r="MIY7" s="53"/>
      <c r="MIZ7" s="53"/>
      <c r="MJA7" s="53"/>
      <c r="MJB7" s="53"/>
      <c r="MJC7" s="53"/>
      <c r="MJD7" s="53"/>
      <c r="MJE7" s="53"/>
      <c r="MJF7" s="53"/>
      <c r="MJG7" s="53"/>
      <c r="MJH7" s="53"/>
      <c r="MJI7" s="53"/>
      <c r="MJJ7" s="53"/>
      <c r="MJK7" s="53"/>
      <c r="MJL7" s="53"/>
      <c r="MJM7" s="53"/>
      <c r="MJN7" s="53"/>
      <c r="MJO7" s="53"/>
      <c r="MJP7" s="53"/>
      <c r="MJQ7" s="53"/>
      <c r="MJR7" s="53"/>
      <c r="MJS7" s="53"/>
      <c r="MJT7" s="53"/>
      <c r="MJU7" s="53"/>
      <c r="MJV7" s="53"/>
      <c r="MJW7" s="53"/>
      <c r="MJX7" s="53"/>
      <c r="MJY7" s="53"/>
      <c r="MJZ7" s="53"/>
      <c r="MKA7" s="53"/>
      <c r="MKB7" s="53"/>
      <c r="MKC7" s="53"/>
      <c r="MKD7" s="53"/>
      <c r="MKE7" s="53"/>
      <c r="MKF7" s="53"/>
      <c r="MKG7" s="53"/>
      <c r="MKH7" s="53"/>
      <c r="MKI7" s="53"/>
      <c r="MKJ7" s="53"/>
      <c r="MKK7" s="53"/>
      <c r="MKL7" s="53"/>
      <c r="MKM7" s="53"/>
      <c r="MKN7" s="53"/>
      <c r="MKO7" s="53"/>
      <c r="MKP7" s="53"/>
      <c r="MKQ7" s="53"/>
      <c r="MKR7" s="53"/>
      <c r="MKS7" s="53"/>
      <c r="MKT7" s="53"/>
      <c r="MKU7" s="53"/>
      <c r="MKV7" s="53"/>
      <c r="MKW7" s="53"/>
      <c r="MKX7" s="53"/>
      <c r="MKY7" s="53"/>
      <c r="MKZ7" s="53"/>
      <c r="MLA7" s="53"/>
      <c r="MLB7" s="53"/>
      <c r="MLC7" s="53"/>
      <c r="MLD7" s="53"/>
      <c r="MLE7" s="53"/>
      <c r="MLF7" s="53"/>
      <c r="MLG7" s="53"/>
      <c r="MLH7" s="53"/>
      <c r="MLI7" s="53"/>
      <c r="MLJ7" s="53"/>
      <c r="MLK7" s="53"/>
      <c r="MLL7" s="53"/>
      <c r="MLM7" s="53"/>
      <c r="MLN7" s="53"/>
      <c r="MLO7" s="53"/>
      <c r="MLP7" s="53"/>
      <c r="MLQ7" s="53"/>
      <c r="MLR7" s="53"/>
      <c r="MLS7" s="53"/>
      <c r="MLT7" s="53"/>
      <c r="MLU7" s="53"/>
      <c r="MLV7" s="53"/>
      <c r="MLW7" s="53"/>
      <c r="MLX7" s="53"/>
      <c r="MLY7" s="53"/>
      <c r="MLZ7" s="53"/>
      <c r="MMA7" s="53"/>
      <c r="MMB7" s="53"/>
      <c r="MMC7" s="53"/>
      <c r="MMD7" s="53"/>
      <c r="MME7" s="53"/>
      <c r="MMF7" s="53"/>
      <c r="MMG7" s="53"/>
      <c r="MMH7" s="53"/>
      <c r="MMI7" s="53"/>
      <c r="MMJ7" s="53"/>
      <c r="MMK7" s="53"/>
      <c r="MML7" s="53"/>
      <c r="MMM7" s="53"/>
      <c r="MMN7" s="53"/>
      <c r="MMO7" s="53"/>
      <c r="MMP7" s="53"/>
      <c r="MMQ7" s="53"/>
      <c r="MMR7" s="53"/>
      <c r="MMS7" s="53"/>
      <c r="MMT7" s="53"/>
      <c r="MMU7" s="53"/>
      <c r="MMV7" s="53"/>
      <c r="MMW7" s="53"/>
      <c r="MMX7" s="53"/>
      <c r="MMY7" s="53"/>
      <c r="MMZ7" s="53"/>
      <c r="MNA7" s="53"/>
      <c r="MNB7" s="53"/>
      <c r="MNC7" s="53"/>
      <c r="MND7" s="53"/>
      <c r="MNE7" s="53"/>
      <c r="MNF7" s="53"/>
      <c r="MNG7" s="53"/>
      <c r="MNH7" s="53"/>
      <c r="MNI7" s="53"/>
      <c r="MNJ7" s="53"/>
      <c r="MNK7" s="53"/>
      <c r="MNL7" s="53"/>
      <c r="MNM7" s="53"/>
      <c r="MNN7" s="53"/>
      <c r="MNO7" s="53"/>
      <c r="MNP7" s="53"/>
      <c r="MNQ7" s="53"/>
      <c r="MNR7" s="53"/>
      <c r="MNS7" s="53"/>
      <c r="MNT7" s="53"/>
      <c r="MNU7" s="53"/>
      <c r="MNV7" s="53"/>
      <c r="MNW7" s="53"/>
      <c r="MNX7" s="53"/>
      <c r="MNY7" s="53"/>
      <c r="MNZ7" s="53"/>
      <c r="MOA7" s="53"/>
      <c r="MOB7" s="53"/>
      <c r="MOC7" s="53"/>
      <c r="MOD7" s="53"/>
      <c r="MOE7" s="53"/>
      <c r="MOF7" s="53"/>
      <c r="MOG7" s="53"/>
      <c r="MOH7" s="53"/>
      <c r="MOI7" s="53"/>
      <c r="MOJ7" s="53"/>
      <c r="MOK7" s="53"/>
      <c r="MOL7" s="53"/>
      <c r="MOM7" s="53"/>
      <c r="MON7" s="53"/>
      <c r="MOO7" s="53"/>
      <c r="MOP7" s="53"/>
      <c r="MOQ7" s="53"/>
      <c r="MOR7" s="53"/>
      <c r="MOS7" s="53"/>
      <c r="MOT7" s="53"/>
      <c r="MOU7" s="53"/>
      <c r="MOV7" s="53"/>
      <c r="MOW7" s="53"/>
      <c r="MOX7" s="53"/>
      <c r="MOY7" s="53"/>
      <c r="MOZ7" s="53"/>
      <c r="MPA7" s="53"/>
      <c r="MPB7" s="53"/>
      <c r="MPC7" s="53"/>
      <c r="MPD7" s="53"/>
      <c r="MPE7" s="53"/>
      <c r="MPF7" s="53"/>
      <c r="MPG7" s="53"/>
      <c r="MPH7" s="53"/>
      <c r="MPI7" s="53"/>
      <c r="MPJ7" s="53"/>
      <c r="MPK7" s="53"/>
      <c r="MPL7" s="53"/>
      <c r="MPM7" s="53"/>
      <c r="MPN7" s="53"/>
      <c r="MPO7" s="53"/>
      <c r="MPP7" s="53"/>
      <c r="MPQ7" s="53"/>
      <c r="MPR7" s="53"/>
      <c r="MPS7" s="53"/>
      <c r="MPT7" s="53"/>
      <c r="MPU7" s="53"/>
      <c r="MPV7" s="53"/>
      <c r="MPW7" s="53"/>
      <c r="MPX7" s="53"/>
      <c r="MPY7" s="53"/>
      <c r="MPZ7" s="53"/>
      <c r="MQA7" s="53"/>
      <c r="MQB7" s="53"/>
      <c r="MQC7" s="53"/>
      <c r="MQD7" s="53"/>
      <c r="MQE7" s="53"/>
      <c r="MQF7" s="53"/>
      <c r="MQG7" s="53"/>
      <c r="MQH7" s="53"/>
      <c r="MQI7" s="53"/>
      <c r="MQJ7" s="53"/>
      <c r="MQK7" s="53"/>
      <c r="MQL7" s="53"/>
      <c r="MQM7" s="53"/>
      <c r="MQN7" s="53"/>
      <c r="MQO7" s="53"/>
      <c r="MQP7" s="53"/>
      <c r="MQQ7" s="53"/>
      <c r="MQR7" s="53"/>
      <c r="MQS7" s="53"/>
      <c r="MQT7" s="53"/>
      <c r="MQU7" s="53"/>
      <c r="MQV7" s="53"/>
      <c r="MQW7" s="53"/>
      <c r="MQX7" s="53"/>
      <c r="MQY7" s="53"/>
      <c r="MQZ7" s="53"/>
      <c r="MRA7" s="53"/>
      <c r="MRB7" s="53"/>
      <c r="MRC7" s="53"/>
      <c r="MRD7" s="53"/>
      <c r="MRE7" s="53"/>
      <c r="MRF7" s="53"/>
      <c r="MRG7" s="53"/>
      <c r="MRH7" s="53"/>
      <c r="MRI7" s="53"/>
      <c r="MRJ7" s="53"/>
      <c r="MRK7" s="53"/>
      <c r="MRL7" s="53"/>
      <c r="MRM7" s="53"/>
      <c r="MRN7" s="53"/>
      <c r="MRO7" s="53"/>
      <c r="MRP7" s="53"/>
      <c r="MRQ7" s="53"/>
      <c r="MRR7" s="53"/>
      <c r="MRS7" s="53"/>
      <c r="MRT7" s="53"/>
      <c r="MRU7" s="53"/>
      <c r="MRV7" s="53"/>
      <c r="MRW7" s="53"/>
      <c r="MRX7" s="53"/>
      <c r="MRY7" s="53"/>
      <c r="MRZ7" s="53"/>
      <c r="MSA7" s="53"/>
      <c r="MSB7" s="53"/>
      <c r="MSC7" s="53"/>
      <c r="MSD7" s="53"/>
      <c r="MSE7" s="53"/>
      <c r="MSF7" s="53"/>
      <c r="MSG7" s="53"/>
      <c r="MSH7" s="53"/>
      <c r="MSI7" s="53"/>
      <c r="MSJ7" s="53"/>
      <c r="MSK7" s="53"/>
      <c r="MSL7" s="53"/>
      <c r="MSM7" s="53"/>
      <c r="MSN7" s="53"/>
      <c r="MSO7" s="53"/>
      <c r="MSP7" s="53"/>
      <c r="MSQ7" s="53"/>
      <c r="MSR7" s="53"/>
      <c r="MSS7" s="53"/>
      <c r="MST7" s="53"/>
      <c r="MSU7" s="53"/>
      <c r="MSV7" s="53"/>
      <c r="MSW7" s="53"/>
      <c r="MSX7" s="53"/>
      <c r="MSY7" s="53"/>
      <c r="MSZ7" s="53"/>
      <c r="MTA7" s="53"/>
      <c r="MTB7" s="53"/>
      <c r="MTC7" s="53"/>
      <c r="MTD7" s="53"/>
      <c r="MTE7" s="53"/>
      <c r="MTF7" s="53"/>
      <c r="MTG7" s="53"/>
      <c r="MTH7" s="53"/>
      <c r="MTI7" s="53"/>
      <c r="MTJ7" s="53"/>
      <c r="MTK7" s="53"/>
      <c r="MTL7" s="53"/>
      <c r="MTM7" s="53"/>
      <c r="MTN7" s="53"/>
      <c r="MTO7" s="53"/>
      <c r="MTP7" s="53"/>
      <c r="MTQ7" s="53"/>
      <c r="MTR7" s="53"/>
      <c r="MTS7" s="53"/>
      <c r="MTT7" s="53"/>
      <c r="MTU7" s="53"/>
      <c r="MTV7" s="53"/>
      <c r="MTW7" s="53"/>
      <c r="MTX7" s="53"/>
      <c r="MTY7" s="53"/>
      <c r="MTZ7" s="53"/>
      <c r="MUA7" s="53"/>
      <c r="MUB7" s="53"/>
      <c r="MUC7" s="53"/>
      <c r="MUD7" s="53"/>
      <c r="MUE7" s="53"/>
      <c r="MUF7" s="53"/>
      <c r="MUG7" s="53"/>
      <c r="MUH7" s="53"/>
      <c r="MUI7" s="53"/>
      <c r="MUJ7" s="53"/>
      <c r="MUK7" s="53"/>
      <c r="MUL7" s="53"/>
      <c r="MUM7" s="53"/>
      <c r="MUN7" s="53"/>
      <c r="MUO7" s="53"/>
      <c r="MUP7" s="53"/>
      <c r="MUQ7" s="53"/>
      <c r="MUR7" s="53"/>
      <c r="MUS7" s="53"/>
      <c r="MUT7" s="53"/>
      <c r="MUU7" s="53"/>
      <c r="MUV7" s="53"/>
      <c r="MUW7" s="53"/>
      <c r="MUX7" s="53"/>
      <c r="MUY7" s="53"/>
      <c r="MUZ7" s="53"/>
      <c r="MVA7" s="53"/>
      <c r="MVB7" s="53"/>
      <c r="MVC7" s="53"/>
      <c r="MVD7" s="53"/>
      <c r="MVE7" s="53"/>
      <c r="MVF7" s="53"/>
      <c r="MVG7" s="53"/>
      <c r="MVH7" s="53"/>
      <c r="MVI7" s="53"/>
      <c r="MVJ7" s="53"/>
      <c r="MVK7" s="53"/>
      <c r="MVL7" s="53"/>
      <c r="MVM7" s="53"/>
      <c r="MVN7" s="53"/>
      <c r="MVO7" s="53"/>
      <c r="MVP7" s="53"/>
      <c r="MVQ7" s="53"/>
      <c r="MVR7" s="53"/>
      <c r="MVS7" s="53"/>
      <c r="MVT7" s="53"/>
      <c r="MVU7" s="53"/>
      <c r="MVV7" s="53"/>
      <c r="MVW7" s="53"/>
      <c r="MVX7" s="53"/>
      <c r="MVY7" s="53"/>
      <c r="MVZ7" s="53"/>
      <c r="MWA7" s="53"/>
      <c r="MWB7" s="53"/>
      <c r="MWC7" s="53"/>
      <c r="MWD7" s="53"/>
      <c r="MWE7" s="53"/>
      <c r="MWF7" s="53"/>
      <c r="MWG7" s="53"/>
      <c r="MWH7" s="53"/>
      <c r="MWI7" s="53"/>
      <c r="MWJ7" s="53"/>
      <c r="MWK7" s="53"/>
      <c r="MWL7" s="53"/>
      <c r="MWM7" s="53"/>
      <c r="MWN7" s="53"/>
      <c r="MWO7" s="53"/>
      <c r="MWP7" s="53"/>
      <c r="MWQ7" s="53"/>
      <c r="MWR7" s="53"/>
      <c r="MWS7" s="53"/>
      <c r="MWT7" s="53"/>
      <c r="MWU7" s="53"/>
      <c r="MWV7" s="53"/>
      <c r="MWW7" s="53"/>
      <c r="MWX7" s="53"/>
      <c r="MWY7" s="53"/>
      <c r="MWZ7" s="53"/>
      <c r="MXA7" s="53"/>
      <c r="MXB7" s="53"/>
      <c r="MXC7" s="53"/>
      <c r="MXD7" s="53"/>
      <c r="MXE7" s="53"/>
      <c r="MXF7" s="53"/>
      <c r="MXG7" s="53"/>
      <c r="MXH7" s="53"/>
      <c r="MXI7" s="53"/>
      <c r="MXJ7" s="53"/>
      <c r="MXK7" s="53"/>
      <c r="MXL7" s="53"/>
      <c r="MXM7" s="53"/>
      <c r="MXN7" s="53"/>
      <c r="MXO7" s="53"/>
      <c r="MXP7" s="53"/>
      <c r="MXQ7" s="53"/>
      <c r="MXR7" s="53"/>
      <c r="MXS7" s="53"/>
      <c r="MXT7" s="53"/>
      <c r="MXU7" s="53"/>
      <c r="MXV7" s="53"/>
      <c r="MXW7" s="53"/>
      <c r="MXX7" s="53"/>
      <c r="MXY7" s="53"/>
      <c r="MXZ7" s="53"/>
      <c r="MYA7" s="53"/>
      <c r="MYB7" s="53"/>
      <c r="MYC7" s="53"/>
      <c r="MYD7" s="53"/>
      <c r="MYE7" s="53"/>
      <c r="MYF7" s="53"/>
      <c r="MYG7" s="53"/>
      <c r="MYH7" s="53"/>
      <c r="MYI7" s="53"/>
      <c r="MYJ7" s="53"/>
      <c r="MYK7" s="53"/>
      <c r="MYL7" s="53"/>
      <c r="MYM7" s="53"/>
      <c r="MYN7" s="53"/>
      <c r="MYO7" s="53"/>
      <c r="MYP7" s="53"/>
      <c r="MYQ7" s="53"/>
      <c r="MYR7" s="53"/>
      <c r="MYS7" s="53"/>
      <c r="MYT7" s="53"/>
      <c r="MYU7" s="53"/>
      <c r="MYV7" s="53"/>
      <c r="MYW7" s="53"/>
      <c r="MYX7" s="53"/>
      <c r="MYY7" s="53"/>
      <c r="MYZ7" s="53"/>
      <c r="MZA7" s="53"/>
      <c r="MZB7" s="53"/>
      <c r="MZC7" s="53"/>
      <c r="MZD7" s="53"/>
      <c r="MZE7" s="53"/>
      <c r="MZF7" s="53"/>
      <c r="MZG7" s="53"/>
      <c r="MZH7" s="53"/>
      <c r="MZI7" s="53"/>
      <c r="MZJ7" s="53"/>
      <c r="MZK7" s="53"/>
      <c r="MZL7" s="53"/>
      <c r="MZM7" s="53"/>
      <c r="MZN7" s="53"/>
      <c r="MZO7" s="53"/>
      <c r="MZP7" s="53"/>
      <c r="MZQ7" s="53"/>
      <c r="MZR7" s="53"/>
      <c r="MZS7" s="53"/>
      <c r="MZT7" s="53"/>
      <c r="MZU7" s="53"/>
      <c r="MZV7" s="53"/>
      <c r="MZW7" s="53"/>
      <c r="MZX7" s="53"/>
      <c r="MZY7" s="53"/>
      <c r="MZZ7" s="53"/>
      <c r="NAA7" s="53"/>
      <c r="NAB7" s="53"/>
      <c r="NAC7" s="53"/>
      <c r="NAD7" s="53"/>
      <c r="NAE7" s="53"/>
      <c r="NAF7" s="53"/>
      <c r="NAG7" s="53"/>
      <c r="NAH7" s="53"/>
      <c r="NAI7" s="53"/>
      <c r="NAJ7" s="53"/>
      <c r="NAK7" s="53"/>
      <c r="NAL7" s="53"/>
      <c r="NAM7" s="53"/>
      <c r="NAN7" s="53"/>
      <c r="NAO7" s="53"/>
      <c r="NAP7" s="53"/>
      <c r="NAQ7" s="53"/>
      <c r="NAR7" s="53"/>
      <c r="NAS7" s="53"/>
      <c r="NAT7" s="53"/>
      <c r="NAU7" s="53"/>
      <c r="NAV7" s="53"/>
      <c r="NAW7" s="53"/>
      <c r="NAX7" s="53"/>
      <c r="NAY7" s="53"/>
      <c r="NAZ7" s="53"/>
      <c r="NBA7" s="53"/>
      <c r="NBB7" s="53"/>
      <c r="NBC7" s="53"/>
      <c r="NBD7" s="53"/>
      <c r="NBE7" s="53"/>
      <c r="NBF7" s="53"/>
      <c r="NBG7" s="53"/>
      <c r="NBH7" s="53"/>
      <c r="NBI7" s="53"/>
      <c r="NBJ7" s="53"/>
      <c r="NBK7" s="53"/>
      <c r="NBL7" s="53"/>
      <c r="NBM7" s="53"/>
      <c r="NBN7" s="53"/>
      <c r="NBO7" s="53"/>
      <c r="NBP7" s="53"/>
      <c r="NBQ7" s="53"/>
      <c r="NBR7" s="53"/>
      <c r="NBS7" s="53"/>
      <c r="NBT7" s="53"/>
      <c r="NBU7" s="53"/>
      <c r="NBV7" s="53"/>
      <c r="NBW7" s="53"/>
      <c r="NBX7" s="53"/>
      <c r="NBY7" s="53"/>
      <c r="NBZ7" s="53"/>
      <c r="NCA7" s="53"/>
      <c r="NCB7" s="53"/>
      <c r="NCC7" s="53"/>
      <c r="NCD7" s="53"/>
      <c r="NCE7" s="53"/>
      <c r="NCF7" s="53"/>
      <c r="NCG7" s="53"/>
      <c r="NCH7" s="53"/>
      <c r="NCI7" s="53"/>
      <c r="NCJ7" s="53"/>
      <c r="NCK7" s="53"/>
      <c r="NCL7" s="53"/>
      <c r="NCM7" s="53"/>
      <c r="NCN7" s="53"/>
      <c r="NCO7" s="53"/>
      <c r="NCP7" s="53"/>
      <c r="NCQ7" s="53"/>
      <c r="NCR7" s="53"/>
      <c r="NCS7" s="53"/>
      <c r="NCT7" s="53"/>
      <c r="NCU7" s="53"/>
      <c r="NCV7" s="53"/>
      <c r="NCW7" s="53"/>
      <c r="NCX7" s="53"/>
      <c r="NCY7" s="53"/>
      <c r="NCZ7" s="53"/>
      <c r="NDA7" s="53"/>
      <c r="NDB7" s="53"/>
      <c r="NDC7" s="53"/>
      <c r="NDD7" s="53"/>
      <c r="NDE7" s="53"/>
      <c r="NDF7" s="53"/>
      <c r="NDG7" s="53"/>
      <c r="NDH7" s="53"/>
      <c r="NDI7" s="53"/>
      <c r="NDJ7" s="53"/>
      <c r="NDK7" s="53"/>
      <c r="NDL7" s="53"/>
      <c r="NDM7" s="53"/>
      <c r="NDN7" s="53"/>
      <c r="NDO7" s="53"/>
      <c r="NDP7" s="53"/>
      <c r="NDQ7" s="53"/>
      <c r="NDR7" s="53"/>
      <c r="NDS7" s="53"/>
      <c r="NDT7" s="53"/>
      <c r="NDU7" s="53"/>
      <c r="NDV7" s="53"/>
      <c r="NDW7" s="53"/>
      <c r="NDX7" s="53"/>
      <c r="NDY7" s="53"/>
      <c r="NDZ7" s="53"/>
      <c r="NEA7" s="53"/>
      <c r="NEB7" s="53"/>
      <c r="NEC7" s="53"/>
      <c r="NED7" s="53"/>
      <c r="NEE7" s="53"/>
      <c r="NEF7" s="53"/>
      <c r="NEG7" s="53"/>
      <c r="NEH7" s="53"/>
      <c r="NEI7" s="53"/>
      <c r="NEJ7" s="53"/>
      <c r="NEK7" s="53"/>
      <c r="NEL7" s="53"/>
      <c r="NEM7" s="53"/>
      <c r="NEN7" s="53"/>
      <c r="NEO7" s="53"/>
      <c r="NEP7" s="53"/>
      <c r="NEQ7" s="53"/>
      <c r="NER7" s="53"/>
      <c r="NES7" s="53"/>
      <c r="NET7" s="53"/>
      <c r="NEU7" s="53"/>
      <c r="NEV7" s="53"/>
      <c r="NEW7" s="53"/>
      <c r="NEX7" s="53"/>
      <c r="NEY7" s="53"/>
      <c r="NEZ7" s="53"/>
      <c r="NFA7" s="53"/>
      <c r="NFB7" s="53"/>
      <c r="NFC7" s="53"/>
      <c r="NFD7" s="53"/>
      <c r="NFE7" s="53"/>
      <c r="NFF7" s="53"/>
      <c r="NFG7" s="53"/>
      <c r="NFH7" s="53"/>
      <c r="NFI7" s="53"/>
      <c r="NFJ7" s="53"/>
      <c r="NFK7" s="53"/>
      <c r="NFL7" s="53"/>
      <c r="NFM7" s="53"/>
      <c r="NFN7" s="53"/>
      <c r="NFO7" s="53"/>
      <c r="NFP7" s="53"/>
      <c r="NFQ7" s="53"/>
      <c r="NFR7" s="53"/>
      <c r="NFS7" s="53"/>
      <c r="NFT7" s="53"/>
      <c r="NFU7" s="53"/>
      <c r="NFV7" s="53"/>
      <c r="NFW7" s="53"/>
      <c r="NFX7" s="53"/>
      <c r="NFY7" s="53"/>
      <c r="NFZ7" s="53"/>
      <c r="NGA7" s="53"/>
      <c r="NGB7" s="53"/>
      <c r="NGC7" s="53"/>
      <c r="NGD7" s="53"/>
      <c r="NGE7" s="53"/>
      <c r="NGF7" s="53"/>
      <c r="NGG7" s="53"/>
      <c r="NGH7" s="53"/>
      <c r="NGI7" s="53"/>
      <c r="NGJ7" s="53"/>
      <c r="NGK7" s="53"/>
      <c r="NGL7" s="53"/>
      <c r="NGM7" s="53"/>
      <c r="NGN7" s="53"/>
      <c r="NGO7" s="53"/>
      <c r="NGP7" s="53"/>
      <c r="NGQ7" s="53"/>
      <c r="NGR7" s="53"/>
      <c r="NGS7" s="53"/>
      <c r="NGT7" s="53"/>
      <c r="NGU7" s="53"/>
      <c r="NGV7" s="53"/>
      <c r="NGW7" s="53"/>
      <c r="NGX7" s="53"/>
      <c r="NGY7" s="53"/>
      <c r="NGZ7" s="53"/>
      <c r="NHA7" s="53"/>
      <c r="NHB7" s="53"/>
      <c r="NHC7" s="53"/>
      <c r="NHD7" s="53"/>
      <c r="NHE7" s="53"/>
      <c r="NHF7" s="53"/>
      <c r="NHG7" s="53"/>
      <c r="NHH7" s="53"/>
      <c r="NHI7" s="53"/>
      <c r="NHJ7" s="53"/>
      <c r="NHK7" s="53"/>
      <c r="NHL7" s="53"/>
      <c r="NHM7" s="53"/>
      <c r="NHN7" s="53"/>
      <c r="NHO7" s="53"/>
      <c r="NHP7" s="53"/>
      <c r="NHQ7" s="53"/>
      <c r="NHR7" s="53"/>
      <c r="NHS7" s="53"/>
      <c r="NHT7" s="53"/>
      <c r="NHU7" s="53"/>
      <c r="NHV7" s="53"/>
      <c r="NHW7" s="53"/>
      <c r="NHX7" s="53"/>
      <c r="NHY7" s="53"/>
      <c r="NHZ7" s="53"/>
      <c r="NIA7" s="53"/>
      <c r="NIB7" s="53"/>
      <c r="NIC7" s="53"/>
      <c r="NID7" s="53"/>
      <c r="NIE7" s="53"/>
      <c r="NIF7" s="53"/>
      <c r="NIG7" s="53"/>
      <c r="NIH7" s="53"/>
      <c r="NII7" s="53"/>
      <c r="NIJ7" s="53"/>
      <c r="NIK7" s="53"/>
      <c r="NIL7" s="53"/>
      <c r="NIM7" s="53"/>
      <c r="NIN7" s="53"/>
      <c r="NIO7" s="53"/>
      <c r="NIP7" s="53"/>
      <c r="NIQ7" s="53"/>
      <c r="NIR7" s="53"/>
      <c r="NIS7" s="53"/>
      <c r="NIT7" s="53"/>
      <c r="NIU7" s="53"/>
      <c r="NIV7" s="53"/>
      <c r="NIW7" s="53"/>
      <c r="NIX7" s="53"/>
      <c r="NIY7" s="53"/>
      <c r="NIZ7" s="53"/>
      <c r="NJA7" s="53"/>
      <c r="NJB7" s="53"/>
      <c r="NJC7" s="53"/>
      <c r="NJD7" s="53"/>
      <c r="NJE7" s="53"/>
      <c r="NJF7" s="53"/>
      <c r="NJG7" s="53"/>
      <c r="NJH7" s="53"/>
      <c r="NJI7" s="53"/>
      <c r="NJJ7" s="53"/>
      <c r="NJK7" s="53"/>
      <c r="NJL7" s="53"/>
      <c r="NJM7" s="53"/>
      <c r="NJN7" s="53"/>
      <c r="NJO7" s="53"/>
      <c r="NJP7" s="53"/>
      <c r="NJQ7" s="53"/>
      <c r="NJR7" s="53"/>
      <c r="NJS7" s="53"/>
      <c r="NJT7" s="53"/>
      <c r="NJU7" s="53"/>
      <c r="NJV7" s="53"/>
      <c r="NJW7" s="53"/>
      <c r="NJX7" s="53"/>
      <c r="NJY7" s="53"/>
      <c r="NJZ7" s="53"/>
      <c r="NKA7" s="53"/>
      <c r="NKB7" s="53"/>
      <c r="NKC7" s="53"/>
      <c r="NKD7" s="53"/>
      <c r="NKE7" s="53"/>
      <c r="NKF7" s="53"/>
      <c r="NKG7" s="53"/>
      <c r="NKH7" s="53"/>
      <c r="NKI7" s="53"/>
      <c r="NKJ7" s="53"/>
      <c r="NKK7" s="53"/>
      <c r="NKL7" s="53"/>
      <c r="NKM7" s="53"/>
      <c r="NKN7" s="53"/>
      <c r="NKO7" s="53"/>
      <c r="NKP7" s="53"/>
      <c r="NKQ7" s="53"/>
      <c r="NKR7" s="53"/>
      <c r="NKS7" s="53"/>
      <c r="NKT7" s="53"/>
      <c r="NKU7" s="53"/>
      <c r="NKV7" s="53"/>
      <c r="NKW7" s="53"/>
      <c r="NKX7" s="53"/>
      <c r="NKY7" s="53"/>
      <c r="NKZ7" s="53"/>
      <c r="NLA7" s="53"/>
      <c r="NLB7" s="53"/>
      <c r="NLC7" s="53"/>
      <c r="NLD7" s="53"/>
      <c r="NLE7" s="53"/>
      <c r="NLF7" s="53"/>
      <c r="NLG7" s="53"/>
      <c r="NLH7" s="53"/>
      <c r="NLI7" s="53"/>
      <c r="NLJ7" s="53"/>
      <c r="NLK7" s="53"/>
      <c r="NLL7" s="53"/>
      <c r="NLM7" s="53"/>
      <c r="NLN7" s="53"/>
      <c r="NLO7" s="53"/>
      <c r="NLP7" s="53"/>
      <c r="NLQ7" s="53"/>
      <c r="NLR7" s="53"/>
      <c r="NLS7" s="53"/>
      <c r="NLT7" s="53"/>
      <c r="NLU7" s="53"/>
      <c r="NLV7" s="53"/>
      <c r="NLW7" s="53"/>
      <c r="NLX7" s="53"/>
      <c r="NLY7" s="53"/>
      <c r="NLZ7" s="53"/>
      <c r="NMA7" s="53"/>
      <c r="NMB7" s="53"/>
      <c r="NMC7" s="53"/>
      <c r="NMD7" s="53"/>
      <c r="NME7" s="53"/>
      <c r="NMF7" s="53"/>
      <c r="NMG7" s="53"/>
      <c r="NMH7" s="53"/>
      <c r="NMI7" s="53"/>
      <c r="NMJ7" s="53"/>
      <c r="NMK7" s="53"/>
      <c r="NML7" s="53"/>
      <c r="NMM7" s="53"/>
      <c r="NMN7" s="53"/>
      <c r="NMO7" s="53"/>
      <c r="NMP7" s="53"/>
      <c r="NMQ7" s="53"/>
      <c r="NMR7" s="53"/>
      <c r="NMS7" s="53"/>
      <c r="NMT7" s="53"/>
      <c r="NMU7" s="53"/>
      <c r="NMV7" s="53"/>
      <c r="NMW7" s="53"/>
      <c r="NMX7" s="53"/>
      <c r="NMY7" s="53"/>
      <c r="NMZ7" s="53"/>
      <c r="NNA7" s="53"/>
      <c r="NNB7" s="53"/>
      <c r="NNC7" s="53"/>
      <c r="NND7" s="53"/>
      <c r="NNE7" s="53"/>
      <c r="NNF7" s="53"/>
      <c r="NNG7" s="53"/>
      <c r="NNH7" s="53"/>
      <c r="NNI7" s="53"/>
      <c r="NNJ7" s="53"/>
      <c r="NNK7" s="53"/>
      <c r="NNL7" s="53"/>
      <c r="NNM7" s="53"/>
      <c r="NNN7" s="53"/>
      <c r="NNO7" s="53"/>
      <c r="NNP7" s="53"/>
      <c r="NNQ7" s="53"/>
      <c r="NNR7" s="53"/>
      <c r="NNS7" s="53"/>
      <c r="NNT7" s="53"/>
      <c r="NNU7" s="53"/>
      <c r="NNV7" s="53"/>
      <c r="NNW7" s="53"/>
      <c r="NNX7" s="53"/>
      <c r="NNY7" s="53"/>
      <c r="NNZ7" s="53"/>
      <c r="NOA7" s="53"/>
      <c r="NOB7" s="53"/>
      <c r="NOC7" s="53"/>
      <c r="NOD7" s="53"/>
      <c r="NOE7" s="53"/>
      <c r="NOF7" s="53"/>
      <c r="NOG7" s="53"/>
      <c r="NOH7" s="53"/>
      <c r="NOI7" s="53"/>
      <c r="NOJ7" s="53"/>
      <c r="NOK7" s="53"/>
      <c r="NOL7" s="53"/>
      <c r="NOM7" s="53"/>
      <c r="NON7" s="53"/>
      <c r="NOO7" s="53"/>
      <c r="NOP7" s="53"/>
      <c r="NOQ7" s="53"/>
      <c r="NOR7" s="53"/>
      <c r="NOS7" s="53"/>
      <c r="NOT7" s="53"/>
      <c r="NOU7" s="53"/>
      <c r="NOV7" s="53"/>
      <c r="NOW7" s="53"/>
      <c r="NOX7" s="53"/>
      <c r="NOY7" s="53"/>
      <c r="NOZ7" s="53"/>
      <c r="NPA7" s="53"/>
      <c r="NPB7" s="53"/>
      <c r="NPC7" s="53"/>
      <c r="NPD7" s="53"/>
      <c r="NPE7" s="53"/>
      <c r="NPF7" s="53"/>
      <c r="NPG7" s="53"/>
      <c r="NPH7" s="53"/>
      <c r="NPI7" s="53"/>
      <c r="NPJ7" s="53"/>
      <c r="NPK7" s="53"/>
      <c r="NPL7" s="53"/>
      <c r="NPM7" s="53"/>
      <c r="NPN7" s="53"/>
      <c r="NPO7" s="53"/>
      <c r="NPP7" s="53"/>
      <c r="NPQ7" s="53"/>
      <c r="NPR7" s="53"/>
      <c r="NPS7" s="53"/>
      <c r="NPT7" s="53"/>
      <c r="NPU7" s="53"/>
      <c r="NPV7" s="53"/>
      <c r="NPW7" s="53"/>
      <c r="NPX7" s="53"/>
      <c r="NPY7" s="53"/>
      <c r="NPZ7" s="53"/>
      <c r="NQA7" s="53"/>
      <c r="NQB7" s="53"/>
      <c r="NQC7" s="53"/>
      <c r="NQD7" s="53"/>
      <c r="NQE7" s="53"/>
      <c r="NQF7" s="53"/>
      <c r="NQG7" s="53"/>
      <c r="NQH7" s="53"/>
      <c r="NQI7" s="53"/>
      <c r="NQJ7" s="53"/>
      <c r="NQK7" s="53"/>
      <c r="NQL7" s="53"/>
      <c r="NQM7" s="53"/>
      <c r="NQN7" s="53"/>
      <c r="NQO7" s="53"/>
      <c r="NQP7" s="53"/>
      <c r="NQQ7" s="53"/>
      <c r="NQR7" s="53"/>
      <c r="NQS7" s="53"/>
      <c r="NQT7" s="53"/>
      <c r="NQU7" s="53"/>
      <c r="NQV7" s="53"/>
      <c r="NQW7" s="53"/>
      <c r="NQX7" s="53"/>
      <c r="NQY7" s="53"/>
      <c r="NQZ7" s="53"/>
      <c r="NRA7" s="53"/>
      <c r="NRB7" s="53"/>
      <c r="NRC7" s="53"/>
      <c r="NRD7" s="53"/>
      <c r="NRE7" s="53"/>
      <c r="NRF7" s="53"/>
      <c r="NRG7" s="53"/>
      <c r="NRH7" s="53"/>
      <c r="NRI7" s="53"/>
      <c r="NRJ7" s="53"/>
      <c r="NRK7" s="53"/>
      <c r="NRL7" s="53"/>
      <c r="NRM7" s="53"/>
      <c r="NRN7" s="53"/>
      <c r="NRO7" s="53"/>
      <c r="NRP7" s="53"/>
      <c r="NRQ7" s="53"/>
      <c r="NRR7" s="53"/>
      <c r="NRS7" s="53"/>
      <c r="NRT7" s="53"/>
      <c r="NRU7" s="53"/>
      <c r="NRV7" s="53"/>
      <c r="NRW7" s="53"/>
      <c r="NRX7" s="53"/>
      <c r="NRY7" s="53"/>
      <c r="NRZ7" s="53"/>
      <c r="NSA7" s="53"/>
      <c r="NSB7" s="53"/>
      <c r="NSC7" s="53"/>
      <c r="NSD7" s="53"/>
      <c r="NSE7" s="53"/>
      <c r="NSF7" s="53"/>
      <c r="NSG7" s="53"/>
      <c r="NSH7" s="53"/>
      <c r="NSI7" s="53"/>
      <c r="NSJ7" s="53"/>
      <c r="NSK7" s="53"/>
      <c r="NSL7" s="53"/>
      <c r="NSM7" s="53"/>
      <c r="NSN7" s="53"/>
      <c r="NSO7" s="53"/>
      <c r="NSP7" s="53"/>
      <c r="NSQ7" s="53"/>
      <c r="NSR7" s="53"/>
      <c r="NSS7" s="53"/>
      <c r="NST7" s="53"/>
      <c r="NSU7" s="53"/>
      <c r="NSV7" s="53"/>
      <c r="NSW7" s="53"/>
      <c r="NSX7" s="53"/>
      <c r="NSY7" s="53"/>
      <c r="NSZ7" s="53"/>
      <c r="NTA7" s="53"/>
      <c r="NTB7" s="53"/>
      <c r="NTC7" s="53"/>
      <c r="NTD7" s="53"/>
      <c r="NTE7" s="53"/>
      <c r="NTF7" s="53"/>
      <c r="NTG7" s="53"/>
      <c r="NTH7" s="53"/>
      <c r="NTI7" s="53"/>
      <c r="NTJ7" s="53"/>
      <c r="NTK7" s="53"/>
      <c r="NTL7" s="53"/>
      <c r="NTM7" s="53"/>
      <c r="NTN7" s="53"/>
      <c r="NTO7" s="53"/>
      <c r="NTP7" s="53"/>
      <c r="NTQ7" s="53"/>
      <c r="NTR7" s="53"/>
      <c r="NTS7" s="53"/>
      <c r="NTT7" s="53"/>
      <c r="NTU7" s="53"/>
      <c r="NTV7" s="53"/>
      <c r="NTW7" s="53"/>
      <c r="NTX7" s="53"/>
      <c r="NTY7" s="53"/>
      <c r="NTZ7" s="53"/>
      <c r="NUA7" s="53"/>
      <c r="NUB7" s="53"/>
      <c r="NUC7" s="53"/>
      <c r="NUD7" s="53"/>
      <c r="NUE7" s="53"/>
      <c r="NUF7" s="53"/>
      <c r="NUG7" s="53"/>
      <c r="NUH7" s="53"/>
      <c r="NUI7" s="53"/>
      <c r="NUJ7" s="53"/>
      <c r="NUK7" s="53"/>
      <c r="NUL7" s="53"/>
      <c r="NUM7" s="53"/>
      <c r="NUN7" s="53"/>
      <c r="NUO7" s="53"/>
      <c r="NUP7" s="53"/>
      <c r="NUQ7" s="53"/>
      <c r="NUR7" s="53"/>
      <c r="NUS7" s="53"/>
      <c r="NUT7" s="53"/>
      <c r="NUU7" s="53"/>
      <c r="NUV7" s="53"/>
      <c r="NUW7" s="53"/>
      <c r="NUX7" s="53"/>
      <c r="NUY7" s="53"/>
      <c r="NUZ7" s="53"/>
      <c r="NVA7" s="53"/>
      <c r="NVB7" s="53"/>
      <c r="NVC7" s="53"/>
      <c r="NVD7" s="53"/>
      <c r="NVE7" s="53"/>
      <c r="NVF7" s="53"/>
      <c r="NVG7" s="53"/>
      <c r="NVH7" s="53"/>
      <c r="NVI7" s="53"/>
      <c r="NVJ7" s="53"/>
      <c r="NVK7" s="53"/>
      <c r="NVL7" s="53"/>
      <c r="NVM7" s="53"/>
      <c r="NVN7" s="53"/>
      <c r="NVO7" s="53"/>
      <c r="NVP7" s="53"/>
      <c r="NVQ7" s="53"/>
      <c r="NVR7" s="53"/>
      <c r="NVS7" s="53"/>
      <c r="NVT7" s="53"/>
      <c r="NVU7" s="53"/>
      <c r="NVV7" s="53"/>
      <c r="NVW7" s="53"/>
      <c r="NVX7" s="53"/>
      <c r="NVY7" s="53"/>
      <c r="NVZ7" s="53"/>
      <c r="NWA7" s="53"/>
      <c r="NWB7" s="53"/>
      <c r="NWC7" s="53"/>
      <c r="NWD7" s="53"/>
      <c r="NWE7" s="53"/>
      <c r="NWF7" s="53"/>
      <c r="NWG7" s="53"/>
      <c r="NWH7" s="53"/>
      <c r="NWI7" s="53"/>
      <c r="NWJ7" s="53"/>
      <c r="NWK7" s="53"/>
      <c r="NWL7" s="53"/>
      <c r="NWM7" s="53"/>
      <c r="NWN7" s="53"/>
      <c r="NWO7" s="53"/>
      <c r="NWP7" s="53"/>
      <c r="NWQ7" s="53"/>
      <c r="NWR7" s="53"/>
      <c r="NWS7" s="53"/>
      <c r="NWT7" s="53"/>
      <c r="NWU7" s="53"/>
      <c r="NWV7" s="53"/>
      <c r="NWW7" s="53"/>
      <c r="NWX7" s="53"/>
      <c r="NWY7" s="53"/>
      <c r="NWZ7" s="53"/>
      <c r="NXA7" s="53"/>
      <c r="NXB7" s="53"/>
      <c r="NXC7" s="53"/>
      <c r="NXD7" s="53"/>
      <c r="NXE7" s="53"/>
      <c r="NXF7" s="53"/>
      <c r="NXG7" s="53"/>
      <c r="NXH7" s="53"/>
      <c r="NXI7" s="53"/>
      <c r="NXJ7" s="53"/>
      <c r="NXK7" s="53"/>
      <c r="NXL7" s="53"/>
      <c r="NXM7" s="53"/>
      <c r="NXN7" s="53"/>
      <c r="NXO7" s="53"/>
      <c r="NXP7" s="53"/>
      <c r="NXQ7" s="53"/>
      <c r="NXR7" s="53"/>
      <c r="NXS7" s="53"/>
      <c r="NXT7" s="53"/>
      <c r="NXU7" s="53"/>
      <c r="NXV7" s="53"/>
      <c r="NXW7" s="53"/>
      <c r="NXX7" s="53"/>
      <c r="NXY7" s="53"/>
      <c r="NXZ7" s="53"/>
      <c r="NYA7" s="53"/>
      <c r="NYB7" s="53"/>
      <c r="NYC7" s="53"/>
      <c r="NYD7" s="53"/>
      <c r="NYE7" s="53"/>
      <c r="NYF7" s="53"/>
      <c r="NYG7" s="53"/>
      <c r="NYH7" s="53"/>
      <c r="NYI7" s="53"/>
      <c r="NYJ7" s="53"/>
      <c r="NYK7" s="53"/>
      <c r="NYL7" s="53"/>
      <c r="NYM7" s="53"/>
      <c r="NYN7" s="53"/>
      <c r="NYO7" s="53"/>
      <c r="NYP7" s="53"/>
      <c r="NYQ7" s="53"/>
      <c r="NYR7" s="53"/>
      <c r="NYS7" s="53"/>
      <c r="NYT7" s="53"/>
      <c r="NYU7" s="53"/>
      <c r="NYV7" s="53"/>
      <c r="NYW7" s="53"/>
      <c r="NYX7" s="53"/>
      <c r="NYY7" s="53"/>
      <c r="NYZ7" s="53"/>
      <c r="NZA7" s="53"/>
      <c r="NZB7" s="53"/>
      <c r="NZC7" s="53"/>
      <c r="NZD7" s="53"/>
      <c r="NZE7" s="53"/>
      <c r="NZF7" s="53"/>
      <c r="NZG7" s="53"/>
      <c r="NZH7" s="53"/>
      <c r="NZI7" s="53"/>
      <c r="NZJ7" s="53"/>
      <c r="NZK7" s="53"/>
      <c r="NZL7" s="53"/>
      <c r="NZM7" s="53"/>
      <c r="NZN7" s="53"/>
      <c r="NZO7" s="53"/>
      <c r="NZP7" s="53"/>
      <c r="NZQ7" s="53"/>
      <c r="NZR7" s="53"/>
      <c r="NZS7" s="53"/>
      <c r="NZT7" s="53"/>
      <c r="NZU7" s="53"/>
      <c r="NZV7" s="53"/>
      <c r="NZW7" s="53"/>
      <c r="NZX7" s="53"/>
      <c r="NZY7" s="53"/>
      <c r="NZZ7" s="53"/>
      <c r="OAA7" s="53"/>
      <c r="OAB7" s="53"/>
      <c r="OAC7" s="53"/>
      <c r="OAD7" s="53"/>
      <c r="OAE7" s="53"/>
      <c r="OAF7" s="53"/>
      <c r="OAG7" s="53"/>
      <c r="OAH7" s="53"/>
      <c r="OAI7" s="53"/>
      <c r="OAJ7" s="53"/>
      <c r="OAK7" s="53"/>
      <c r="OAL7" s="53"/>
      <c r="OAM7" s="53"/>
      <c r="OAN7" s="53"/>
      <c r="OAO7" s="53"/>
      <c r="OAP7" s="53"/>
      <c r="OAQ7" s="53"/>
      <c r="OAR7" s="53"/>
      <c r="OAS7" s="53"/>
      <c r="OAT7" s="53"/>
      <c r="OAU7" s="53"/>
      <c r="OAV7" s="53"/>
      <c r="OAW7" s="53"/>
      <c r="OAX7" s="53"/>
      <c r="OAY7" s="53"/>
      <c r="OAZ7" s="53"/>
      <c r="OBA7" s="53"/>
      <c r="OBB7" s="53"/>
      <c r="OBC7" s="53"/>
      <c r="OBD7" s="53"/>
      <c r="OBE7" s="53"/>
      <c r="OBF7" s="53"/>
      <c r="OBG7" s="53"/>
      <c r="OBH7" s="53"/>
      <c r="OBI7" s="53"/>
      <c r="OBJ7" s="53"/>
      <c r="OBK7" s="53"/>
      <c r="OBL7" s="53"/>
      <c r="OBM7" s="53"/>
      <c r="OBN7" s="53"/>
      <c r="OBO7" s="53"/>
      <c r="OBP7" s="53"/>
      <c r="OBQ7" s="53"/>
      <c r="OBR7" s="53"/>
      <c r="OBS7" s="53"/>
      <c r="OBT7" s="53"/>
      <c r="OBU7" s="53"/>
      <c r="OBV7" s="53"/>
      <c r="OBW7" s="53"/>
      <c r="OBX7" s="53"/>
      <c r="OBY7" s="53"/>
      <c r="OBZ7" s="53"/>
      <c r="OCA7" s="53"/>
      <c r="OCB7" s="53"/>
      <c r="OCC7" s="53"/>
      <c r="OCD7" s="53"/>
      <c r="OCE7" s="53"/>
      <c r="OCF7" s="53"/>
      <c r="OCG7" s="53"/>
      <c r="OCH7" s="53"/>
      <c r="OCI7" s="53"/>
      <c r="OCJ7" s="53"/>
      <c r="OCK7" s="53"/>
      <c r="OCL7" s="53"/>
      <c r="OCM7" s="53"/>
      <c r="OCN7" s="53"/>
      <c r="OCO7" s="53"/>
      <c r="OCP7" s="53"/>
      <c r="OCQ7" s="53"/>
      <c r="OCR7" s="53"/>
      <c r="OCS7" s="53"/>
      <c r="OCT7" s="53"/>
      <c r="OCU7" s="53"/>
      <c r="OCV7" s="53"/>
      <c r="OCW7" s="53"/>
      <c r="OCX7" s="53"/>
      <c r="OCY7" s="53"/>
      <c r="OCZ7" s="53"/>
      <c r="ODA7" s="53"/>
      <c r="ODB7" s="53"/>
      <c r="ODC7" s="53"/>
      <c r="ODD7" s="53"/>
      <c r="ODE7" s="53"/>
      <c r="ODF7" s="53"/>
      <c r="ODG7" s="53"/>
      <c r="ODH7" s="53"/>
      <c r="ODI7" s="53"/>
      <c r="ODJ7" s="53"/>
      <c r="ODK7" s="53"/>
      <c r="ODL7" s="53"/>
      <c r="ODM7" s="53"/>
      <c r="ODN7" s="53"/>
      <c r="ODO7" s="53"/>
      <c r="ODP7" s="53"/>
      <c r="ODQ7" s="53"/>
      <c r="ODR7" s="53"/>
      <c r="ODS7" s="53"/>
      <c r="ODT7" s="53"/>
      <c r="ODU7" s="53"/>
      <c r="ODV7" s="53"/>
      <c r="ODW7" s="53"/>
      <c r="ODX7" s="53"/>
      <c r="ODY7" s="53"/>
      <c r="ODZ7" s="53"/>
      <c r="OEA7" s="53"/>
      <c r="OEB7" s="53"/>
      <c r="OEC7" s="53"/>
      <c r="OED7" s="53"/>
      <c r="OEE7" s="53"/>
      <c r="OEF7" s="53"/>
      <c r="OEG7" s="53"/>
      <c r="OEH7" s="53"/>
      <c r="OEI7" s="53"/>
      <c r="OEJ7" s="53"/>
      <c r="OEK7" s="53"/>
      <c r="OEL7" s="53"/>
      <c r="OEM7" s="53"/>
      <c r="OEN7" s="53"/>
      <c r="OEO7" s="53"/>
      <c r="OEP7" s="53"/>
      <c r="OEQ7" s="53"/>
      <c r="OER7" s="53"/>
      <c r="OES7" s="53"/>
      <c r="OET7" s="53"/>
      <c r="OEU7" s="53"/>
      <c r="OEV7" s="53"/>
      <c r="OEW7" s="53"/>
      <c r="OEX7" s="53"/>
      <c r="OEY7" s="53"/>
      <c r="OEZ7" s="53"/>
      <c r="OFA7" s="53"/>
      <c r="OFB7" s="53"/>
      <c r="OFC7" s="53"/>
      <c r="OFD7" s="53"/>
      <c r="OFE7" s="53"/>
      <c r="OFF7" s="53"/>
      <c r="OFG7" s="53"/>
      <c r="OFH7" s="53"/>
      <c r="OFI7" s="53"/>
      <c r="OFJ7" s="53"/>
      <c r="OFK7" s="53"/>
      <c r="OFL7" s="53"/>
      <c r="OFM7" s="53"/>
      <c r="OFN7" s="53"/>
      <c r="OFO7" s="53"/>
      <c r="OFP7" s="53"/>
      <c r="OFQ7" s="53"/>
      <c r="OFR7" s="53"/>
      <c r="OFS7" s="53"/>
      <c r="OFT7" s="53"/>
      <c r="OFU7" s="53"/>
      <c r="OFV7" s="53"/>
      <c r="OFW7" s="53"/>
      <c r="OFX7" s="53"/>
      <c r="OFY7" s="53"/>
      <c r="OFZ7" s="53"/>
      <c r="OGA7" s="53"/>
      <c r="OGB7" s="53"/>
      <c r="OGC7" s="53"/>
      <c r="OGD7" s="53"/>
      <c r="OGE7" s="53"/>
      <c r="OGF7" s="53"/>
      <c r="OGG7" s="53"/>
      <c r="OGH7" s="53"/>
      <c r="OGI7" s="53"/>
      <c r="OGJ7" s="53"/>
      <c r="OGK7" s="53"/>
      <c r="OGL7" s="53"/>
      <c r="OGM7" s="53"/>
      <c r="OGN7" s="53"/>
      <c r="OGO7" s="53"/>
      <c r="OGP7" s="53"/>
      <c r="OGQ7" s="53"/>
      <c r="OGR7" s="53"/>
      <c r="OGS7" s="53"/>
      <c r="OGT7" s="53"/>
      <c r="OGU7" s="53"/>
      <c r="OGV7" s="53"/>
      <c r="OGW7" s="53"/>
      <c r="OGX7" s="53"/>
      <c r="OGY7" s="53"/>
      <c r="OGZ7" s="53"/>
      <c r="OHA7" s="53"/>
      <c r="OHB7" s="53"/>
      <c r="OHC7" s="53"/>
      <c r="OHD7" s="53"/>
      <c r="OHE7" s="53"/>
      <c r="OHF7" s="53"/>
      <c r="OHG7" s="53"/>
      <c r="OHH7" s="53"/>
      <c r="OHI7" s="53"/>
      <c r="OHJ7" s="53"/>
      <c r="OHK7" s="53"/>
      <c r="OHL7" s="53"/>
      <c r="OHM7" s="53"/>
      <c r="OHN7" s="53"/>
      <c r="OHO7" s="53"/>
      <c r="OHP7" s="53"/>
      <c r="OHQ7" s="53"/>
      <c r="OHR7" s="53"/>
      <c r="OHS7" s="53"/>
      <c r="OHT7" s="53"/>
      <c r="OHU7" s="53"/>
      <c r="OHV7" s="53"/>
      <c r="OHW7" s="53"/>
      <c r="OHX7" s="53"/>
      <c r="OHY7" s="53"/>
      <c r="OHZ7" s="53"/>
      <c r="OIA7" s="53"/>
      <c r="OIB7" s="53"/>
      <c r="OIC7" s="53"/>
      <c r="OID7" s="53"/>
      <c r="OIE7" s="53"/>
      <c r="OIF7" s="53"/>
      <c r="OIG7" s="53"/>
      <c r="OIH7" s="53"/>
      <c r="OII7" s="53"/>
      <c r="OIJ7" s="53"/>
      <c r="OIK7" s="53"/>
      <c r="OIL7" s="53"/>
      <c r="OIM7" s="53"/>
      <c r="OIN7" s="53"/>
      <c r="OIO7" s="53"/>
      <c r="OIP7" s="53"/>
      <c r="OIQ7" s="53"/>
      <c r="OIR7" s="53"/>
      <c r="OIS7" s="53"/>
      <c r="OIT7" s="53"/>
      <c r="OIU7" s="53"/>
      <c r="OIV7" s="53"/>
      <c r="OIW7" s="53"/>
      <c r="OIX7" s="53"/>
      <c r="OIY7" s="53"/>
      <c r="OIZ7" s="53"/>
      <c r="OJA7" s="53"/>
      <c r="OJB7" s="53"/>
      <c r="OJC7" s="53"/>
      <c r="OJD7" s="53"/>
      <c r="OJE7" s="53"/>
      <c r="OJF7" s="53"/>
      <c r="OJG7" s="53"/>
      <c r="OJH7" s="53"/>
      <c r="OJI7" s="53"/>
      <c r="OJJ7" s="53"/>
      <c r="OJK7" s="53"/>
      <c r="OJL7" s="53"/>
      <c r="OJM7" s="53"/>
      <c r="OJN7" s="53"/>
      <c r="OJO7" s="53"/>
      <c r="OJP7" s="53"/>
      <c r="OJQ7" s="53"/>
      <c r="OJR7" s="53"/>
      <c r="OJS7" s="53"/>
      <c r="OJT7" s="53"/>
      <c r="OJU7" s="53"/>
      <c r="OJV7" s="53"/>
      <c r="OJW7" s="53"/>
      <c r="OJX7" s="53"/>
      <c r="OJY7" s="53"/>
      <c r="OJZ7" s="53"/>
      <c r="OKA7" s="53"/>
      <c r="OKB7" s="53"/>
      <c r="OKC7" s="53"/>
      <c r="OKD7" s="53"/>
      <c r="OKE7" s="53"/>
      <c r="OKF7" s="53"/>
      <c r="OKG7" s="53"/>
      <c r="OKH7" s="53"/>
      <c r="OKI7" s="53"/>
      <c r="OKJ7" s="53"/>
      <c r="OKK7" s="53"/>
      <c r="OKL7" s="53"/>
      <c r="OKM7" s="53"/>
      <c r="OKN7" s="53"/>
      <c r="OKO7" s="53"/>
      <c r="OKP7" s="53"/>
      <c r="OKQ7" s="53"/>
      <c r="OKR7" s="53"/>
      <c r="OKS7" s="53"/>
      <c r="OKT7" s="53"/>
      <c r="OKU7" s="53"/>
      <c r="OKV7" s="53"/>
      <c r="OKW7" s="53"/>
      <c r="OKX7" s="53"/>
      <c r="OKY7" s="53"/>
      <c r="OKZ7" s="53"/>
      <c r="OLA7" s="53"/>
      <c r="OLB7" s="53"/>
      <c r="OLC7" s="53"/>
      <c r="OLD7" s="53"/>
      <c r="OLE7" s="53"/>
      <c r="OLF7" s="53"/>
      <c r="OLG7" s="53"/>
      <c r="OLH7" s="53"/>
      <c r="OLI7" s="53"/>
      <c r="OLJ7" s="53"/>
      <c r="OLK7" s="53"/>
      <c r="OLL7" s="53"/>
      <c r="OLM7" s="53"/>
      <c r="OLN7" s="53"/>
      <c r="OLO7" s="53"/>
      <c r="OLP7" s="53"/>
      <c r="OLQ7" s="53"/>
      <c r="OLR7" s="53"/>
      <c r="OLS7" s="53"/>
      <c r="OLT7" s="53"/>
      <c r="OLU7" s="53"/>
      <c r="OLV7" s="53"/>
      <c r="OLW7" s="53"/>
      <c r="OLX7" s="53"/>
      <c r="OLY7" s="53"/>
      <c r="OLZ7" s="53"/>
      <c r="OMA7" s="53"/>
      <c r="OMB7" s="53"/>
      <c r="OMC7" s="53"/>
      <c r="OMD7" s="53"/>
      <c r="OME7" s="53"/>
      <c r="OMF7" s="53"/>
      <c r="OMG7" s="53"/>
      <c r="OMH7" s="53"/>
      <c r="OMI7" s="53"/>
      <c r="OMJ7" s="53"/>
      <c r="OMK7" s="53"/>
      <c r="OML7" s="53"/>
      <c r="OMM7" s="53"/>
      <c r="OMN7" s="53"/>
      <c r="OMO7" s="53"/>
      <c r="OMP7" s="53"/>
      <c r="OMQ7" s="53"/>
      <c r="OMR7" s="53"/>
      <c r="OMS7" s="53"/>
      <c r="OMT7" s="53"/>
      <c r="OMU7" s="53"/>
      <c r="OMV7" s="53"/>
      <c r="OMW7" s="53"/>
      <c r="OMX7" s="53"/>
      <c r="OMY7" s="53"/>
      <c r="OMZ7" s="53"/>
      <c r="ONA7" s="53"/>
      <c r="ONB7" s="53"/>
      <c r="ONC7" s="53"/>
      <c r="OND7" s="53"/>
      <c r="ONE7" s="53"/>
      <c r="ONF7" s="53"/>
      <c r="ONG7" s="53"/>
      <c r="ONH7" s="53"/>
      <c r="ONI7" s="53"/>
      <c r="ONJ7" s="53"/>
      <c r="ONK7" s="53"/>
      <c r="ONL7" s="53"/>
      <c r="ONM7" s="53"/>
      <c r="ONN7" s="53"/>
      <c r="ONO7" s="53"/>
      <c r="ONP7" s="53"/>
      <c r="ONQ7" s="53"/>
      <c r="ONR7" s="53"/>
      <c r="ONS7" s="53"/>
      <c r="ONT7" s="53"/>
      <c r="ONU7" s="53"/>
      <c r="ONV7" s="53"/>
      <c r="ONW7" s="53"/>
      <c r="ONX7" s="53"/>
      <c r="ONY7" s="53"/>
      <c r="ONZ7" s="53"/>
      <c r="OOA7" s="53"/>
      <c r="OOB7" s="53"/>
      <c r="OOC7" s="53"/>
      <c r="OOD7" s="53"/>
      <c r="OOE7" s="53"/>
      <c r="OOF7" s="53"/>
      <c r="OOG7" s="53"/>
      <c r="OOH7" s="53"/>
      <c r="OOI7" s="53"/>
      <c r="OOJ7" s="53"/>
      <c r="OOK7" s="53"/>
      <c r="OOL7" s="53"/>
      <c r="OOM7" s="53"/>
      <c r="OON7" s="53"/>
      <c r="OOO7" s="53"/>
      <c r="OOP7" s="53"/>
      <c r="OOQ7" s="53"/>
      <c r="OOR7" s="53"/>
      <c r="OOS7" s="53"/>
      <c r="OOT7" s="53"/>
      <c r="OOU7" s="53"/>
      <c r="OOV7" s="53"/>
      <c r="OOW7" s="53"/>
      <c r="OOX7" s="53"/>
      <c r="OOY7" s="53"/>
      <c r="OOZ7" s="53"/>
      <c r="OPA7" s="53"/>
      <c r="OPB7" s="53"/>
      <c r="OPC7" s="53"/>
      <c r="OPD7" s="53"/>
      <c r="OPE7" s="53"/>
      <c r="OPF7" s="53"/>
      <c r="OPG7" s="53"/>
      <c r="OPH7" s="53"/>
      <c r="OPI7" s="53"/>
      <c r="OPJ7" s="53"/>
      <c r="OPK7" s="53"/>
      <c r="OPL7" s="53"/>
      <c r="OPM7" s="53"/>
      <c r="OPN7" s="53"/>
      <c r="OPO7" s="53"/>
      <c r="OPP7" s="53"/>
      <c r="OPQ7" s="53"/>
      <c r="OPR7" s="53"/>
      <c r="OPS7" s="53"/>
      <c r="OPT7" s="53"/>
      <c r="OPU7" s="53"/>
      <c r="OPV7" s="53"/>
      <c r="OPW7" s="53"/>
      <c r="OPX7" s="53"/>
      <c r="OPY7" s="53"/>
      <c r="OPZ7" s="53"/>
      <c r="OQA7" s="53"/>
      <c r="OQB7" s="53"/>
      <c r="OQC7" s="53"/>
      <c r="OQD7" s="53"/>
      <c r="OQE7" s="53"/>
      <c r="OQF7" s="53"/>
      <c r="OQG7" s="53"/>
      <c r="OQH7" s="53"/>
      <c r="OQI7" s="53"/>
      <c r="OQJ7" s="53"/>
      <c r="OQK7" s="53"/>
      <c r="OQL7" s="53"/>
      <c r="OQM7" s="53"/>
      <c r="OQN7" s="53"/>
      <c r="OQO7" s="53"/>
      <c r="OQP7" s="53"/>
      <c r="OQQ7" s="53"/>
      <c r="OQR7" s="53"/>
      <c r="OQS7" s="53"/>
      <c r="OQT7" s="53"/>
      <c r="OQU7" s="53"/>
      <c r="OQV7" s="53"/>
      <c r="OQW7" s="53"/>
      <c r="OQX7" s="53"/>
      <c r="OQY7" s="53"/>
      <c r="OQZ7" s="53"/>
      <c r="ORA7" s="53"/>
      <c r="ORB7" s="53"/>
      <c r="ORC7" s="53"/>
      <c r="ORD7" s="53"/>
      <c r="ORE7" s="53"/>
      <c r="ORF7" s="53"/>
      <c r="ORG7" s="53"/>
      <c r="ORH7" s="53"/>
      <c r="ORI7" s="53"/>
      <c r="ORJ7" s="53"/>
      <c r="ORK7" s="53"/>
      <c r="ORL7" s="53"/>
      <c r="ORM7" s="53"/>
      <c r="ORN7" s="53"/>
      <c r="ORO7" s="53"/>
      <c r="ORP7" s="53"/>
      <c r="ORQ7" s="53"/>
      <c r="ORR7" s="53"/>
      <c r="ORS7" s="53"/>
      <c r="ORT7" s="53"/>
      <c r="ORU7" s="53"/>
      <c r="ORV7" s="53"/>
      <c r="ORW7" s="53"/>
      <c r="ORX7" s="53"/>
      <c r="ORY7" s="53"/>
      <c r="ORZ7" s="53"/>
      <c r="OSA7" s="53"/>
      <c r="OSB7" s="53"/>
      <c r="OSC7" s="53"/>
      <c r="OSD7" s="53"/>
      <c r="OSE7" s="53"/>
      <c r="OSF7" s="53"/>
      <c r="OSG7" s="53"/>
      <c r="OSH7" s="53"/>
      <c r="OSI7" s="53"/>
      <c r="OSJ7" s="53"/>
      <c r="OSK7" s="53"/>
      <c r="OSL7" s="53"/>
      <c r="OSM7" s="53"/>
      <c r="OSN7" s="53"/>
      <c r="OSO7" s="53"/>
      <c r="OSP7" s="53"/>
      <c r="OSQ7" s="53"/>
      <c r="OSR7" s="53"/>
      <c r="OSS7" s="53"/>
      <c r="OST7" s="53"/>
      <c r="OSU7" s="53"/>
      <c r="OSV7" s="53"/>
      <c r="OSW7" s="53"/>
      <c r="OSX7" s="53"/>
      <c r="OSY7" s="53"/>
      <c r="OSZ7" s="53"/>
      <c r="OTA7" s="53"/>
      <c r="OTB7" s="53"/>
      <c r="OTC7" s="53"/>
      <c r="OTD7" s="53"/>
      <c r="OTE7" s="53"/>
      <c r="OTF7" s="53"/>
      <c r="OTG7" s="53"/>
      <c r="OTH7" s="53"/>
      <c r="OTI7" s="53"/>
      <c r="OTJ7" s="53"/>
      <c r="OTK7" s="53"/>
      <c r="OTL7" s="53"/>
      <c r="OTM7" s="53"/>
      <c r="OTN7" s="53"/>
      <c r="OTO7" s="53"/>
      <c r="OTP7" s="53"/>
      <c r="OTQ7" s="53"/>
      <c r="OTR7" s="53"/>
      <c r="OTS7" s="53"/>
      <c r="OTT7" s="53"/>
      <c r="OTU7" s="53"/>
      <c r="OTV7" s="53"/>
      <c r="OTW7" s="53"/>
      <c r="OTX7" s="53"/>
      <c r="OTY7" s="53"/>
      <c r="OTZ7" s="53"/>
      <c r="OUA7" s="53"/>
      <c r="OUB7" s="53"/>
      <c r="OUC7" s="53"/>
      <c r="OUD7" s="53"/>
      <c r="OUE7" s="53"/>
      <c r="OUF7" s="53"/>
      <c r="OUG7" s="53"/>
      <c r="OUH7" s="53"/>
      <c r="OUI7" s="53"/>
      <c r="OUJ7" s="53"/>
      <c r="OUK7" s="53"/>
      <c r="OUL7" s="53"/>
      <c r="OUM7" s="53"/>
      <c r="OUN7" s="53"/>
      <c r="OUO7" s="53"/>
      <c r="OUP7" s="53"/>
      <c r="OUQ7" s="53"/>
      <c r="OUR7" s="53"/>
      <c r="OUS7" s="53"/>
      <c r="OUT7" s="53"/>
      <c r="OUU7" s="53"/>
      <c r="OUV7" s="53"/>
      <c r="OUW7" s="53"/>
      <c r="OUX7" s="53"/>
      <c r="OUY7" s="53"/>
      <c r="OUZ7" s="53"/>
      <c r="OVA7" s="53"/>
      <c r="OVB7" s="53"/>
      <c r="OVC7" s="53"/>
      <c r="OVD7" s="53"/>
      <c r="OVE7" s="53"/>
      <c r="OVF7" s="53"/>
      <c r="OVG7" s="53"/>
      <c r="OVH7" s="53"/>
      <c r="OVI7" s="53"/>
      <c r="OVJ7" s="53"/>
      <c r="OVK7" s="53"/>
      <c r="OVL7" s="53"/>
      <c r="OVM7" s="53"/>
      <c r="OVN7" s="53"/>
      <c r="OVO7" s="53"/>
      <c r="OVP7" s="53"/>
      <c r="OVQ7" s="53"/>
      <c r="OVR7" s="53"/>
      <c r="OVS7" s="53"/>
      <c r="OVT7" s="53"/>
      <c r="OVU7" s="53"/>
      <c r="OVV7" s="53"/>
      <c r="OVW7" s="53"/>
      <c r="OVX7" s="53"/>
      <c r="OVY7" s="53"/>
      <c r="OVZ7" s="53"/>
      <c r="OWA7" s="53"/>
      <c r="OWB7" s="53"/>
      <c r="OWC7" s="53"/>
      <c r="OWD7" s="53"/>
      <c r="OWE7" s="53"/>
      <c r="OWF7" s="53"/>
      <c r="OWG7" s="53"/>
      <c r="OWH7" s="53"/>
      <c r="OWI7" s="53"/>
      <c r="OWJ7" s="53"/>
      <c r="OWK7" s="53"/>
      <c r="OWL7" s="53"/>
      <c r="OWM7" s="53"/>
      <c r="OWN7" s="53"/>
      <c r="OWO7" s="53"/>
      <c r="OWP7" s="53"/>
      <c r="OWQ7" s="53"/>
      <c r="OWR7" s="53"/>
      <c r="OWS7" s="53"/>
      <c r="OWT7" s="53"/>
      <c r="OWU7" s="53"/>
      <c r="OWV7" s="53"/>
      <c r="OWW7" s="53"/>
      <c r="OWX7" s="53"/>
      <c r="OWY7" s="53"/>
      <c r="OWZ7" s="53"/>
      <c r="OXA7" s="53"/>
      <c r="OXB7" s="53"/>
      <c r="OXC7" s="53"/>
      <c r="OXD7" s="53"/>
      <c r="OXE7" s="53"/>
      <c r="OXF7" s="53"/>
      <c r="OXG7" s="53"/>
      <c r="OXH7" s="53"/>
      <c r="OXI7" s="53"/>
      <c r="OXJ7" s="53"/>
      <c r="OXK7" s="53"/>
      <c r="OXL7" s="53"/>
      <c r="OXM7" s="53"/>
      <c r="OXN7" s="53"/>
      <c r="OXO7" s="53"/>
      <c r="OXP7" s="53"/>
      <c r="OXQ7" s="53"/>
      <c r="OXR7" s="53"/>
      <c r="OXS7" s="53"/>
      <c r="OXT7" s="53"/>
      <c r="OXU7" s="53"/>
      <c r="OXV7" s="53"/>
      <c r="OXW7" s="53"/>
      <c r="OXX7" s="53"/>
      <c r="OXY7" s="53"/>
      <c r="OXZ7" s="53"/>
      <c r="OYA7" s="53"/>
      <c r="OYB7" s="53"/>
      <c r="OYC7" s="53"/>
      <c r="OYD7" s="53"/>
      <c r="OYE7" s="53"/>
      <c r="OYF7" s="53"/>
      <c r="OYG7" s="53"/>
      <c r="OYH7" s="53"/>
      <c r="OYI7" s="53"/>
      <c r="OYJ7" s="53"/>
      <c r="OYK7" s="53"/>
      <c r="OYL7" s="53"/>
      <c r="OYM7" s="53"/>
      <c r="OYN7" s="53"/>
      <c r="OYO7" s="53"/>
      <c r="OYP7" s="53"/>
      <c r="OYQ7" s="53"/>
      <c r="OYR7" s="53"/>
      <c r="OYS7" s="53"/>
      <c r="OYT7" s="53"/>
      <c r="OYU7" s="53"/>
      <c r="OYV7" s="53"/>
      <c r="OYW7" s="53"/>
      <c r="OYX7" s="53"/>
      <c r="OYY7" s="53"/>
      <c r="OYZ7" s="53"/>
      <c r="OZA7" s="53"/>
      <c r="OZB7" s="53"/>
      <c r="OZC7" s="53"/>
      <c r="OZD7" s="53"/>
      <c r="OZE7" s="53"/>
      <c r="OZF7" s="53"/>
      <c r="OZG7" s="53"/>
      <c r="OZH7" s="53"/>
      <c r="OZI7" s="53"/>
      <c r="OZJ7" s="53"/>
      <c r="OZK7" s="53"/>
      <c r="OZL7" s="53"/>
      <c r="OZM7" s="53"/>
      <c r="OZN7" s="53"/>
      <c r="OZO7" s="53"/>
      <c r="OZP7" s="53"/>
      <c r="OZQ7" s="53"/>
      <c r="OZR7" s="53"/>
      <c r="OZS7" s="53"/>
      <c r="OZT7" s="53"/>
      <c r="OZU7" s="53"/>
      <c r="OZV7" s="53"/>
      <c r="OZW7" s="53"/>
      <c r="OZX7" s="53"/>
      <c r="OZY7" s="53"/>
      <c r="OZZ7" s="53"/>
      <c r="PAA7" s="53"/>
      <c r="PAB7" s="53"/>
      <c r="PAC7" s="53"/>
      <c r="PAD7" s="53"/>
      <c r="PAE7" s="53"/>
      <c r="PAF7" s="53"/>
      <c r="PAG7" s="53"/>
      <c r="PAH7" s="53"/>
      <c r="PAI7" s="53"/>
      <c r="PAJ7" s="53"/>
      <c r="PAK7" s="53"/>
      <c r="PAL7" s="53"/>
      <c r="PAM7" s="53"/>
      <c r="PAN7" s="53"/>
      <c r="PAO7" s="53"/>
      <c r="PAP7" s="53"/>
      <c r="PAQ7" s="53"/>
      <c r="PAR7" s="53"/>
      <c r="PAS7" s="53"/>
      <c r="PAT7" s="53"/>
      <c r="PAU7" s="53"/>
      <c r="PAV7" s="53"/>
      <c r="PAW7" s="53"/>
      <c r="PAX7" s="53"/>
      <c r="PAY7" s="53"/>
      <c r="PAZ7" s="53"/>
      <c r="PBA7" s="53"/>
      <c r="PBB7" s="53"/>
      <c r="PBC7" s="53"/>
      <c r="PBD7" s="53"/>
      <c r="PBE7" s="53"/>
      <c r="PBF7" s="53"/>
      <c r="PBG7" s="53"/>
      <c r="PBH7" s="53"/>
      <c r="PBI7" s="53"/>
      <c r="PBJ7" s="53"/>
      <c r="PBK7" s="53"/>
      <c r="PBL7" s="53"/>
      <c r="PBM7" s="53"/>
      <c r="PBN7" s="53"/>
      <c r="PBO7" s="53"/>
      <c r="PBP7" s="53"/>
      <c r="PBQ7" s="53"/>
      <c r="PBR7" s="53"/>
      <c r="PBS7" s="53"/>
      <c r="PBT7" s="53"/>
      <c r="PBU7" s="53"/>
      <c r="PBV7" s="53"/>
      <c r="PBW7" s="53"/>
      <c r="PBX7" s="53"/>
      <c r="PBY7" s="53"/>
      <c r="PBZ7" s="53"/>
      <c r="PCA7" s="53"/>
      <c r="PCB7" s="53"/>
      <c r="PCC7" s="53"/>
      <c r="PCD7" s="53"/>
      <c r="PCE7" s="53"/>
      <c r="PCF7" s="53"/>
      <c r="PCG7" s="53"/>
      <c r="PCH7" s="53"/>
      <c r="PCI7" s="53"/>
      <c r="PCJ7" s="53"/>
      <c r="PCK7" s="53"/>
      <c r="PCL7" s="53"/>
      <c r="PCM7" s="53"/>
      <c r="PCN7" s="53"/>
      <c r="PCO7" s="53"/>
      <c r="PCP7" s="53"/>
      <c r="PCQ7" s="53"/>
      <c r="PCR7" s="53"/>
      <c r="PCS7" s="53"/>
      <c r="PCT7" s="53"/>
      <c r="PCU7" s="53"/>
      <c r="PCV7" s="53"/>
      <c r="PCW7" s="53"/>
      <c r="PCX7" s="53"/>
      <c r="PCY7" s="53"/>
      <c r="PCZ7" s="53"/>
      <c r="PDA7" s="53"/>
      <c r="PDB7" s="53"/>
      <c r="PDC7" s="53"/>
      <c r="PDD7" s="53"/>
      <c r="PDE7" s="53"/>
      <c r="PDF7" s="53"/>
      <c r="PDG7" s="53"/>
      <c r="PDH7" s="53"/>
      <c r="PDI7" s="53"/>
      <c r="PDJ7" s="53"/>
      <c r="PDK7" s="53"/>
      <c r="PDL7" s="53"/>
      <c r="PDM7" s="53"/>
      <c r="PDN7" s="53"/>
      <c r="PDO7" s="53"/>
      <c r="PDP7" s="53"/>
      <c r="PDQ7" s="53"/>
      <c r="PDR7" s="53"/>
      <c r="PDS7" s="53"/>
      <c r="PDT7" s="53"/>
      <c r="PDU7" s="53"/>
      <c r="PDV7" s="53"/>
      <c r="PDW7" s="53"/>
      <c r="PDX7" s="53"/>
      <c r="PDY7" s="53"/>
      <c r="PDZ7" s="53"/>
      <c r="PEA7" s="53"/>
      <c r="PEB7" s="53"/>
      <c r="PEC7" s="53"/>
      <c r="PED7" s="53"/>
      <c r="PEE7" s="53"/>
      <c r="PEF7" s="53"/>
      <c r="PEG7" s="53"/>
      <c r="PEH7" s="53"/>
      <c r="PEI7" s="53"/>
      <c r="PEJ7" s="53"/>
      <c r="PEK7" s="53"/>
      <c r="PEL7" s="53"/>
      <c r="PEM7" s="53"/>
      <c r="PEN7" s="53"/>
      <c r="PEO7" s="53"/>
      <c r="PEP7" s="53"/>
      <c r="PEQ7" s="53"/>
      <c r="PER7" s="53"/>
      <c r="PES7" s="53"/>
      <c r="PET7" s="53"/>
      <c r="PEU7" s="53"/>
      <c r="PEV7" s="53"/>
      <c r="PEW7" s="53"/>
      <c r="PEX7" s="53"/>
      <c r="PEY7" s="53"/>
      <c r="PEZ7" s="53"/>
      <c r="PFA7" s="53"/>
      <c r="PFB7" s="53"/>
      <c r="PFC7" s="53"/>
      <c r="PFD7" s="53"/>
      <c r="PFE7" s="53"/>
      <c r="PFF7" s="53"/>
      <c r="PFG7" s="53"/>
      <c r="PFH7" s="53"/>
      <c r="PFI7" s="53"/>
      <c r="PFJ7" s="53"/>
      <c r="PFK7" s="53"/>
      <c r="PFL7" s="53"/>
      <c r="PFM7" s="53"/>
      <c r="PFN7" s="53"/>
      <c r="PFO7" s="53"/>
      <c r="PFP7" s="53"/>
      <c r="PFQ7" s="53"/>
      <c r="PFR7" s="53"/>
      <c r="PFS7" s="53"/>
      <c r="PFT7" s="53"/>
      <c r="PFU7" s="53"/>
      <c r="PFV7" s="53"/>
      <c r="PFW7" s="53"/>
      <c r="PFX7" s="53"/>
      <c r="PFY7" s="53"/>
      <c r="PFZ7" s="53"/>
      <c r="PGA7" s="53"/>
      <c r="PGB7" s="53"/>
      <c r="PGC7" s="53"/>
      <c r="PGD7" s="53"/>
      <c r="PGE7" s="53"/>
      <c r="PGF7" s="53"/>
      <c r="PGG7" s="53"/>
      <c r="PGH7" s="53"/>
      <c r="PGI7" s="53"/>
      <c r="PGJ7" s="53"/>
      <c r="PGK7" s="53"/>
      <c r="PGL7" s="53"/>
      <c r="PGM7" s="53"/>
      <c r="PGN7" s="53"/>
      <c r="PGO7" s="53"/>
      <c r="PGP7" s="53"/>
      <c r="PGQ7" s="53"/>
      <c r="PGR7" s="53"/>
      <c r="PGS7" s="53"/>
      <c r="PGT7" s="53"/>
      <c r="PGU7" s="53"/>
      <c r="PGV7" s="53"/>
      <c r="PGW7" s="53"/>
      <c r="PGX7" s="53"/>
      <c r="PGY7" s="53"/>
      <c r="PGZ7" s="53"/>
      <c r="PHA7" s="53"/>
      <c r="PHB7" s="53"/>
      <c r="PHC7" s="53"/>
      <c r="PHD7" s="53"/>
      <c r="PHE7" s="53"/>
      <c r="PHF7" s="53"/>
      <c r="PHG7" s="53"/>
      <c r="PHH7" s="53"/>
      <c r="PHI7" s="53"/>
      <c r="PHJ7" s="53"/>
      <c r="PHK7" s="53"/>
      <c r="PHL7" s="53"/>
      <c r="PHM7" s="53"/>
      <c r="PHN7" s="53"/>
      <c r="PHO7" s="53"/>
      <c r="PHP7" s="53"/>
      <c r="PHQ7" s="53"/>
      <c r="PHR7" s="53"/>
      <c r="PHS7" s="53"/>
      <c r="PHT7" s="53"/>
      <c r="PHU7" s="53"/>
      <c r="PHV7" s="53"/>
      <c r="PHW7" s="53"/>
      <c r="PHX7" s="53"/>
      <c r="PHY7" s="53"/>
      <c r="PHZ7" s="53"/>
      <c r="PIA7" s="53"/>
      <c r="PIB7" s="53"/>
      <c r="PIC7" s="53"/>
      <c r="PID7" s="53"/>
      <c r="PIE7" s="53"/>
      <c r="PIF7" s="53"/>
      <c r="PIG7" s="53"/>
      <c r="PIH7" s="53"/>
      <c r="PII7" s="53"/>
      <c r="PIJ7" s="53"/>
      <c r="PIK7" s="53"/>
      <c r="PIL7" s="53"/>
      <c r="PIM7" s="53"/>
      <c r="PIN7" s="53"/>
      <c r="PIO7" s="53"/>
      <c r="PIP7" s="53"/>
      <c r="PIQ7" s="53"/>
      <c r="PIR7" s="53"/>
      <c r="PIS7" s="53"/>
      <c r="PIT7" s="53"/>
      <c r="PIU7" s="53"/>
      <c r="PIV7" s="53"/>
      <c r="PIW7" s="53"/>
      <c r="PIX7" s="53"/>
      <c r="PIY7" s="53"/>
      <c r="PIZ7" s="53"/>
      <c r="PJA7" s="53"/>
      <c r="PJB7" s="53"/>
      <c r="PJC7" s="53"/>
      <c r="PJD7" s="53"/>
      <c r="PJE7" s="53"/>
      <c r="PJF7" s="53"/>
      <c r="PJG7" s="53"/>
      <c r="PJH7" s="53"/>
      <c r="PJI7" s="53"/>
      <c r="PJJ7" s="53"/>
      <c r="PJK7" s="53"/>
      <c r="PJL7" s="53"/>
      <c r="PJM7" s="53"/>
      <c r="PJN7" s="53"/>
      <c r="PJO7" s="53"/>
      <c r="PJP7" s="53"/>
      <c r="PJQ7" s="53"/>
      <c r="PJR7" s="53"/>
      <c r="PJS7" s="53"/>
      <c r="PJT7" s="53"/>
      <c r="PJU7" s="53"/>
      <c r="PJV7" s="53"/>
      <c r="PJW7" s="53"/>
      <c r="PJX7" s="53"/>
      <c r="PJY7" s="53"/>
      <c r="PJZ7" s="53"/>
      <c r="PKA7" s="53"/>
      <c r="PKB7" s="53"/>
      <c r="PKC7" s="53"/>
      <c r="PKD7" s="53"/>
      <c r="PKE7" s="53"/>
      <c r="PKF7" s="53"/>
      <c r="PKG7" s="53"/>
      <c r="PKH7" s="53"/>
      <c r="PKI7" s="53"/>
      <c r="PKJ7" s="53"/>
      <c r="PKK7" s="53"/>
      <c r="PKL7" s="53"/>
      <c r="PKM7" s="53"/>
      <c r="PKN7" s="53"/>
      <c r="PKO7" s="53"/>
      <c r="PKP7" s="53"/>
      <c r="PKQ7" s="53"/>
      <c r="PKR7" s="53"/>
      <c r="PKS7" s="53"/>
      <c r="PKT7" s="53"/>
      <c r="PKU7" s="53"/>
      <c r="PKV7" s="53"/>
      <c r="PKW7" s="53"/>
      <c r="PKX7" s="53"/>
      <c r="PKY7" s="53"/>
      <c r="PKZ7" s="53"/>
      <c r="PLA7" s="53"/>
      <c r="PLB7" s="53"/>
      <c r="PLC7" s="53"/>
      <c r="PLD7" s="53"/>
      <c r="PLE7" s="53"/>
      <c r="PLF7" s="53"/>
      <c r="PLG7" s="53"/>
      <c r="PLH7" s="53"/>
      <c r="PLI7" s="53"/>
      <c r="PLJ7" s="53"/>
      <c r="PLK7" s="53"/>
      <c r="PLL7" s="53"/>
      <c r="PLM7" s="53"/>
      <c r="PLN7" s="53"/>
      <c r="PLO7" s="53"/>
      <c r="PLP7" s="53"/>
      <c r="PLQ7" s="53"/>
      <c r="PLR7" s="53"/>
      <c r="PLS7" s="53"/>
      <c r="PLT7" s="53"/>
      <c r="PLU7" s="53"/>
      <c r="PLV7" s="53"/>
      <c r="PLW7" s="53"/>
      <c r="PLX7" s="53"/>
      <c r="PLY7" s="53"/>
      <c r="PLZ7" s="53"/>
      <c r="PMA7" s="53"/>
      <c r="PMB7" s="53"/>
      <c r="PMC7" s="53"/>
      <c r="PMD7" s="53"/>
      <c r="PME7" s="53"/>
      <c r="PMF7" s="53"/>
      <c r="PMG7" s="53"/>
      <c r="PMH7" s="53"/>
      <c r="PMI7" s="53"/>
      <c r="PMJ7" s="53"/>
      <c r="PMK7" s="53"/>
      <c r="PML7" s="53"/>
      <c r="PMM7" s="53"/>
      <c r="PMN7" s="53"/>
      <c r="PMO7" s="53"/>
      <c r="PMP7" s="53"/>
      <c r="PMQ7" s="53"/>
      <c r="PMR7" s="53"/>
      <c r="PMS7" s="53"/>
      <c r="PMT7" s="53"/>
      <c r="PMU7" s="53"/>
      <c r="PMV7" s="53"/>
      <c r="PMW7" s="53"/>
      <c r="PMX7" s="53"/>
      <c r="PMY7" s="53"/>
      <c r="PMZ7" s="53"/>
      <c r="PNA7" s="53"/>
      <c r="PNB7" s="53"/>
      <c r="PNC7" s="53"/>
      <c r="PND7" s="53"/>
      <c r="PNE7" s="53"/>
      <c r="PNF7" s="53"/>
      <c r="PNG7" s="53"/>
      <c r="PNH7" s="53"/>
      <c r="PNI7" s="53"/>
      <c r="PNJ7" s="53"/>
      <c r="PNK7" s="53"/>
      <c r="PNL7" s="53"/>
      <c r="PNM7" s="53"/>
      <c r="PNN7" s="53"/>
      <c r="PNO7" s="53"/>
      <c r="PNP7" s="53"/>
      <c r="PNQ7" s="53"/>
      <c r="PNR7" s="53"/>
      <c r="PNS7" s="53"/>
      <c r="PNT7" s="53"/>
      <c r="PNU7" s="53"/>
      <c r="PNV7" s="53"/>
      <c r="PNW7" s="53"/>
      <c r="PNX7" s="53"/>
      <c r="PNY7" s="53"/>
      <c r="PNZ7" s="53"/>
      <c r="POA7" s="53"/>
      <c r="POB7" s="53"/>
      <c r="POC7" s="53"/>
      <c r="POD7" s="53"/>
      <c r="POE7" s="53"/>
      <c r="POF7" s="53"/>
      <c r="POG7" s="53"/>
      <c r="POH7" s="53"/>
      <c r="POI7" s="53"/>
      <c r="POJ7" s="53"/>
      <c r="POK7" s="53"/>
      <c r="POL7" s="53"/>
      <c r="POM7" s="53"/>
      <c r="PON7" s="53"/>
      <c r="POO7" s="53"/>
      <c r="POP7" s="53"/>
      <c r="POQ7" s="53"/>
      <c r="POR7" s="53"/>
      <c r="POS7" s="53"/>
      <c r="POT7" s="53"/>
      <c r="POU7" s="53"/>
      <c r="POV7" s="53"/>
      <c r="POW7" s="53"/>
      <c r="POX7" s="53"/>
      <c r="POY7" s="53"/>
      <c r="POZ7" s="53"/>
      <c r="PPA7" s="53"/>
      <c r="PPB7" s="53"/>
      <c r="PPC7" s="53"/>
      <c r="PPD7" s="53"/>
      <c r="PPE7" s="53"/>
      <c r="PPF7" s="53"/>
      <c r="PPG7" s="53"/>
      <c r="PPH7" s="53"/>
      <c r="PPI7" s="53"/>
      <c r="PPJ7" s="53"/>
      <c r="PPK7" s="53"/>
      <c r="PPL7" s="53"/>
      <c r="PPM7" s="53"/>
      <c r="PPN7" s="53"/>
      <c r="PPO7" s="53"/>
      <c r="PPP7" s="53"/>
      <c r="PPQ7" s="53"/>
      <c r="PPR7" s="53"/>
      <c r="PPS7" s="53"/>
      <c r="PPT7" s="53"/>
      <c r="PPU7" s="53"/>
      <c r="PPV7" s="53"/>
      <c r="PPW7" s="53"/>
      <c r="PPX7" s="53"/>
      <c r="PPY7" s="53"/>
      <c r="PPZ7" s="53"/>
      <c r="PQA7" s="53"/>
      <c r="PQB7" s="53"/>
      <c r="PQC7" s="53"/>
      <c r="PQD7" s="53"/>
      <c r="PQE7" s="53"/>
      <c r="PQF7" s="53"/>
      <c r="PQG7" s="53"/>
      <c r="PQH7" s="53"/>
      <c r="PQI7" s="53"/>
      <c r="PQJ7" s="53"/>
      <c r="PQK7" s="53"/>
      <c r="PQL7" s="53"/>
      <c r="PQM7" s="53"/>
      <c r="PQN7" s="53"/>
      <c r="PQO7" s="53"/>
      <c r="PQP7" s="53"/>
      <c r="PQQ7" s="53"/>
      <c r="PQR7" s="53"/>
      <c r="PQS7" s="53"/>
      <c r="PQT7" s="53"/>
      <c r="PQU7" s="53"/>
      <c r="PQV7" s="53"/>
      <c r="PQW7" s="53"/>
      <c r="PQX7" s="53"/>
      <c r="PQY7" s="53"/>
      <c r="PQZ7" s="53"/>
      <c r="PRA7" s="53"/>
      <c r="PRB7" s="53"/>
      <c r="PRC7" s="53"/>
      <c r="PRD7" s="53"/>
      <c r="PRE7" s="53"/>
      <c r="PRF7" s="53"/>
      <c r="PRG7" s="53"/>
      <c r="PRH7" s="53"/>
      <c r="PRI7" s="53"/>
      <c r="PRJ7" s="53"/>
      <c r="PRK7" s="53"/>
      <c r="PRL7" s="53"/>
      <c r="PRM7" s="53"/>
      <c r="PRN7" s="53"/>
      <c r="PRO7" s="53"/>
      <c r="PRP7" s="53"/>
      <c r="PRQ7" s="53"/>
      <c r="PRR7" s="53"/>
      <c r="PRS7" s="53"/>
      <c r="PRT7" s="53"/>
      <c r="PRU7" s="53"/>
      <c r="PRV7" s="53"/>
      <c r="PRW7" s="53"/>
      <c r="PRX7" s="53"/>
      <c r="PRY7" s="53"/>
      <c r="PRZ7" s="53"/>
      <c r="PSA7" s="53"/>
      <c r="PSB7" s="53"/>
      <c r="PSC7" s="53"/>
      <c r="PSD7" s="53"/>
      <c r="PSE7" s="53"/>
      <c r="PSF7" s="53"/>
      <c r="PSG7" s="53"/>
      <c r="PSH7" s="53"/>
      <c r="PSI7" s="53"/>
      <c r="PSJ7" s="53"/>
      <c r="PSK7" s="53"/>
      <c r="PSL7" s="53"/>
      <c r="PSM7" s="53"/>
      <c r="PSN7" s="53"/>
      <c r="PSO7" s="53"/>
      <c r="PSP7" s="53"/>
      <c r="PSQ7" s="53"/>
      <c r="PSR7" s="53"/>
      <c r="PSS7" s="53"/>
      <c r="PST7" s="53"/>
      <c r="PSU7" s="53"/>
      <c r="PSV7" s="53"/>
      <c r="PSW7" s="53"/>
      <c r="PSX7" s="53"/>
      <c r="PSY7" s="53"/>
      <c r="PSZ7" s="53"/>
      <c r="PTA7" s="53"/>
      <c r="PTB7" s="53"/>
      <c r="PTC7" s="53"/>
      <c r="PTD7" s="53"/>
      <c r="PTE7" s="53"/>
      <c r="PTF7" s="53"/>
      <c r="PTG7" s="53"/>
      <c r="PTH7" s="53"/>
      <c r="PTI7" s="53"/>
      <c r="PTJ7" s="53"/>
      <c r="PTK7" s="53"/>
      <c r="PTL7" s="53"/>
      <c r="PTM7" s="53"/>
      <c r="PTN7" s="53"/>
      <c r="PTO7" s="53"/>
      <c r="PTP7" s="53"/>
      <c r="PTQ7" s="53"/>
      <c r="PTR7" s="53"/>
      <c r="PTS7" s="53"/>
      <c r="PTT7" s="53"/>
      <c r="PTU7" s="53"/>
      <c r="PTV7" s="53"/>
      <c r="PTW7" s="53"/>
      <c r="PTX7" s="53"/>
      <c r="PTY7" s="53"/>
      <c r="PTZ7" s="53"/>
      <c r="PUA7" s="53"/>
      <c r="PUB7" s="53"/>
      <c r="PUC7" s="53"/>
      <c r="PUD7" s="53"/>
      <c r="PUE7" s="53"/>
      <c r="PUF7" s="53"/>
      <c r="PUG7" s="53"/>
      <c r="PUH7" s="53"/>
      <c r="PUI7" s="53"/>
      <c r="PUJ7" s="53"/>
      <c r="PUK7" s="53"/>
      <c r="PUL7" s="53"/>
      <c r="PUM7" s="53"/>
      <c r="PUN7" s="53"/>
      <c r="PUO7" s="53"/>
      <c r="PUP7" s="53"/>
      <c r="PUQ7" s="53"/>
      <c r="PUR7" s="53"/>
      <c r="PUS7" s="53"/>
      <c r="PUT7" s="53"/>
      <c r="PUU7" s="53"/>
      <c r="PUV7" s="53"/>
      <c r="PUW7" s="53"/>
      <c r="PUX7" s="53"/>
      <c r="PUY7" s="53"/>
      <c r="PUZ7" s="53"/>
      <c r="PVA7" s="53"/>
      <c r="PVB7" s="53"/>
      <c r="PVC7" s="53"/>
      <c r="PVD7" s="53"/>
      <c r="PVE7" s="53"/>
      <c r="PVF7" s="53"/>
      <c r="PVG7" s="53"/>
      <c r="PVH7" s="53"/>
      <c r="PVI7" s="53"/>
      <c r="PVJ7" s="53"/>
      <c r="PVK7" s="53"/>
      <c r="PVL7" s="53"/>
      <c r="PVM7" s="53"/>
      <c r="PVN7" s="53"/>
      <c r="PVO7" s="53"/>
      <c r="PVP7" s="53"/>
      <c r="PVQ7" s="53"/>
      <c r="PVR7" s="53"/>
      <c r="PVS7" s="53"/>
      <c r="PVT7" s="53"/>
      <c r="PVU7" s="53"/>
      <c r="PVV7" s="53"/>
      <c r="PVW7" s="53"/>
      <c r="PVX7" s="53"/>
      <c r="PVY7" s="53"/>
      <c r="PVZ7" s="53"/>
      <c r="PWA7" s="53"/>
      <c r="PWB7" s="53"/>
      <c r="PWC7" s="53"/>
      <c r="PWD7" s="53"/>
      <c r="PWE7" s="53"/>
      <c r="PWF7" s="53"/>
      <c r="PWG7" s="53"/>
      <c r="PWH7" s="53"/>
      <c r="PWI7" s="53"/>
      <c r="PWJ7" s="53"/>
      <c r="PWK7" s="53"/>
      <c r="PWL7" s="53"/>
      <c r="PWM7" s="53"/>
      <c r="PWN7" s="53"/>
      <c r="PWO7" s="53"/>
      <c r="PWP7" s="53"/>
      <c r="PWQ7" s="53"/>
      <c r="PWR7" s="53"/>
      <c r="PWS7" s="53"/>
      <c r="PWT7" s="53"/>
      <c r="PWU7" s="53"/>
      <c r="PWV7" s="53"/>
      <c r="PWW7" s="53"/>
      <c r="PWX7" s="53"/>
      <c r="PWY7" s="53"/>
      <c r="PWZ7" s="53"/>
      <c r="PXA7" s="53"/>
      <c r="PXB7" s="53"/>
      <c r="PXC7" s="53"/>
      <c r="PXD7" s="53"/>
      <c r="PXE7" s="53"/>
      <c r="PXF7" s="53"/>
      <c r="PXG7" s="53"/>
      <c r="PXH7" s="53"/>
      <c r="PXI7" s="53"/>
      <c r="PXJ7" s="53"/>
      <c r="PXK7" s="53"/>
      <c r="PXL7" s="53"/>
      <c r="PXM7" s="53"/>
      <c r="PXN7" s="53"/>
      <c r="PXO7" s="53"/>
      <c r="PXP7" s="53"/>
      <c r="PXQ7" s="53"/>
      <c r="PXR7" s="53"/>
      <c r="PXS7" s="53"/>
      <c r="PXT7" s="53"/>
      <c r="PXU7" s="53"/>
      <c r="PXV7" s="53"/>
      <c r="PXW7" s="53"/>
      <c r="PXX7" s="53"/>
      <c r="PXY7" s="53"/>
      <c r="PXZ7" s="53"/>
      <c r="PYA7" s="53"/>
      <c r="PYB7" s="53"/>
      <c r="PYC7" s="53"/>
      <c r="PYD7" s="53"/>
      <c r="PYE7" s="53"/>
      <c r="PYF7" s="53"/>
      <c r="PYG7" s="53"/>
      <c r="PYH7" s="53"/>
      <c r="PYI7" s="53"/>
      <c r="PYJ7" s="53"/>
      <c r="PYK7" s="53"/>
      <c r="PYL7" s="53"/>
      <c r="PYM7" s="53"/>
      <c r="PYN7" s="53"/>
      <c r="PYO7" s="53"/>
      <c r="PYP7" s="53"/>
      <c r="PYQ7" s="53"/>
      <c r="PYR7" s="53"/>
      <c r="PYS7" s="53"/>
      <c r="PYT7" s="53"/>
      <c r="PYU7" s="53"/>
      <c r="PYV7" s="53"/>
      <c r="PYW7" s="53"/>
      <c r="PYX7" s="53"/>
      <c r="PYY7" s="53"/>
      <c r="PYZ7" s="53"/>
      <c r="PZA7" s="53"/>
      <c r="PZB7" s="53"/>
      <c r="PZC7" s="53"/>
      <c r="PZD7" s="53"/>
      <c r="PZE7" s="53"/>
      <c r="PZF7" s="53"/>
      <c r="PZG7" s="53"/>
      <c r="PZH7" s="53"/>
      <c r="PZI7" s="53"/>
      <c r="PZJ7" s="53"/>
      <c r="PZK7" s="53"/>
      <c r="PZL7" s="53"/>
      <c r="PZM7" s="53"/>
      <c r="PZN7" s="53"/>
      <c r="PZO7" s="53"/>
      <c r="PZP7" s="53"/>
      <c r="PZQ7" s="53"/>
      <c r="PZR7" s="53"/>
      <c r="PZS7" s="53"/>
      <c r="PZT7" s="53"/>
      <c r="PZU7" s="53"/>
      <c r="PZV7" s="53"/>
      <c r="PZW7" s="53"/>
      <c r="PZX7" s="53"/>
      <c r="PZY7" s="53"/>
      <c r="PZZ7" s="53"/>
      <c r="QAA7" s="53"/>
      <c r="QAB7" s="53"/>
      <c r="QAC7" s="53"/>
      <c r="QAD7" s="53"/>
      <c r="QAE7" s="53"/>
      <c r="QAF7" s="53"/>
      <c r="QAG7" s="53"/>
      <c r="QAH7" s="53"/>
      <c r="QAI7" s="53"/>
      <c r="QAJ7" s="53"/>
      <c r="QAK7" s="53"/>
      <c r="QAL7" s="53"/>
      <c r="QAM7" s="53"/>
      <c r="QAN7" s="53"/>
      <c r="QAO7" s="53"/>
      <c r="QAP7" s="53"/>
      <c r="QAQ7" s="53"/>
      <c r="QAR7" s="53"/>
      <c r="QAS7" s="53"/>
      <c r="QAT7" s="53"/>
      <c r="QAU7" s="53"/>
      <c r="QAV7" s="53"/>
      <c r="QAW7" s="53"/>
      <c r="QAX7" s="53"/>
      <c r="QAY7" s="53"/>
      <c r="QAZ7" s="53"/>
      <c r="QBA7" s="53"/>
      <c r="QBB7" s="53"/>
      <c r="QBC7" s="53"/>
      <c r="QBD7" s="53"/>
      <c r="QBE7" s="53"/>
      <c r="QBF7" s="53"/>
      <c r="QBG7" s="53"/>
      <c r="QBH7" s="53"/>
      <c r="QBI7" s="53"/>
      <c r="QBJ7" s="53"/>
      <c r="QBK7" s="53"/>
      <c r="QBL7" s="53"/>
      <c r="QBM7" s="53"/>
      <c r="QBN7" s="53"/>
      <c r="QBO7" s="53"/>
      <c r="QBP7" s="53"/>
      <c r="QBQ7" s="53"/>
      <c r="QBR7" s="53"/>
      <c r="QBS7" s="53"/>
      <c r="QBT7" s="53"/>
      <c r="QBU7" s="53"/>
      <c r="QBV7" s="53"/>
      <c r="QBW7" s="53"/>
      <c r="QBX7" s="53"/>
      <c r="QBY7" s="53"/>
      <c r="QBZ7" s="53"/>
      <c r="QCA7" s="53"/>
      <c r="QCB7" s="53"/>
      <c r="QCC7" s="53"/>
      <c r="QCD7" s="53"/>
      <c r="QCE7" s="53"/>
      <c r="QCF7" s="53"/>
      <c r="QCG7" s="53"/>
      <c r="QCH7" s="53"/>
      <c r="QCI7" s="53"/>
      <c r="QCJ7" s="53"/>
      <c r="QCK7" s="53"/>
      <c r="QCL7" s="53"/>
      <c r="QCM7" s="53"/>
      <c r="QCN7" s="53"/>
      <c r="QCO7" s="53"/>
      <c r="QCP7" s="53"/>
      <c r="QCQ7" s="53"/>
      <c r="QCR7" s="53"/>
      <c r="QCS7" s="53"/>
      <c r="QCT7" s="53"/>
      <c r="QCU7" s="53"/>
      <c r="QCV7" s="53"/>
      <c r="QCW7" s="53"/>
      <c r="QCX7" s="53"/>
      <c r="QCY7" s="53"/>
      <c r="QCZ7" s="53"/>
      <c r="QDA7" s="53"/>
      <c r="QDB7" s="53"/>
      <c r="QDC7" s="53"/>
      <c r="QDD7" s="53"/>
      <c r="QDE7" s="53"/>
      <c r="QDF7" s="53"/>
      <c r="QDG7" s="53"/>
      <c r="QDH7" s="53"/>
      <c r="QDI7" s="53"/>
      <c r="QDJ7" s="53"/>
      <c r="QDK7" s="53"/>
      <c r="QDL7" s="53"/>
      <c r="QDM7" s="53"/>
      <c r="QDN7" s="53"/>
      <c r="QDO7" s="53"/>
      <c r="QDP7" s="53"/>
      <c r="QDQ7" s="53"/>
      <c r="QDR7" s="53"/>
      <c r="QDS7" s="53"/>
      <c r="QDT7" s="53"/>
      <c r="QDU7" s="53"/>
      <c r="QDV7" s="53"/>
      <c r="QDW7" s="53"/>
      <c r="QDX7" s="53"/>
      <c r="QDY7" s="53"/>
      <c r="QDZ7" s="53"/>
      <c r="QEA7" s="53"/>
      <c r="QEB7" s="53"/>
      <c r="QEC7" s="53"/>
      <c r="QED7" s="53"/>
      <c r="QEE7" s="53"/>
      <c r="QEF7" s="53"/>
      <c r="QEG7" s="53"/>
      <c r="QEH7" s="53"/>
      <c r="QEI7" s="53"/>
      <c r="QEJ7" s="53"/>
      <c r="QEK7" s="53"/>
      <c r="QEL7" s="53"/>
      <c r="QEM7" s="53"/>
      <c r="QEN7" s="53"/>
      <c r="QEO7" s="53"/>
      <c r="QEP7" s="53"/>
      <c r="QEQ7" s="53"/>
      <c r="QER7" s="53"/>
      <c r="QES7" s="53"/>
      <c r="QET7" s="53"/>
      <c r="QEU7" s="53"/>
      <c r="QEV7" s="53"/>
      <c r="QEW7" s="53"/>
      <c r="QEX7" s="53"/>
      <c r="QEY7" s="53"/>
      <c r="QEZ7" s="53"/>
      <c r="QFA7" s="53"/>
      <c r="QFB7" s="53"/>
      <c r="QFC7" s="53"/>
      <c r="QFD7" s="53"/>
      <c r="QFE7" s="53"/>
      <c r="QFF7" s="53"/>
      <c r="QFG7" s="53"/>
      <c r="QFH7" s="53"/>
      <c r="QFI7" s="53"/>
      <c r="QFJ7" s="53"/>
      <c r="QFK7" s="53"/>
      <c r="QFL7" s="53"/>
      <c r="QFM7" s="53"/>
      <c r="QFN7" s="53"/>
      <c r="QFO7" s="53"/>
      <c r="QFP7" s="53"/>
      <c r="QFQ7" s="53"/>
      <c r="QFR7" s="53"/>
      <c r="QFS7" s="53"/>
      <c r="QFT7" s="53"/>
      <c r="QFU7" s="53"/>
      <c r="QFV7" s="53"/>
      <c r="QFW7" s="53"/>
      <c r="QFX7" s="53"/>
      <c r="QFY7" s="53"/>
      <c r="QFZ7" s="53"/>
      <c r="QGA7" s="53"/>
      <c r="QGB7" s="53"/>
      <c r="QGC7" s="53"/>
      <c r="QGD7" s="53"/>
      <c r="QGE7" s="53"/>
      <c r="QGF7" s="53"/>
      <c r="QGG7" s="53"/>
      <c r="QGH7" s="53"/>
      <c r="QGI7" s="53"/>
      <c r="QGJ7" s="53"/>
      <c r="QGK7" s="53"/>
      <c r="QGL7" s="53"/>
      <c r="QGM7" s="53"/>
      <c r="QGN7" s="53"/>
      <c r="QGO7" s="53"/>
      <c r="QGP7" s="53"/>
      <c r="QGQ7" s="53"/>
      <c r="QGR7" s="53"/>
      <c r="QGS7" s="53"/>
      <c r="QGT7" s="53"/>
      <c r="QGU7" s="53"/>
      <c r="QGV7" s="53"/>
      <c r="QGW7" s="53"/>
      <c r="QGX7" s="53"/>
      <c r="QGY7" s="53"/>
      <c r="QGZ7" s="53"/>
      <c r="QHA7" s="53"/>
      <c r="QHB7" s="53"/>
      <c r="QHC7" s="53"/>
      <c r="QHD7" s="53"/>
      <c r="QHE7" s="53"/>
      <c r="QHF7" s="53"/>
      <c r="QHG7" s="53"/>
      <c r="QHH7" s="53"/>
      <c r="QHI7" s="53"/>
      <c r="QHJ7" s="53"/>
      <c r="QHK7" s="53"/>
      <c r="QHL7" s="53"/>
      <c r="QHM7" s="53"/>
      <c r="QHN7" s="53"/>
      <c r="QHO7" s="53"/>
      <c r="QHP7" s="53"/>
      <c r="QHQ7" s="53"/>
      <c r="QHR7" s="53"/>
      <c r="QHS7" s="53"/>
      <c r="QHT7" s="53"/>
      <c r="QHU7" s="53"/>
      <c r="QHV7" s="53"/>
      <c r="QHW7" s="53"/>
      <c r="QHX7" s="53"/>
      <c r="QHY7" s="53"/>
      <c r="QHZ7" s="53"/>
      <c r="QIA7" s="53"/>
      <c r="QIB7" s="53"/>
      <c r="QIC7" s="53"/>
      <c r="QID7" s="53"/>
      <c r="QIE7" s="53"/>
      <c r="QIF7" s="53"/>
      <c r="QIG7" s="53"/>
      <c r="QIH7" s="53"/>
      <c r="QII7" s="53"/>
      <c r="QIJ7" s="53"/>
      <c r="QIK7" s="53"/>
      <c r="QIL7" s="53"/>
      <c r="QIM7" s="53"/>
      <c r="QIN7" s="53"/>
      <c r="QIO7" s="53"/>
      <c r="QIP7" s="53"/>
      <c r="QIQ7" s="53"/>
      <c r="QIR7" s="53"/>
      <c r="QIS7" s="53"/>
      <c r="QIT7" s="53"/>
      <c r="QIU7" s="53"/>
      <c r="QIV7" s="53"/>
      <c r="QIW7" s="53"/>
      <c r="QIX7" s="53"/>
      <c r="QIY7" s="53"/>
      <c r="QIZ7" s="53"/>
      <c r="QJA7" s="53"/>
      <c r="QJB7" s="53"/>
      <c r="QJC7" s="53"/>
      <c r="QJD7" s="53"/>
      <c r="QJE7" s="53"/>
      <c r="QJF7" s="53"/>
      <c r="QJG7" s="53"/>
      <c r="QJH7" s="53"/>
      <c r="QJI7" s="53"/>
      <c r="QJJ7" s="53"/>
      <c r="QJK7" s="53"/>
      <c r="QJL7" s="53"/>
      <c r="QJM7" s="53"/>
      <c r="QJN7" s="53"/>
      <c r="QJO7" s="53"/>
      <c r="QJP7" s="53"/>
      <c r="QJQ7" s="53"/>
      <c r="QJR7" s="53"/>
      <c r="QJS7" s="53"/>
      <c r="QJT7" s="53"/>
      <c r="QJU7" s="53"/>
      <c r="QJV7" s="53"/>
      <c r="QJW7" s="53"/>
      <c r="QJX7" s="53"/>
      <c r="QJY7" s="53"/>
      <c r="QJZ7" s="53"/>
      <c r="QKA7" s="53"/>
      <c r="QKB7" s="53"/>
      <c r="QKC7" s="53"/>
      <c r="QKD7" s="53"/>
      <c r="QKE7" s="53"/>
      <c r="QKF7" s="53"/>
      <c r="QKG7" s="53"/>
      <c r="QKH7" s="53"/>
      <c r="QKI7" s="53"/>
      <c r="QKJ7" s="53"/>
      <c r="QKK7" s="53"/>
      <c r="QKL7" s="53"/>
      <c r="QKM7" s="53"/>
      <c r="QKN7" s="53"/>
      <c r="QKO7" s="53"/>
      <c r="QKP7" s="53"/>
      <c r="QKQ7" s="53"/>
      <c r="QKR7" s="53"/>
      <c r="QKS7" s="53"/>
      <c r="QKT7" s="53"/>
      <c r="QKU7" s="53"/>
      <c r="QKV7" s="53"/>
      <c r="QKW7" s="53"/>
      <c r="QKX7" s="53"/>
      <c r="QKY7" s="53"/>
      <c r="QKZ7" s="53"/>
      <c r="QLA7" s="53"/>
      <c r="QLB7" s="53"/>
      <c r="QLC7" s="53"/>
      <c r="QLD7" s="53"/>
      <c r="QLE7" s="53"/>
      <c r="QLF7" s="53"/>
      <c r="QLG7" s="53"/>
      <c r="QLH7" s="53"/>
      <c r="QLI7" s="53"/>
      <c r="QLJ7" s="53"/>
      <c r="QLK7" s="53"/>
      <c r="QLL7" s="53"/>
      <c r="QLM7" s="53"/>
      <c r="QLN7" s="53"/>
      <c r="QLO7" s="53"/>
      <c r="QLP7" s="53"/>
      <c r="QLQ7" s="53"/>
      <c r="QLR7" s="53"/>
      <c r="QLS7" s="53"/>
      <c r="QLT7" s="53"/>
      <c r="QLU7" s="53"/>
      <c r="QLV7" s="53"/>
      <c r="QLW7" s="53"/>
      <c r="QLX7" s="53"/>
      <c r="QLY7" s="53"/>
      <c r="QLZ7" s="53"/>
      <c r="QMA7" s="53"/>
      <c r="QMB7" s="53"/>
      <c r="QMC7" s="53"/>
      <c r="QMD7" s="53"/>
      <c r="QME7" s="53"/>
      <c r="QMF7" s="53"/>
      <c r="QMG7" s="53"/>
      <c r="QMH7" s="53"/>
      <c r="QMI7" s="53"/>
      <c r="QMJ7" s="53"/>
      <c r="QMK7" s="53"/>
      <c r="QML7" s="53"/>
      <c r="QMM7" s="53"/>
      <c r="QMN7" s="53"/>
      <c r="QMO7" s="53"/>
      <c r="QMP7" s="53"/>
      <c r="QMQ7" s="53"/>
      <c r="QMR7" s="53"/>
      <c r="QMS7" s="53"/>
      <c r="QMT7" s="53"/>
      <c r="QMU7" s="53"/>
      <c r="QMV7" s="53"/>
      <c r="QMW7" s="53"/>
      <c r="QMX7" s="53"/>
      <c r="QMY7" s="53"/>
      <c r="QMZ7" s="53"/>
      <c r="QNA7" s="53"/>
      <c r="QNB7" s="53"/>
      <c r="QNC7" s="53"/>
      <c r="QND7" s="53"/>
      <c r="QNE7" s="53"/>
      <c r="QNF7" s="53"/>
      <c r="QNG7" s="53"/>
      <c r="QNH7" s="53"/>
      <c r="QNI7" s="53"/>
      <c r="QNJ7" s="53"/>
      <c r="QNK7" s="53"/>
      <c r="QNL7" s="53"/>
      <c r="QNM7" s="53"/>
      <c r="QNN7" s="53"/>
      <c r="QNO7" s="53"/>
      <c r="QNP7" s="53"/>
      <c r="QNQ7" s="53"/>
      <c r="QNR7" s="53"/>
      <c r="QNS7" s="53"/>
      <c r="QNT7" s="53"/>
      <c r="QNU7" s="53"/>
      <c r="QNV7" s="53"/>
      <c r="QNW7" s="53"/>
      <c r="QNX7" s="53"/>
      <c r="QNY7" s="53"/>
      <c r="QNZ7" s="53"/>
      <c r="QOA7" s="53"/>
      <c r="QOB7" s="53"/>
      <c r="QOC7" s="53"/>
      <c r="QOD7" s="53"/>
      <c r="QOE7" s="53"/>
      <c r="QOF7" s="53"/>
      <c r="QOG7" s="53"/>
      <c r="QOH7" s="53"/>
      <c r="QOI7" s="53"/>
      <c r="QOJ7" s="53"/>
      <c r="QOK7" s="53"/>
      <c r="QOL7" s="53"/>
      <c r="QOM7" s="53"/>
      <c r="QON7" s="53"/>
      <c r="QOO7" s="53"/>
      <c r="QOP7" s="53"/>
      <c r="QOQ7" s="53"/>
      <c r="QOR7" s="53"/>
      <c r="QOS7" s="53"/>
      <c r="QOT7" s="53"/>
      <c r="QOU7" s="53"/>
      <c r="QOV7" s="53"/>
      <c r="QOW7" s="53"/>
      <c r="QOX7" s="53"/>
      <c r="QOY7" s="53"/>
      <c r="QOZ7" s="53"/>
      <c r="QPA7" s="53"/>
      <c r="QPB7" s="53"/>
      <c r="QPC7" s="53"/>
      <c r="QPD7" s="53"/>
      <c r="QPE7" s="53"/>
      <c r="QPF7" s="53"/>
      <c r="QPG7" s="53"/>
      <c r="QPH7" s="53"/>
      <c r="QPI7" s="53"/>
      <c r="QPJ7" s="53"/>
      <c r="QPK7" s="53"/>
      <c r="QPL7" s="53"/>
      <c r="QPM7" s="53"/>
      <c r="QPN7" s="53"/>
      <c r="QPO7" s="53"/>
      <c r="QPP7" s="53"/>
      <c r="QPQ7" s="53"/>
      <c r="QPR7" s="53"/>
      <c r="QPS7" s="53"/>
      <c r="QPT7" s="53"/>
      <c r="QPU7" s="53"/>
      <c r="QPV7" s="53"/>
      <c r="QPW7" s="53"/>
      <c r="QPX7" s="53"/>
      <c r="QPY7" s="53"/>
      <c r="QPZ7" s="53"/>
      <c r="QQA7" s="53"/>
      <c r="QQB7" s="53"/>
      <c r="QQC7" s="53"/>
      <c r="QQD7" s="53"/>
      <c r="QQE7" s="53"/>
      <c r="QQF7" s="53"/>
      <c r="QQG7" s="53"/>
      <c r="QQH7" s="53"/>
      <c r="QQI7" s="53"/>
      <c r="QQJ7" s="53"/>
      <c r="QQK7" s="53"/>
      <c r="QQL7" s="53"/>
      <c r="QQM7" s="53"/>
      <c r="QQN7" s="53"/>
      <c r="QQO7" s="53"/>
      <c r="QQP7" s="53"/>
      <c r="QQQ7" s="53"/>
      <c r="QQR7" s="53"/>
      <c r="QQS7" s="53"/>
      <c r="QQT7" s="53"/>
      <c r="QQU7" s="53"/>
      <c r="QQV7" s="53"/>
      <c r="QQW7" s="53"/>
      <c r="QQX7" s="53"/>
      <c r="QQY7" s="53"/>
      <c r="QQZ7" s="53"/>
      <c r="QRA7" s="53"/>
      <c r="QRB7" s="53"/>
      <c r="QRC7" s="53"/>
      <c r="QRD7" s="53"/>
      <c r="QRE7" s="53"/>
      <c r="QRF7" s="53"/>
      <c r="QRG7" s="53"/>
      <c r="QRH7" s="53"/>
      <c r="QRI7" s="53"/>
      <c r="QRJ7" s="53"/>
      <c r="QRK7" s="53"/>
      <c r="QRL7" s="53"/>
      <c r="QRM7" s="53"/>
      <c r="QRN7" s="53"/>
      <c r="QRO7" s="53"/>
      <c r="QRP7" s="53"/>
      <c r="QRQ7" s="53"/>
      <c r="QRR7" s="53"/>
      <c r="QRS7" s="53"/>
      <c r="QRT7" s="53"/>
      <c r="QRU7" s="53"/>
      <c r="QRV7" s="53"/>
      <c r="QRW7" s="53"/>
      <c r="QRX7" s="53"/>
      <c r="QRY7" s="53"/>
      <c r="QRZ7" s="53"/>
      <c r="QSA7" s="53"/>
      <c r="QSB7" s="53"/>
      <c r="QSC7" s="53"/>
      <c r="QSD7" s="53"/>
      <c r="QSE7" s="53"/>
      <c r="QSF7" s="53"/>
      <c r="QSG7" s="53"/>
      <c r="QSH7" s="53"/>
      <c r="QSI7" s="53"/>
      <c r="QSJ7" s="53"/>
      <c r="QSK7" s="53"/>
      <c r="QSL7" s="53"/>
      <c r="QSM7" s="53"/>
      <c r="QSN7" s="53"/>
      <c r="QSO7" s="53"/>
      <c r="QSP7" s="53"/>
      <c r="QSQ7" s="53"/>
      <c r="QSR7" s="53"/>
      <c r="QSS7" s="53"/>
      <c r="QST7" s="53"/>
      <c r="QSU7" s="53"/>
      <c r="QSV7" s="53"/>
      <c r="QSW7" s="53"/>
      <c r="QSX7" s="53"/>
      <c r="QSY7" s="53"/>
      <c r="QSZ7" s="53"/>
      <c r="QTA7" s="53"/>
      <c r="QTB7" s="53"/>
      <c r="QTC7" s="53"/>
      <c r="QTD7" s="53"/>
      <c r="QTE7" s="53"/>
      <c r="QTF7" s="53"/>
      <c r="QTG7" s="53"/>
      <c r="QTH7" s="53"/>
      <c r="QTI7" s="53"/>
      <c r="QTJ7" s="53"/>
      <c r="QTK7" s="53"/>
      <c r="QTL7" s="53"/>
      <c r="QTM7" s="53"/>
      <c r="QTN7" s="53"/>
      <c r="QTO7" s="53"/>
      <c r="QTP7" s="53"/>
      <c r="QTQ7" s="53"/>
      <c r="QTR7" s="53"/>
      <c r="QTS7" s="53"/>
      <c r="QTT7" s="53"/>
      <c r="QTU7" s="53"/>
      <c r="QTV7" s="53"/>
      <c r="QTW7" s="53"/>
      <c r="QTX7" s="53"/>
      <c r="QTY7" s="53"/>
      <c r="QTZ7" s="53"/>
      <c r="QUA7" s="53"/>
      <c r="QUB7" s="53"/>
      <c r="QUC7" s="53"/>
      <c r="QUD7" s="53"/>
      <c r="QUE7" s="53"/>
      <c r="QUF7" s="53"/>
      <c r="QUG7" s="53"/>
      <c r="QUH7" s="53"/>
      <c r="QUI7" s="53"/>
      <c r="QUJ7" s="53"/>
      <c r="QUK7" s="53"/>
      <c r="QUL7" s="53"/>
      <c r="QUM7" s="53"/>
      <c r="QUN7" s="53"/>
      <c r="QUO7" s="53"/>
      <c r="QUP7" s="53"/>
      <c r="QUQ7" s="53"/>
      <c r="QUR7" s="53"/>
      <c r="QUS7" s="53"/>
      <c r="QUT7" s="53"/>
      <c r="QUU7" s="53"/>
      <c r="QUV7" s="53"/>
      <c r="QUW7" s="53"/>
      <c r="QUX7" s="53"/>
      <c r="QUY7" s="53"/>
      <c r="QUZ7" s="53"/>
      <c r="QVA7" s="53"/>
      <c r="QVB7" s="53"/>
      <c r="QVC7" s="53"/>
      <c r="QVD7" s="53"/>
      <c r="QVE7" s="53"/>
      <c r="QVF7" s="53"/>
      <c r="QVG7" s="53"/>
      <c r="QVH7" s="53"/>
      <c r="QVI7" s="53"/>
      <c r="QVJ7" s="53"/>
      <c r="QVK7" s="53"/>
      <c r="QVL7" s="53"/>
      <c r="QVM7" s="53"/>
      <c r="QVN7" s="53"/>
      <c r="QVO7" s="53"/>
      <c r="QVP7" s="53"/>
      <c r="QVQ7" s="53"/>
      <c r="QVR7" s="53"/>
      <c r="QVS7" s="53"/>
      <c r="QVT7" s="53"/>
      <c r="QVU7" s="53"/>
      <c r="QVV7" s="53"/>
      <c r="QVW7" s="53"/>
      <c r="QVX7" s="53"/>
      <c r="QVY7" s="53"/>
      <c r="QVZ7" s="53"/>
      <c r="QWA7" s="53"/>
      <c r="QWB7" s="53"/>
      <c r="QWC7" s="53"/>
      <c r="QWD7" s="53"/>
      <c r="QWE7" s="53"/>
      <c r="QWF7" s="53"/>
      <c r="QWG7" s="53"/>
      <c r="QWH7" s="53"/>
      <c r="QWI7" s="53"/>
      <c r="QWJ7" s="53"/>
      <c r="QWK7" s="53"/>
      <c r="QWL7" s="53"/>
      <c r="QWM7" s="53"/>
      <c r="QWN7" s="53"/>
      <c r="QWO7" s="53"/>
      <c r="QWP7" s="53"/>
      <c r="QWQ7" s="53"/>
      <c r="QWR7" s="53"/>
      <c r="QWS7" s="53"/>
      <c r="QWT7" s="53"/>
      <c r="QWU7" s="53"/>
      <c r="QWV7" s="53"/>
      <c r="QWW7" s="53"/>
      <c r="QWX7" s="53"/>
      <c r="QWY7" s="53"/>
      <c r="QWZ7" s="53"/>
      <c r="QXA7" s="53"/>
      <c r="QXB7" s="53"/>
      <c r="QXC7" s="53"/>
      <c r="QXD7" s="53"/>
      <c r="QXE7" s="53"/>
      <c r="QXF7" s="53"/>
      <c r="QXG7" s="53"/>
      <c r="QXH7" s="53"/>
      <c r="QXI7" s="53"/>
      <c r="QXJ7" s="53"/>
      <c r="QXK7" s="53"/>
      <c r="QXL7" s="53"/>
      <c r="QXM7" s="53"/>
      <c r="QXN7" s="53"/>
      <c r="QXO7" s="53"/>
      <c r="QXP7" s="53"/>
      <c r="QXQ7" s="53"/>
      <c r="QXR7" s="53"/>
      <c r="QXS7" s="53"/>
      <c r="QXT7" s="53"/>
      <c r="QXU7" s="53"/>
      <c r="QXV7" s="53"/>
      <c r="QXW7" s="53"/>
      <c r="QXX7" s="53"/>
      <c r="QXY7" s="53"/>
      <c r="QXZ7" s="53"/>
      <c r="QYA7" s="53"/>
      <c r="QYB7" s="53"/>
      <c r="QYC7" s="53"/>
      <c r="QYD7" s="53"/>
      <c r="QYE7" s="53"/>
      <c r="QYF7" s="53"/>
      <c r="QYG7" s="53"/>
      <c r="QYH7" s="53"/>
      <c r="QYI7" s="53"/>
      <c r="QYJ7" s="53"/>
      <c r="QYK7" s="53"/>
      <c r="QYL7" s="53"/>
      <c r="QYM7" s="53"/>
      <c r="QYN7" s="53"/>
      <c r="QYO7" s="53"/>
      <c r="QYP7" s="53"/>
      <c r="QYQ7" s="53"/>
      <c r="QYR7" s="53"/>
      <c r="QYS7" s="53"/>
      <c r="QYT7" s="53"/>
      <c r="QYU7" s="53"/>
      <c r="QYV7" s="53"/>
      <c r="QYW7" s="53"/>
      <c r="QYX7" s="53"/>
      <c r="QYY7" s="53"/>
      <c r="QYZ7" s="53"/>
      <c r="QZA7" s="53"/>
      <c r="QZB7" s="53"/>
      <c r="QZC7" s="53"/>
      <c r="QZD7" s="53"/>
      <c r="QZE7" s="53"/>
      <c r="QZF7" s="53"/>
      <c r="QZG7" s="53"/>
      <c r="QZH7" s="53"/>
      <c r="QZI7" s="53"/>
      <c r="QZJ7" s="53"/>
      <c r="QZK7" s="53"/>
      <c r="QZL7" s="53"/>
      <c r="QZM7" s="53"/>
      <c r="QZN7" s="53"/>
      <c r="QZO7" s="53"/>
      <c r="QZP7" s="53"/>
      <c r="QZQ7" s="53"/>
      <c r="QZR7" s="53"/>
      <c r="QZS7" s="53"/>
      <c r="QZT7" s="53"/>
      <c r="QZU7" s="53"/>
      <c r="QZV7" s="53"/>
      <c r="QZW7" s="53"/>
      <c r="QZX7" s="53"/>
      <c r="QZY7" s="53"/>
      <c r="QZZ7" s="53"/>
      <c r="RAA7" s="53"/>
      <c r="RAB7" s="53"/>
      <c r="RAC7" s="53"/>
      <c r="RAD7" s="53"/>
      <c r="RAE7" s="53"/>
      <c r="RAF7" s="53"/>
      <c r="RAG7" s="53"/>
      <c r="RAH7" s="53"/>
      <c r="RAI7" s="53"/>
      <c r="RAJ7" s="53"/>
      <c r="RAK7" s="53"/>
      <c r="RAL7" s="53"/>
      <c r="RAM7" s="53"/>
      <c r="RAN7" s="53"/>
      <c r="RAO7" s="53"/>
      <c r="RAP7" s="53"/>
      <c r="RAQ7" s="53"/>
      <c r="RAR7" s="53"/>
      <c r="RAS7" s="53"/>
      <c r="RAT7" s="53"/>
      <c r="RAU7" s="53"/>
      <c r="RAV7" s="53"/>
      <c r="RAW7" s="53"/>
      <c r="RAX7" s="53"/>
      <c r="RAY7" s="53"/>
      <c r="RAZ7" s="53"/>
      <c r="RBA7" s="53"/>
      <c r="RBB7" s="53"/>
      <c r="RBC7" s="53"/>
      <c r="RBD7" s="53"/>
      <c r="RBE7" s="53"/>
      <c r="RBF7" s="53"/>
      <c r="RBG7" s="53"/>
      <c r="RBH7" s="53"/>
      <c r="RBI7" s="53"/>
      <c r="RBJ7" s="53"/>
      <c r="RBK7" s="53"/>
      <c r="RBL7" s="53"/>
      <c r="RBM7" s="53"/>
      <c r="RBN7" s="53"/>
      <c r="RBO7" s="53"/>
      <c r="RBP7" s="53"/>
      <c r="RBQ7" s="53"/>
      <c r="RBR7" s="53"/>
      <c r="RBS7" s="53"/>
      <c r="RBT7" s="53"/>
      <c r="RBU7" s="53"/>
      <c r="RBV7" s="53"/>
      <c r="RBW7" s="53"/>
      <c r="RBX7" s="53"/>
      <c r="RBY7" s="53"/>
      <c r="RBZ7" s="53"/>
      <c r="RCA7" s="53"/>
      <c r="RCB7" s="53"/>
      <c r="RCC7" s="53"/>
      <c r="RCD7" s="53"/>
      <c r="RCE7" s="53"/>
      <c r="RCF7" s="53"/>
      <c r="RCG7" s="53"/>
      <c r="RCH7" s="53"/>
      <c r="RCI7" s="53"/>
      <c r="RCJ7" s="53"/>
      <c r="RCK7" s="53"/>
      <c r="RCL7" s="53"/>
      <c r="RCM7" s="53"/>
      <c r="RCN7" s="53"/>
      <c r="RCO7" s="53"/>
      <c r="RCP7" s="53"/>
      <c r="RCQ7" s="53"/>
      <c r="RCR7" s="53"/>
      <c r="RCS7" s="53"/>
      <c r="RCT7" s="53"/>
      <c r="RCU7" s="53"/>
      <c r="RCV7" s="53"/>
      <c r="RCW7" s="53"/>
      <c r="RCX7" s="53"/>
      <c r="RCY7" s="53"/>
      <c r="RCZ7" s="53"/>
      <c r="RDA7" s="53"/>
      <c r="RDB7" s="53"/>
      <c r="RDC7" s="53"/>
      <c r="RDD7" s="53"/>
      <c r="RDE7" s="53"/>
      <c r="RDF7" s="53"/>
      <c r="RDG7" s="53"/>
      <c r="RDH7" s="53"/>
      <c r="RDI7" s="53"/>
      <c r="RDJ7" s="53"/>
      <c r="RDK7" s="53"/>
      <c r="RDL7" s="53"/>
      <c r="RDM7" s="53"/>
      <c r="RDN7" s="53"/>
      <c r="RDO7" s="53"/>
      <c r="RDP7" s="53"/>
      <c r="RDQ7" s="53"/>
      <c r="RDR7" s="53"/>
      <c r="RDS7" s="53"/>
      <c r="RDT7" s="53"/>
      <c r="RDU7" s="53"/>
      <c r="RDV7" s="53"/>
      <c r="RDW7" s="53"/>
      <c r="RDX7" s="53"/>
      <c r="RDY7" s="53"/>
      <c r="RDZ7" s="53"/>
      <c r="REA7" s="53"/>
      <c r="REB7" s="53"/>
      <c r="REC7" s="53"/>
      <c r="RED7" s="53"/>
      <c r="REE7" s="53"/>
      <c r="REF7" s="53"/>
      <c r="REG7" s="53"/>
      <c r="REH7" s="53"/>
      <c r="REI7" s="53"/>
      <c r="REJ7" s="53"/>
      <c r="REK7" s="53"/>
      <c r="REL7" s="53"/>
      <c r="REM7" s="53"/>
      <c r="REN7" s="53"/>
      <c r="REO7" s="53"/>
      <c r="REP7" s="53"/>
      <c r="REQ7" s="53"/>
      <c r="RER7" s="53"/>
      <c r="RES7" s="53"/>
      <c r="RET7" s="53"/>
      <c r="REU7" s="53"/>
      <c r="REV7" s="53"/>
      <c r="REW7" s="53"/>
      <c r="REX7" s="53"/>
      <c r="REY7" s="53"/>
      <c r="REZ7" s="53"/>
      <c r="RFA7" s="53"/>
      <c r="RFB7" s="53"/>
      <c r="RFC7" s="53"/>
      <c r="RFD7" s="53"/>
      <c r="RFE7" s="53"/>
      <c r="RFF7" s="53"/>
      <c r="RFG7" s="53"/>
      <c r="RFH7" s="53"/>
      <c r="RFI7" s="53"/>
      <c r="RFJ7" s="53"/>
      <c r="RFK7" s="53"/>
      <c r="RFL7" s="53"/>
      <c r="RFM7" s="53"/>
      <c r="RFN7" s="53"/>
      <c r="RFO7" s="53"/>
      <c r="RFP7" s="53"/>
      <c r="RFQ7" s="53"/>
      <c r="RFR7" s="53"/>
      <c r="RFS7" s="53"/>
      <c r="RFT7" s="53"/>
      <c r="RFU7" s="53"/>
      <c r="RFV7" s="53"/>
      <c r="RFW7" s="53"/>
      <c r="RFX7" s="53"/>
      <c r="RFY7" s="53"/>
      <c r="RFZ7" s="53"/>
      <c r="RGA7" s="53"/>
      <c r="RGB7" s="53"/>
      <c r="RGC7" s="53"/>
      <c r="RGD7" s="53"/>
      <c r="RGE7" s="53"/>
      <c r="RGF7" s="53"/>
      <c r="RGG7" s="53"/>
      <c r="RGH7" s="53"/>
      <c r="RGI7" s="53"/>
      <c r="RGJ7" s="53"/>
      <c r="RGK7" s="53"/>
      <c r="RGL7" s="53"/>
      <c r="RGM7" s="53"/>
      <c r="RGN7" s="53"/>
      <c r="RGO7" s="53"/>
      <c r="RGP7" s="53"/>
      <c r="RGQ7" s="53"/>
      <c r="RGR7" s="53"/>
      <c r="RGS7" s="53"/>
      <c r="RGT7" s="53"/>
      <c r="RGU7" s="53"/>
      <c r="RGV7" s="53"/>
      <c r="RGW7" s="53"/>
      <c r="RGX7" s="53"/>
      <c r="RGY7" s="53"/>
      <c r="RGZ7" s="53"/>
      <c r="RHA7" s="53"/>
      <c r="RHB7" s="53"/>
      <c r="RHC7" s="53"/>
      <c r="RHD7" s="53"/>
      <c r="RHE7" s="53"/>
      <c r="RHF7" s="53"/>
      <c r="RHG7" s="53"/>
      <c r="RHH7" s="53"/>
      <c r="RHI7" s="53"/>
      <c r="RHJ7" s="53"/>
      <c r="RHK7" s="53"/>
      <c r="RHL7" s="53"/>
      <c r="RHM7" s="53"/>
      <c r="RHN7" s="53"/>
      <c r="RHO7" s="53"/>
      <c r="RHP7" s="53"/>
      <c r="RHQ7" s="53"/>
      <c r="RHR7" s="53"/>
      <c r="RHS7" s="53"/>
      <c r="RHT7" s="53"/>
      <c r="RHU7" s="53"/>
      <c r="RHV7" s="53"/>
      <c r="RHW7" s="53"/>
      <c r="RHX7" s="53"/>
      <c r="RHY7" s="53"/>
      <c r="RHZ7" s="53"/>
      <c r="RIA7" s="53"/>
      <c r="RIB7" s="53"/>
      <c r="RIC7" s="53"/>
      <c r="RID7" s="53"/>
      <c r="RIE7" s="53"/>
      <c r="RIF7" s="53"/>
      <c r="RIG7" s="53"/>
      <c r="RIH7" s="53"/>
      <c r="RII7" s="53"/>
      <c r="RIJ7" s="53"/>
      <c r="RIK7" s="53"/>
      <c r="RIL7" s="53"/>
      <c r="RIM7" s="53"/>
      <c r="RIN7" s="53"/>
      <c r="RIO7" s="53"/>
      <c r="RIP7" s="53"/>
      <c r="RIQ7" s="53"/>
      <c r="RIR7" s="53"/>
      <c r="RIS7" s="53"/>
      <c r="RIT7" s="53"/>
      <c r="RIU7" s="53"/>
      <c r="RIV7" s="53"/>
      <c r="RIW7" s="53"/>
      <c r="RIX7" s="53"/>
      <c r="RIY7" s="53"/>
      <c r="RIZ7" s="53"/>
      <c r="RJA7" s="53"/>
      <c r="RJB7" s="53"/>
      <c r="RJC7" s="53"/>
      <c r="RJD7" s="53"/>
      <c r="RJE7" s="53"/>
      <c r="RJF7" s="53"/>
      <c r="RJG7" s="53"/>
      <c r="RJH7" s="53"/>
      <c r="RJI7" s="53"/>
      <c r="RJJ7" s="53"/>
      <c r="RJK7" s="53"/>
      <c r="RJL7" s="53"/>
      <c r="RJM7" s="53"/>
      <c r="RJN7" s="53"/>
      <c r="RJO7" s="53"/>
      <c r="RJP7" s="53"/>
      <c r="RJQ7" s="53"/>
      <c r="RJR7" s="53"/>
      <c r="RJS7" s="53"/>
      <c r="RJT7" s="53"/>
      <c r="RJU7" s="53"/>
      <c r="RJV7" s="53"/>
      <c r="RJW7" s="53"/>
      <c r="RJX7" s="53"/>
      <c r="RJY7" s="53"/>
      <c r="RJZ7" s="53"/>
      <c r="RKA7" s="53"/>
      <c r="RKB7" s="53"/>
      <c r="RKC7" s="53"/>
      <c r="RKD7" s="53"/>
      <c r="RKE7" s="53"/>
      <c r="RKF7" s="53"/>
      <c r="RKG7" s="53"/>
      <c r="RKH7" s="53"/>
      <c r="RKI7" s="53"/>
      <c r="RKJ7" s="53"/>
      <c r="RKK7" s="53"/>
      <c r="RKL7" s="53"/>
      <c r="RKM7" s="53"/>
      <c r="RKN7" s="53"/>
      <c r="RKO7" s="53"/>
      <c r="RKP7" s="53"/>
      <c r="RKQ7" s="53"/>
      <c r="RKR7" s="53"/>
      <c r="RKS7" s="53"/>
      <c r="RKT7" s="53"/>
      <c r="RKU7" s="53"/>
      <c r="RKV7" s="53"/>
      <c r="RKW7" s="53"/>
      <c r="RKX7" s="53"/>
      <c r="RKY7" s="53"/>
      <c r="RKZ7" s="53"/>
      <c r="RLA7" s="53"/>
      <c r="RLB7" s="53"/>
      <c r="RLC7" s="53"/>
      <c r="RLD7" s="53"/>
      <c r="RLE7" s="53"/>
      <c r="RLF7" s="53"/>
      <c r="RLG7" s="53"/>
      <c r="RLH7" s="53"/>
      <c r="RLI7" s="53"/>
      <c r="RLJ7" s="53"/>
      <c r="RLK7" s="53"/>
      <c r="RLL7" s="53"/>
      <c r="RLM7" s="53"/>
      <c r="RLN7" s="53"/>
      <c r="RLO7" s="53"/>
      <c r="RLP7" s="53"/>
      <c r="RLQ7" s="53"/>
      <c r="RLR7" s="53"/>
      <c r="RLS7" s="53"/>
      <c r="RLT7" s="53"/>
      <c r="RLU7" s="53"/>
      <c r="RLV7" s="53"/>
      <c r="RLW7" s="53"/>
      <c r="RLX7" s="53"/>
      <c r="RLY7" s="53"/>
      <c r="RLZ7" s="53"/>
      <c r="RMA7" s="53"/>
      <c r="RMB7" s="53"/>
      <c r="RMC7" s="53"/>
      <c r="RMD7" s="53"/>
      <c r="RME7" s="53"/>
      <c r="RMF7" s="53"/>
      <c r="RMG7" s="53"/>
      <c r="RMH7" s="53"/>
      <c r="RMI7" s="53"/>
      <c r="RMJ7" s="53"/>
      <c r="RMK7" s="53"/>
      <c r="RML7" s="53"/>
      <c r="RMM7" s="53"/>
      <c r="RMN7" s="53"/>
      <c r="RMO7" s="53"/>
      <c r="RMP7" s="53"/>
      <c r="RMQ7" s="53"/>
      <c r="RMR7" s="53"/>
      <c r="RMS7" s="53"/>
      <c r="RMT7" s="53"/>
      <c r="RMU7" s="53"/>
      <c r="RMV7" s="53"/>
      <c r="RMW7" s="53"/>
      <c r="RMX7" s="53"/>
      <c r="RMY7" s="53"/>
      <c r="RMZ7" s="53"/>
      <c r="RNA7" s="53"/>
      <c r="RNB7" s="53"/>
      <c r="RNC7" s="53"/>
      <c r="RND7" s="53"/>
      <c r="RNE7" s="53"/>
      <c r="RNF7" s="53"/>
      <c r="RNG7" s="53"/>
      <c r="RNH7" s="53"/>
      <c r="RNI7" s="53"/>
      <c r="RNJ7" s="53"/>
      <c r="RNK7" s="53"/>
      <c r="RNL7" s="53"/>
      <c r="RNM7" s="53"/>
      <c r="RNN7" s="53"/>
      <c r="RNO7" s="53"/>
      <c r="RNP7" s="53"/>
      <c r="RNQ7" s="53"/>
      <c r="RNR7" s="53"/>
      <c r="RNS7" s="53"/>
      <c r="RNT7" s="53"/>
      <c r="RNU7" s="53"/>
      <c r="RNV7" s="53"/>
      <c r="RNW7" s="53"/>
      <c r="RNX7" s="53"/>
      <c r="RNY7" s="53"/>
      <c r="RNZ7" s="53"/>
      <c r="ROA7" s="53"/>
      <c r="ROB7" s="53"/>
      <c r="ROC7" s="53"/>
      <c r="ROD7" s="53"/>
      <c r="ROE7" s="53"/>
      <c r="ROF7" s="53"/>
      <c r="ROG7" s="53"/>
      <c r="ROH7" s="53"/>
      <c r="ROI7" s="53"/>
      <c r="ROJ7" s="53"/>
      <c r="ROK7" s="53"/>
      <c r="ROL7" s="53"/>
      <c r="ROM7" s="53"/>
      <c r="RON7" s="53"/>
      <c r="ROO7" s="53"/>
      <c r="ROP7" s="53"/>
      <c r="ROQ7" s="53"/>
      <c r="ROR7" s="53"/>
      <c r="ROS7" s="53"/>
      <c r="ROT7" s="53"/>
      <c r="ROU7" s="53"/>
      <c r="ROV7" s="53"/>
      <c r="ROW7" s="53"/>
      <c r="ROX7" s="53"/>
      <c r="ROY7" s="53"/>
      <c r="ROZ7" s="53"/>
      <c r="RPA7" s="53"/>
      <c r="RPB7" s="53"/>
      <c r="RPC7" s="53"/>
      <c r="RPD7" s="53"/>
      <c r="RPE7" s="53"/>
      <c r="RPF7" s="53"/>
      <c r="RPG7" s="53"/>
      <c r="RPH7" s="53"/>
      <c r="RPI7" s="53"/>
      <c r="RPJ7" s="53"/>
      <c r="RPK7" s="53"/>
      <c r="RPL7" s="53"/>
      <c r="RPM7" s="53"/>
      <c r="RPN7" s="53"/>
      <c r="RPO7" s="53"/>
      <c r="RPP7" s="53"/>
      <c r="RPQ7" s="53"/>
      <c r="RPR7" s="53"/>
      <c r="RPS7" s="53"/>
      <c r="RPT7" s="53"/>
      <c r="RPU7" s="53"/>
      <c r="RPV7" s="53"/>
      <c r="RPW7" s="53"/>
      <c r="RPX7" s="53"/>
      <c r="RPY7" s="53"/>
      <c r="RPZ7" s="53"/>
      <c r="RQA7" s="53"/>
      <c r="RQB7" s="53"/>
      <c r="RQC7" s="53"/>
      <c r="RQD7" s="53"/>
      <c r="RQE7" s="53"/>
      <c r="RQF7" s="53"/>
      <c r="RQG7" s="53"/>
      <c r="RQH7" s="53"/>
      <c r="RQI7" s="53"/>
      <c r="RQJ7" s="53"/>
      <c r="RQK7" s="53"/>
      <c r="RQL7" s="53"/>
      <c r="RQM7" s="53"/>
      <c r="RQN7" s="53"/>
      <c r="RQO7" s="53"/>
      <c r="RQP7" s="53"/>
      <c r="RQQ7" s="53"/>
      <c r="RQR7" s="53"/>
      <c r="RQS7" s="53"/>
      <c r="RQT7" s="53"/>
      <c r="RQU7" s="53"/>
      <c r="RQV7" s="53"/>
      <c r="RQW7" s="53"/>
      <c r="RQX7" s="53"/>
      <c r="RQY7" s="53"/>
      <c r="RQZ7" s="53"/>
      <c r="RRA7" s="53"/>
      <c r="RRB7" s="53"/>
      <c r="RRC7" s="53"/>
      <c r="RRD7" s="53"/>
      <c r="RRE7" s="53"/>
      <c r="RRF7" s="53"/>
      <c r="RRG7" s="53"/>
      <c r="RRH7" s="53"/>
      <c r="RRI7" s="53"/>
      <c r="RRJ7" s="53"/>
      <c r="RRK7" s="53"/>
      <c r="RRL7" s="53"/>
      <c r="RRM7" s="53"/>
      <c r="RRN7" s="53"/>
      <c r="RRO7" s="53"/>
      <c r="RRP7" s="53"/>
      <c r="RRQ7" s="53"/>
      <c r="RRR7" s="53"/>
      <c r="RRS7" s="53"/>
      <c r="RRT7" s="53"/>
      <c r="RRU7" s="53"/>
      <c r="RRV7" s="53"/>
      <c r="RRW7" s="53"/>
      <c r="RRX7" s="53"/>
      <c r="RRY7" s="53"/>
      <c r="RRZ7" s="53"/>
      <c r="RSA7" s="53"/>
      <c r="RSB7" s="53"/>
      <c r="RSC7" s="53"/>
      <c r="RSD7" s="53"/>
      <c r="RSE7" s="53"/>
      <c r="RSF7" s="53"/>
      <c r="RSG7" s="53"/>
      <c r="RSH7" s="53"/>
      <c r="RSI7" s="53"/>
      <c r="RSJ7" s="53"/>
      <c r="RSK7" s="53"/>
      <c r="RSL7" s="53"/>
      <c r="RSM7" s="53"/>
      <c r="RSN7" s="53"/>
      <c r="RSO7" s="53"/>
      <c r="RSP7" s="53"/>
      <c r="RSQ7" s="53"/>
      <c r="RSR7" s="53"/>
      <c r="RSS7" s="53"/>
      <c r="RST7" s="53"/>
      <c r="RSU7" s="53"/>
      <c r="RSV7" s="53"/>
      <c r="RSW7" s="53"/>
      <c r="RSX7" s="53"/>
      <c r="RSY7" s="53"/>
      <c r="RSZ7" s="53"/>
      <c r="RTA7" s="53"/>
      <c r="RTB7" s="53"/>
      <c r="RTC7" s="53"/>
      <c r="RTD7" s="53"/>
      <c r="RTE7" s="53"/>
      <c r="RTF7" s="53"/>
      <c r="RTG7" s="53"/>
      <c r="RTH7" s="53"/>
      <c r="RTI7" s="53"/>
      <c r="RTJ7" s="53"/>
      <c r="RTK7" s="53"/>
      <c r="RTL7" s="53"/>
      <c r="RTM7" s="53"/>
      <c r="RTN7" s="53"/>
      <c r="RTO7" s="53"/>
      <c r="RTP7" s="53"/>
      <c r="RTQ7" s="53"/>
      <c r="RTR7" s="53"/>
      <c r="RTS7" s="53"/>
      <c r="RTT7" s="53"/>
      <c r="RTU7" s="53"/>
      <c r="RTV7" s="53"/>
      <c r="RTW7" s="53"/>
      <c r="RTX7" s="53"/>
      <c r="RTY7" s="53"/>
      <c r="RTZ7" s="53"/>
      <c r="RUA7" s="53"/>
      <c r="RUB7" s="53"/>
      <c r="RUC7" s="53"/>
      <c r="RUD7" s="53"/>
      <c r="RUE7" s="53"/>
      <c r="RUF7" s="53"/>
      <c r="RUG7" s="53"/>
      <c r="RUH7" s="53"/>
      <c r="RUI7" s="53"/>
      <c r="RUJ7" s="53"/>
      <c r="RUK7" s="53"/>
      <c r="RUL7" s="53"/>
      <c r="RUM7" s="53"/>
      <c r="RUN7" s="53"/>
      <c r="RUO7" s="53"/>
      <c r="RUP7" s="53"/>
      <c r="RUQ7" s="53"/>
      <c r="RUR7" s="53"/>
      <c r="RUS7" s="53"/>
      <c r="RUT7" s="53"/>
      <c r="RUU7" s="53"/>
      <c r="RUV7" s="53"/>
      <c r="RUW7" s="53"/>
      <c r="RUX7" s="53"/>
      <c r="RUY7" s="53"/>
      <c r="RUZ7" s="53"/>
      <c r="RVA7" s="53"/>
      <c r="RVB7" s="53"/>
      <c r="RVC7" s="53"/>
      <c r="RVD7" s="53"/>
      <c r="RVE7" s="53"/>
      <c r="RVF7" s="53"/>
      <c r="RVG7" s="53"/>
      <c r="RVH7" s="53"/>
      <c r="RVI7" s="53"/>
      <c r="RVJ7" s="53"/>
      <c r="RVK7" s="53"/>
      <c r="RVL7" s="53"/>
      <c r="RVM7" s="53"/>
      <c r="RVN7" s="53"/>
      <c r="RVO7" s="53"/>
      <c r="RVP7" s="53"/>
      <c r="RVQ7" s="53"/>
      <c r="RVR7" s="53"/>
      <c r="RVS7" s="53"/>
      <c r="RVT7" s="53"/>
      <c r="RVU7" s="53"/>
      <c r="RVV7" s="53"/>
      <c r="RVW7" s="53"/>
      <c r="RVX7" s="53"/>
      <c r="RVY7" s="53"/>
      <c r="RVZ7" s="53"/>
      <c r="RWA7" s="53"/>
      <c r="RWB7" s="53"/>
      <c r="RWC7" s="53"/>
      <c r="RWD7" s="53"/>
      <c r="RWE7" s="53"/>
      <c r="RWF7" s="53"/>
      <c r="RWG7" s="53"/>
      <c r="RWH7" s="53"/>
      <c r="RWI7" s="53"/>
      <c r="RWJ7" s="53"/>
      <c r="RWK7" s="53"/>
      <c r="RWL7" s="53"/>
      <c r="RWM7" s="53"/>
      <c r="RWN7" s="53"/>
      <c r="RWO7" s="53"/>
      <c r="RWP7" s="53"/>
      <c r="RWQ7" s="53"/>
      <c r="RWR7" s="53"/>
      <c r="RWS7" s="53"/>
      <c r="RWT7" s="53"/>
      <c r="RWU7" s="53"/>
      <c r="RWV7" s="53"/>
      <c r="RWW7" s="53"/>
      <c r="RWX7" s="53"/>
      <c r="RWY7" s="53"/>
      <c r="RWZ7" s="53"/>
      <c r="RXA7" s="53"/>
      <c r="RXB7" s="53"/>
      <c r="RXC7" s="53"/>
      <c r="RXD7" s="53"/>
      <c r="RXE7" s="53"/>
      <c r="RXF7" s="53"/>
      <c r="RXG7" s="53"/>
      <c r="RXH7" s="53"/>
      <c r="RXI7" s="53"/>
      <c r="RXJ7" s="53"/>
      <c r="RXK7" s="53"/>
      <c r="RXL7" s="53"/>
      <c r="RXM7" s="53"/>
      <c r="RXN7" s="53"/>
      <c r="RXO7" s="53"/>
      <c r="RXP7" s="53"/>
      <c r="RXQ7" s="53"/>
      <c r="RXR7" s="53"/>
      <c r="RXS7" s="53"/>
      <c r="RXT7" s="53"/>
      <c r="RXU7" s="53"/>
      <c r="RXV7" s="53"/>
      <c r="RXW7" s="53"/>
      <c r="RXX7" s="53"/>
      <c r="RXY7" s="53"/>
      <c r="RXZ7" s="53"/>
      <c r="RYA7" s="53"/>
      <c r="RYB7" s="53"/>
      <c r="RYC7" s="53"/>
      <c r="RYD7" s="53"/>
      <c r="RYE7" s="53"/>
      <c r="RYF7" s="53"/>
      <c r="RYG7" s="53"/>
      <c r="RYH7" s="53"/>
      <c r="RYI7" s="53"/>
      <c r="RYJ7" s="53"/>
      <c r="RYK7" s="53"/>
      <c r="RYL7" s="53"/>
      <c r="RYM7" s="53"/>
      <c r="RYN7" s="53"/>
      <c r="RYO7" s="53"/>
      <c r="RYP7" s="53"/>
      <c r="RYQ7" s="53"/>
      <c r="RYR7" s="53"/>
      <c r="RYS7" s="53"/>
      <c r="RYT7" s="53"/>
      <c r="RYU7" s="53"/>
      <c r="RYV7" s="53"/>
      <c r="RYW7" s="53"/>
      <c r="RYX7" s="53"/>
      <c r="RYY7" s="53"/>
      <c r="RYZ7" s="53"/>
      <c r="RZA7" s="53"/>
      <c r="RZB7" s="53"/>
      <c r="RZC7" s="53"/>
      <c r="RZD7" s="53"/>
      <c r="RZE7" s="53"/>
      <c r="RZF7" s="53"/>
      <c r="RZG7" s="53"/>
      <c r="RZH7" s="53"/>
      <c r="RZI7" s="53"/>
      <c r="RZJ7" s="53"/>
      <c r="RZK7" s="53"/>
      <c r="RZL7" s="53"/>
      <c r="RZM7" s="53"/>
      <c r="RZN7" s="53"/>
      <c r="RZO7" s="53"/>
      <c r="RZP7" s="53"/>
      <c r="RZQ7" s="53"/>
      <c r="RZR7" s="53"/>
      <c r="RZS7" s="53"/>
      <c r="RZT7" s="53"/>
      <c r="RZU7" s="53"/>
      <c r="RZV7" s="53"/>
      <c r="RZW7" s="53"/>
      <c r="RZX7" s="53"/>
      <c r="RZY7" s="53"/>
      <c r="RZZ7" s="53"/>
      <c r="SAA7" s="53"/>
      <c r="SAB7" s="53"/>
      <c r="SAC7" s="53"/>
      <c r="SAD7" s="53"/>
      <c r="SAE7" s="53"/>
      <c r="SAF7" s="53"/>
      <c r="SAG7" s="53"/>
      <c r="SAH7" s="53"/>
      <c r="SAI7" s="53"/>
      <c r="SAJ7" s="53"/>
      <c r="SAK7" s="53"/>
      <c r="SAL7" s="53"/>
      <c r="SAM7" s="53"/>
      <c r="SAN7" s="53"/>
      <c r="SAO7" s="53"/>
      <c r="SAP7" s="53"/>
      <c r="SAQ7" s="53"/>
      <c r="SAR7" s="53"/>
      <c r="SAS7" s="53"/>
      <c r="SAT7" s="53"/>
      <c r="SAU7" s="53"/>
      <c r="SAV7" s="53"/>
      <c r="SAW7" s="53"/>
      <c r="SAX7" s="53"/>
      <c r="SAY7" s="53"/>
      <c r="SAZ7" s="53"/>
      <c r="SBA7" s="53"/>
      <c r="SBB7" s="53"/>
      <c r="SBC7" s="53"/>
      <c r="SBD7" s="53"/>
      <c r="SBE7" s="53"/>
      <c r="SBF7" s="53"/>
      <c r="SBG7" s="53"/>
      <c r="SBH7" s="53"/>
      <c r="SBI7" s="53"/>
      <c r="SBJ7" s="53"/>
      <c r="SBK7" s="53"/>
      <c r="SBL7" s="53"/>
      <c r="SBM7" s="53"/>
      <c r="SBN7" s="53"/>
      <c r="SBO7" s="53"/>
      <c r="SBP7" s="53"/>
      <c r="SBQ7" s="53"/>
      <c r="SBR7" s="53"/>
      <c r="SBS7" s="53"/>
      <c r="SBT7" s="53"/>
      <c r="SBU7" s="53"/>
      <c r="SBV7" s="53"/>
      <c r="SBW7" s="53"/>
      <c r="SBX7" s="53"/>
      <c r="SBY7" s="53"/>
      <c r="SBZ7" s="53"/>
      <c r="SCA7" s="53"/>
      <c r="SCB7" s="53"/>
      <c r="SCC7" s="53"/>
      <c r="SCD7" s="53"/>
      <c r="SCE7" s="53"/>
      <c r="SCF7" s="53"/>
      <c r="SCG7" s="53"/>
      <c r="SCH7" s="53"/>
      <c r="SCI7" s="53"/>
      <c r="SCJ7" s="53"/>
      <c r="SCK7" s="53"/>
      <c r="SCL7" s="53"/>
      <c r="SCM7" s="53"/>
      <c r="SCN7" s="53"/>
      <c r="SCO7" s="53"/>
      <c r="SCP7" s="53"/>
      <c r="SCQ7" s="53"/>
      <c r="SCR7" s="53"/>
      <c r="SCS7" s="53"/>
      <c r="SCT7" s="53"/>
      <c r="SCU7" s="53"/>
      <c r="SCV7" s="53"/>
      <c r="SCW7" s="53"/>
      <c r="SCX7" s="53"/>
      <c r="SCY7" s="53"/>
      <c r="SCZ7" s="53"/>
      <c r="SDA7" s="53"/>
      <c r="SDB7" s="53"/>
      <c r="SDC7" s="53"/>
      <c r="SDD7" s="53"/>
      <c r="SDE7" s="53"/>
      <c r="SDF7" s="53"/>
      <c r="SDG7" s="53"/>
      <c r="SDH7" s="53"/>
      <c r="SDI7" s="53"/>
      <c r="SDJ7" s="53"/>
      <c r="SDK7" s="53"/>
      <c r="SDL7" s="53"/>
      <c r="SDM7" s="53"/>
      <c r="SDN7" s="53"/>
      <c r="SDO7" s="53"/>
      <c r="SDP7" s="53"/>
      <c r="SDQ7" s="53"/>
      <c r="SDR7" s="53"/>
      <c r="SDS7" s="53"/>
      <c r="SDT7" s="53"/>
      <c r="SDU7" s="53"/>
      <c r="SDV7" s="53"/>
      <c r="SDW7" s="53"/>
      <c r="SDX7" s="53"/>
      <c r="SDY7" s="53"/>
      <c r="SDZ7" s="53"/>
      <c r="SEA7" s="53"/>
      <c r="SEB7" s="53"/>
      <c r="SEC7" s="53"/>
      <c r="SED7" s="53"/>
      <c r="SEE7" s="53"/>
      <c r="SEF7" s="53"/>
      <c r="SEG7" s="53"/>
      <c r="SEH7" s="53"/>
      <c r="SEI7" s="53"/>
      <c r="SEJ7" s="53"/>
      <c r="SEK7" s="53"/>
      <c r="SEL7" s="53"/>
      <c r="SEM7" s="53"/>
      <c r="SEN7" s="53"/>
      <c r="SEO7" s="53"/>
      <c r="SEP7" s="53"/>
      <c r="SEQ7" s="53"/>
      <c r="SER7" s="53"/>
      <c r="SES7" s="53"/>
      <c r="SET7" s="53"/>
      <c r="SEU7" s="53"/>
      <c r="SEV7" s="53"/>
      <c r="SEW7" s="53"/>
      <c r="SEX7" s="53"/>
      <c r="SEY7" s="53"/>
      <c r="SEZ7" s="53"/>
      <c r="SFA7" s="53"/>
      <c r="SFB7" s="53"/>
      <c r="SFC7" s="53"/>
      <c r="SFD7" s="53"/>
      <c r="SFE7" s="53"/>
      <c r="SFF7" s="53"/>
      <c r="SFG7" s="53"/>
      <c r="SFH7" s="53"/>
      <c r="SFI7" s="53"/>
      <c r="SFJ7" s="53"/>
      <c r="SFK7" s="53"/>
      <c r="SFL7" s="53"/>
      <c r="SFM7" s="53"/>
      <c r="SFN7" s="53"/>
      <c r="SFO7" s="53"/>
      <c r="SFP7" s="53"/>
      <c r="SFQ7" s="53"/>
      <c r="SFR7" s="53"/>
      <c r="SFS7" s="53"/>
      <c r="SFT7" s="53"/>
      <c r="SFU7" s="53"/>
      <c r="SFV7" s="53"/>
      <c r="SFW7" s="53"/>
      <c r="SFX7" s="53"/>
      <c r="SFY7" s="53"/>
      <c r="SFZ7" s="53"/>
      <c r="SGA7" s="53"/>
      <c r="SGB7" s="53"/>
      <c r="SGC7" s="53"/>
      <c r="SGD7" s="53"/>
      <c r="SGE7" s="53"/>
      <c r="SGF7" s="53"/>
      <c r="SGG7" s="53"/>
      <c r="SGH7" s="53"/>
      <c r="SGI7" s="53"/>
      <c r="SGJ7" s="53"/>
      <c r="SGK7" s="53"/>
      <c r="SGL7" s="53"/>
      <c r="SGM7" s="53"/>
      <c r="SGN7" s="53"/>
      <c r="SGO7" s="53"/>
      <c r="SGP7" s="53"/>
      <c r="SGQ7" s="53"/>
      <c r="SGR7" s="53"/>
      <c r="SGS7" s="53"/>
      <c r="SGT7" s="53"/>
      <c r="SGU7" s="53"/>
      <c r="SGV7" s="53"/>
      <c r="SGW7" s="53"/>
      <c r="SGX7" s="53"/>
      <c r="SGY7" s="53"/>
      <c r="SGZ7" s="53"/>
      <c r="SHA7" s="53"/>
      <c r="SHB7" s="53"/>
      <c r="SHC7" s="53"/>
      <c r="SHD7" s="53"/>
      <c r="SHE7" s="53"/>
      <c r="SHF7" s="53"/>
      <c r="SHG7" s="53"/>
      <c r="SHH7" s="53"/>
      <c r="SHI7" s="53"/>
      <c r="SHJ7" s="53"/>
      <c r="SHK7" s="53"/>
      <c r="SHL7" s="53"/>
      <c r="SHM7" s="53"/>
      <c r="SHN7" s="53"/>
      <c r="SHO7" s="53"/>
      <c r="SHP7" s="53"/>
      <c r="SHQ7" s="53"/>
      <c r="SHR7" s="53"/>
      <c r="SHS7" s="53"/>
      <c r="SHT7" s="53"/>
      <c r="SHU7" s="53"/>
      <c r="SHV7" s="53"/>
      <c r="SHW7" s="53"/>
      <c r="SHX7" s="53"/>
      <c r="SHY7" s="53"/>
      <c r="SHZ7" s="53"/>
      <c r="SIA7" s="53"/>
      <c r="SIB7" s="53"/>
      <c r="SIC7" s="53"/>
      <c r="SID7" s="53"/>
      <c r="SIE7" s="53"/>
      <c r="SIF7" s="53"/>
      <c r="SIG7" s="53"/>
      <c r="SIH7" s="53"/>
      <c r="SII7" s="53"/>
      <c r="SIJ7" s="53"/>
      <c r="SIK7" s="53"/>
      <c r="SIL7" s="53"/>
      <c r="SIM7" s="53"/>
      <c r="SIN7" s="53"/>
      <c r="SIO7" s="53"/>
      <c r="SIP7" s="53"/>
      <c r="SIQ7" s="53"/>
      <c r="SIR7" s="53"/>
      <c r="SIS7" s="53"/>
      <c r="SIT7" s="53"/>
      <c r="SIU7" s="53"/>
      <c r="SIV7" s="53"/>
      <c r="SIW7" s="53"/>
      <c r="SIX7" s="53"/>
      <c r="SIY7" s="53"/>
      <c r="SIZ7" s="53"/>
      <c r="SJA7" s="53"/>
      <c r="SJB7" s="53"/>
      <c r="SJC7" s="53"/>
      <c r="SJD7" s="53"/>
      <c r="SJE7" s="53"/>
      <c r="SJF7" s="53"/>
      <c r="SJG7" s="53"/>
      <c r="SJH7" s="53"/>
      <c r="SJI7" s="53"/>
      <c r="SJJ7" s="53"/>
      <c r="SJK7" s="53"/>
      <c r="SJL7" s="53"/>
      <c r="SJM7" s="53"/>
      <c r="SJN7" s="53"/>
      <c r="SJO7" s="53"/>
      <c r="SJP7" s="53"/>
      <c r="SJQ7" s="53"/>
      <c r="SJR7" s="53"/>
      <c r="SJS7" s="53"/>
      <c r="SJT7" s="53"/>
      <c r="SJU7" s="53"/>
      <c r="SJV7" s="53"/>
      <c r="SJW7" s="53"/>
      <c r="SJX7" s="53"/>
      <c r="SJY7" s="53"/>
      <c r="SJZ7" s="53"/>
      <c r="SKA7" s="53"/>
      <c r="SKB7" s="53"/>
      <c r="SKC7" s="53"/>
      <c r="SKD7" s="53"/>
      <c r="SKE7" s="53"/>
      <c r="SKF7" s="53"/>
      <c r="SKG7" s="53"/>
      <c r="SKH7" s="53"/>
      <c r="SKI7" s="53"/>
      <c r="SKJ7" s="53"/>
      <c r="SKK7" s="53"/>
      <c r="SKL7" s="53"/>
      <c r="SKM7" s="53"/>
      <c r="SKN7" s="53"/>
      <c r="SKO7" s="53"/>
      <c r="SKP7" s="53"/>
      <c r="SKQ7" s="53"/>
      <c r="SKR7" s="53"/>
      <c r="SKS7" s="53"/>
      <c r="SKT7" s="53"/>
      <c r="SKU7" s="53"/>
      <c r="SKV7" s="53"/>
      <c r="SKW7" s="53"/>
      <c r="SKX7" s="53"/>
      <c r="SKY7" s="53"/>
      <c r="SKZ7" s="53"/>
      <c r="SLA7" s="53"/>
      <c r="SLB7" s="53"/>
      <c r="SLC7" s="53"/>
      <c r="SLD7" s="53"/>
      <c r="SLE7" s="53"/>
      <c r="SLF7" s="53"/>
      <c r="SLG7" s="53"/>
      <c r="SLH7" s="53"/>
      <c r="SLI7" s="53"/>
      <c r="SLJ7" s="53"/>
      <c r="SLK7" s="53"/>
      <c r="SLL7" s="53"/>
      <c r="SLM7" s="53"/>
      <c r="SLN7" s="53"/>
      <c r="SLO7" s="53"/>
      <c r="SLP7" s="53"/>
      <c r="SLQ7" s="53"/>
      <c r="SLR7" s="53"/>
      <c r="SLS7" s="53"/>
      <c r="SLT7" s="53"/>
      <c r="SLU7" s="53"/>
      <c r="SLV7" s="53"/>
      <c r="SLW7" s="53"/>
      <c r="SLX7" s="53"/>
      <c r="SLY7" s="53"/>
      <c r="SLZ7" s="53"/>
      <c r="SMA7" s="53"/>
      <c r="SMB7" s="53"/>
      <c r="SMC7" s="53"/>
      <c r="SMD7" s="53"/>
      <c r="SME7" s="53"/>
      <c r="SMF7" s="53"/>
      <c r="SMG7" s="53"/>
      <c r="SMH7" s="53"/>
      <c r="SMI7" s="53"/>
      <c r="SMJ7" s="53"/>
      <c r="SMK7" s="53"/>
      <c r="SML7" s="53"/>
      <c r="SMM7" s="53"/>
      <c r="SMN7" s="53"/>
      <c r="SMO7" s="53"/>
      <c r="SMP7" s="53"/>
      <c r="SMQ7" s="53"/>
      <c r="SMR7" s="53"/>
      <c r="SMS7" s="53"/>
      <c r="SMT7" s="53"/>
      <c r="SMU7" s="53"/>
      <c r="SMV7" s="53"/>
      <c r="SMW7" s="53"/>
      <c r="SMX7" s="53"/>
      <c r="SMY7" s="53"/>
      <c r="SMZ7" s="53"/>
      <c r="SNA7" s="53"/>
      <c r="SNB7" s="53"/>
      <c r="SNC7" s="53"/>
      <c r="SND7" s="53"/>
      <c r="SNE7" s="53"/>
      <c r="SNF7" s="53"/>
      <c r="SNG7" s="53"/>
      <c r="SNH7" s="53"/>
      <c r="SNI7" s="53"/>
      <c r="SNJ7" s="53"/>
      <c r="SNK7" s="53"/>
      <c r="SNL7" s="53"/>
      <c r="SNM7" s="53"/>
      <c r="SNN7" s="53"/>
      <c r="SNO7" s="53"/>
      <c r="SNP7" s="53"/>
      <c r="SNQ7" s="53"/>
      <c r="SNR7" s="53"/>
      <c r="SNS7" s="53"/>
      <c r="SNT7" s="53"/>
      <c r="SNU7" s="53"/>
      <c r="SNV7" s="53"/>
      <c r="SNW7" s="53"/>
      <c r="SNX7" s="53"/>
      <c r="SNY7" s="53"/>
      <c r="SNZ7" s="53"/>
      <c r="SOA7" s="53"/>
      <c r="SOB7" s="53"/>
      <c r="SOC7" s="53"/>
      <c r="SOD7" s="53"/>
      <c r="SOE7" s="53"/>
      <c r="SOF7" s="53"/>
      <c r="SOG7" s="53"/>
      <c r="SOH7" s="53"/>
      <c r="SOI7" s="53"/>
      <c r="SOJ7" s="53"/>
      <c r="SOK7" s="53"/>
      <c r="SOL7" s="53"/>
      <c r="SOM7" s="53"/>
      <c r="SON7" s="53"/>
      <c r="SOO7" s="53"/>
      <c r="SOP7" s="53"/>
      <c r="SOQ7" s="53"/>
      <c r="SOR7" s="53"/>
      <c r="SOS7" s="53"/>
      <c r="SOT7" s="53"/>
      <c r="SOU7" s="53"/>
      <c r="SOV7" s="53"/>
      <c r="SOW7" s="53"/>
      <c r="SOX7" s="53"/>
      <c r="SOY7" s="53"/>
      <c r="SOZ7" s="53"/>
      <c r="SPA7" s="53"/>
      <c r="SPB7" s="53"/>
      <c r="SPC7" s="53"/>
      <c r="SPD7" s="53"/>
      <c r="SPE7" s="53"/>
      <c r="SPF7" s="53"/>
      <c r="SPG7" s="53"/>
      <c r="SPH7" s="53"/>
      <c r="SPI7" s="53"/>
      <c r="SPJ7" s="53"/>
      <c r="SPK7" s="53"/>
      <c r="SPL7" s="53"/>
      <c r="SPM7" s="53"/>
      <c r="SPN7" s="53"/>
      <c r="SPO7" s="53"/>
      <c r="SPP7" s="53"/>
      <c r="SPQ7" s="53"/>
      <c r="SPR7" s="53"/>
      <c r="SPS7" s="53"/>
      <c r="SPT7" s="53"/>
      <c r="SPU7" s="53"/>
      <c r="SPV7" s="53"/>
      <c r="SPW7" s="53"/>
      <c r="SPX7" s="53"/>
      <c r="SPY7" s="53"/>
      <c r="SPZ7" s="53"/>
      <c r="SQA7" s="53"/>
      <c r="SQB7" s="53"/>
      <c r="SQC7" s="53"/>
      <c r="SQD7" s="53"/>
      <c r="SQE7" s="53"/>
      <c r="SQF7" s="53"/>
      <c r="SQG7" s="53"/>
      <c r="SQH7" s="53"/>
      <c r="SQI7" s="53"/>
      <c r="SQJ7" s="53"/>
      <c r="SQK7" s="53"/>
      <c r="SQL7" s="53"/>
      <c r="SQM7" s="53"/>
      <c r="SQN7" s="53"/>
      <c r="SQO7" s="53"/>
      <c r="SQP7" s="53"/>
      <c r="SQQ7" s="53"/>
      <c r="SQR7" s="53"/>
      <c r="SQS7" s="53"/>
      <c r="SQT7" s="53"/>
      <c r="SQU7" s="53"/>
      <c r="SQV7" s="53"/>
      <c r="SQW7" s="53"/>
      <c r="SQX7" s="53"/>
      <c r="SQY7" s="53"/>
      <c r="SQZ7" s="53"/>
      <c r="SRA7" s="53"/>
      <c r="SRB7" s="53"/>
      <c r="SRC7" s="53"/>
      <c r="SRD7" s="53"/>
      <c r="SRE7" s="53"/>
      <c r="SRF7" s="53"/>
      <c r="SRG7" s="53"/>
      <c r="SRH7" s="53"/>
      <c r="SRI7" s="53"/>
      <c r="SRJ7" s="53"/>
      <c r="SRK7" s="53"/>
      <c r="SRL7" s="53"/>
      <c r="SRM7" s="53"/>
      <c r="SRN7" s="53"/>
      <c r="SRO7" s="53"/>
      <c r="SRP7" s="53"/>
      <c r="SRQ7" s="53"/>
      <c r="SRR7" s="53"/>
      <c r="SRS7" s="53"/>
      <c r="SRT7" s="53"/>
      <c r="SRU7" s="53"/>
      <c r="SRV7" s="53"/>
      <c r="SRW7" s="53"/>
      <c r="SRX7" s="53"/>
      <c r="SRY7" s="53"/>
      <c r="SRZ7" s="53"/>
      <c r="SSA7" s="53"/>
      <c r="SSB7" s="53"/>
      <c r="SSC7" s="53"/>
      <c r="SSD7" s="53"/>
      <c r="SSE7" s="53"/>
      <c r="SSF7" s="53"/>
      <c r="SSG7" s="53"/>
      <c r="SSH7" s="53"/>
      <c r="SSI7" s="53"/>
      <c r="SSJ7" s="53"/>
      <c r="SSK7" s="53"/>
      <c r="SSL7" s="53"/>
      <c r="SSM7" s="53"/>
      <c r="SSN7" s="53"/>
      <c r="SSO7" s="53"/>
      <c r="SSP7" s="53"/>
      <c r="SSQ7" s="53"/>
      <c r="SSR7" s="53"/>
      <c r="SSS7" s="53"/>
      <c r="SST7" s="53"/>
      <c r="SSU7" s="53"/>
      <c r="SSV7" s="53"/>
      <c r="SSW7" s="53"/>
      <c r="SSX7" s="53"/>
      <c r="SSY7" s="53"/>
      <c r="SSZ7" s="53"/>
      <c r="STA7" s="53"/>
      <c r="STB7" s="53"/>
      <c r="STC7" s="53"/>
      <c r="STD7" s="53"/>
      <c r="STE7" s="53"/>
      <c r="STF7" s="53"/>
      <c r="STG7" s="53"/>
      <c r="STH7" s="53"/>
      <c r="STI7" s="53"/>
      <c r="STJ7" s="53"/>
      <c r="STK7" s="53"/>
      <c r="STL7" s="53"/>
      <c r="STM7" s="53"/>
      <c r="STN7" s="53"/>
      <c r="STO7" s="53"/>
      <c r="STP7" s="53"/>
      <c r="STQ7" s="53"/>
      <c r="STR7" s="53"/>
      <c r="STS7" s="53"/>
      <c r="STT7" s="53"/>
      <c r="STU7" s="53"/>
      <c r="STV7" s="53"/>
      <c r="STW7" s="53"/>
      <c r="STX7" s="53"/>
      <c r="STY7" s="53"/>
      <c r="STZ7" s="53"/>
      <c r="SUA7" s="53"/>
      <c r="SUB7" s="53"/>
      <c r="SUC7" s="53"/>
      <c r="SUD7" s="53"/>
      <c r="SUE7" s="53"/>
      <c r="SUF7" s="53"/>
      <c r="SUG7" s="53"/>
      <c r="SUH7" s="53"/>
      <c r="SUI7" s="53"/>
      <c r="SUJ7" s="53"/>
      <c r="SUK7" s="53"/>
      <c r="SUL7" s="53"/>
      <c r="SUM7" s="53"/>
      <c r="SUN7" s="53"/>
      <c r="SUO7" s="53"/>
      <c r="SUP7" s="53"/>
      <c r="SUQ7" s="53"/>
      <c r="SUR7" s="53"/>
      <c r="SUS7" s="53"/>
      <c r="SUT7" s="53"/>
      <c r="SUU7" s="53"/>
      <c r="SUV7" s="53"/>
      <c r="SUW7" s="53"/>
      <c r="SUX7" s="53"/>
      <c r="SUY7" s="53"/>
      <c r="SUZ7" s="53"/>
      <c r="SVA7" s="53"/>
      <c r="SVB7" s="53"/>
      <c r="SVC7" s="53"/>
      <c r="SVD7" s="53"/>
      <c r="SVE7" s="53"/>
      <c r="SVF7" s="53"/>
      <c r="SVG7" s="53"/>
      <c r="SVH7" s="53"/>
      <c r="SVI7" s="53"/>
      <c r="SVJ7" s="53"/>
      <c r="SVK7" s="53"/>
      <c r="SVL7" s="53"/>
      <c r="SVM7" s="53"/>
      <c r="SVN7" s="53"/>
      <c r="SVO7" s="53"/>
      <c r="SVP7" s="53"/>
      <c r="SVQ7" s="53"/>
      <c r="SVR7" s="53"/>
      <c r="SVS7" s="53"/>
      <c r="SVT7" s="53"/>
      <c r="SVU7" s="53"/>
      <c r="SVV7" s="53"/>
      <c r="SVW7" s="53"/>
      <c r="SVX7" s="53"/>
      <c r="SVY7" s="53"/>
      <c r="SVZ7" s="53"/>
      <c r="SWA7" s="53"/>
      <c r="SWB7" s="53"/>
      <c r="SWC7" s="53"/>
      <c r="SWD7" s="53"/>
      <c r="SWE7" s="53"/>
      <c r="SWF7" s="53"/>
      <c r="SWG7" s="53"/>
      <c r="SWH7" s="53"/>
      <c r="SWI7" s="53"/>
      <c r="SWJ7" s="53"/>
      <c r="SWK7" s="53"/>
      <c r="SWL7" s="53"/>
      <c r="SWM7" s="53"/>
      <c r="SWN7" s="53"/>
      <c r="SWO7" s="53"/>
      <c r="SWP7" s="53"/>
      <c r="SWQ7" s="53"/>
      <c r="SWR7" s="53"/>
      <c r="SWS7" s="53"/>
      <c r="SWT7" s="53"/>
      <c r="SWU7" s="53"/>
      <c r="SWV7" s="53"/>
      <c r="SWW7" s="53"/>
      <c r="SWX7" s="53"/>
      <c r="SWY7" s="53"/>
      <c r="SWZ7" s="53"/>
      <c r="SXA7" s="53"/>
      <c r="SXB7" s="53"/>
      <c r="SXC7" s="53"/>
      <c r="SXD7" s="53"/>
      <c r="SXE7" s="53"/>
      <c r="SXF7" s="53"/>
      <c r="SXG7" s="53"/>
      <c r="SXH7" s="53"/>
      <c r="SXI7" s="53"/>
      <c r="SXJ7" s="53"/>
      <c r="SXK7" s="53"/>
      <c r="SXL7" s="53"/>
      <c r="SXM7" s="53"/>
      <c r="SXN7" s="53"/>
      <c r="SXO7" s="53"/>
      <c r="SXP7" s="53"/>
      <c r="SXQ7" s="53"/>
      <c r="SXR7" s="53"/>
      <c r="SXS7" s="53"/>
      <c r="SXT7" s="53"/>
      <c r="SXU7" s="53"/>
      <c r="SXV7" s="53"/>
      <c r="SXW7" s="53"/>
      <c r="SXX7" s="53"/>
      <c r="SXY7" s="53"/>
      <c r="SXZ7" s="53"/>
      <c r="SYA7" s="53"/>
      <c r="SYB7" s="53"/>
      <c r="SYC7" s="53"/>
      <c r="SYD7" s="53"/>
      <c r="SYE7" s="53"/>
      <c r="SYF7" s="53"/>
      <c r="SYG7" s="53"/>
      <c r="SYH7" s="53"/>
      <c r="SYI7" s="53"/>
      <c r="SYJ7" s="53"/>
      <c r="SYK7" s="53"/>
      <c r="SYL7" s="53"/>
      <c r="SYM7" s="53"/>
      <c r="SYN7" s="53"/>
      <c r="SYO7" s="53"/>
      <c r="SYP7" s="53"/>
      <c r="SYQ7" s="53"/>
      <c r="SYR7" s="53"/>
      <c r="SYS7" s="53"/>
      <c r="SYT7" s="53"/>
      <c r="SYU7" s="53"/>
      <c r="SYV7" s="53"/>
      <c r="SYW7" s="53"/>
      <c r="SYX7" s="53"/>
      <c r="SYY7" s="53"/>
      <c r="SYZ7" s="53"/>
      <c r="SZA7" s="53"/>
      <c r="SZB7" s="53"/>
      <c r="SZC7" s="53"/>
      <c r="SZD7" s="53"/>
      <c r="SZE7" s="53"/>
      <c r="SZF7" s="53"/>
      <c r="SZG7" s="53"/>
      <c r="SZH7" s="53"/>
      <c r="SZI7" s="53"/>
      <c r="SZJ7" s="53"/>
      <c r="SZK7" s="53"/>
      <c r="SZL7" s="53"/>
      <c r="SZM7" s="53"/>
      <c r="SZN7" s="53"/>
      <c r="SZO7" s="53"/>
      <c r="SZP7" s="53"/>
      <c r="SZQ7" s="53"/>
      <c r="SZR7" s="53"/>
      <c r="SZS7" s="53"/>
      <c r="SZT7" s="53"/>
      <c r="SZU7" s="53"/>
      <c r="SZV7" s="53"/>
      <c r="SZW7" s="53"/>
      <c r="SZX7" s="53"/>
      <c r="SZY7" s="53"/>
      <c r="SZZ7" s="53"/>
      <c r="TAA7" s="53"/>
      <c r="TAB7" s="53"/>
      <c r="TAC7" s="53"/>
      <c r="TAD7" s="53"/>
      <c r="TAE7" s="53"/>
      <c r="TAF7" s="53"/>
      <c r="TAG7" s="53"/>
      <c r="TAH7" s="53"/>
      <c r="TAI7" s="53"/>
      <c r="TAJ7" s="53"/>
      <c r="TAK7" s="53"/>
      <c r="TAL7" s="53"/>
      <c r="TAM7" s="53"/>
      <c r="TAN7" s="53"/>
      <c r="TAO7" s="53"/>
      <c r="TAP7" s="53"/>
      <c r="TAQ7" s="53"/>
      <c r="TAR7" s="53"/>
      <c r="TAS7" s="53"/>
      <c r="TAT7" s="53"/>
      <c r="TAU7" s="53"/>
      <c r="TAV7" s="53"/>
      <c r="TAW7" s="53"/>
      <c r="TAX7" s="53"/>
      <c r="TAY7" s="53"/>
      <c r="TAZ7" s="53"/>
      <c r="TBA7" s="53"/>
      <c r="TBB7" s="53"/>
      <c r="TBC7" s="53"/>
      <c r="TBD7" s="53"/>
      <c r="TBE7" s="53"/>
      <c r="TBF7" s="53"/>
      <c r="TBG7" s="53"/>
      <c r="TBH7" s="53"/>
      <c r="TBI7" s="53"/>
      <c r="TBJ7" s="53"/>
      <c r="TBK7" s="53"/>
      <c r="TBL7" s="53"/>
      <c r="TBM7" s="53"/>
      <c r="TBN7" s="53"/>
      <c r="TBO7" s="53"/>
      <c r="TBP7" s="53"/>
      <c r="TBQ7" s="53"/>
      <c r="TBR7" s="53"/>
      <c r="TBS7" s="53"/>
      <c r="TBT7" s="53"/>
      <c r="TBU7" s="53"/>
      <c r="TBV7" s="53"/>
      <c r="TBW7" s="53"/>
      <c r="TBX7" s="53"/>
      <c r="TBY7" s="53"/>
      <c r="TBZ7" s="53"/>
      <c r="TCA7" s="53"/>
      <c r="TCB7" s="53"/>
      <c r="TCC7" s="53"/>
      <c r="TCD7" s="53"/>
      <c r="TCE7" s="53"/>
      <c r="TCF7" s="53"/>
      <c r="TCG7" s="53"/>
      <c r="TCH7" s="53"/>
      <c r="TCI7" s="53"/>
      <c r="TCJ7" s="53"/>
      <c r="TCK7" s="53"/>
      <c r="TCL7" s="53"/>
      <c r="TCM7" s="53"/>
      <c r="TCN7" s="53"/>
      <c r="TCO7" s="53"/>
      <c r="TCP7" s="53"/>
      <c r="TCQ7" s="53"/>
      <c r="TCR7" s="53"/>
      <c r="TCS7" s="53"/>
      <c r="TCT7" s="53"/>
      <c r="TCU7" s="53"/>
      <c r="TCV7" s="53"/>
      <c r="TCW7" s="53"/>
      <c r="TCX7" s="53"/>
      <c r="TCY7" s="53"/>
      <c r="TCZ7" s="53"/>
      <c r="TDA7" s="53"/>
      <c r="TDB7" s="53"/>
      <c r="TDC7" s="53"/>
      <c r="TDD7" s="53"/>
      <c r="TDE7" s="53"/>
      <c r="TDF7" s="53"/>
      <c r="TDG7" s="53"/>
      <c r="TDH7" s="53"/>
      <c r="TDI7" s="53"/>
      <c r="TDJ7" s="53"/>
      <c r="TDK7" s="53"/>
      <c r="TDL7" s="53"/>
      <c r="TDM7" s="53"/>
      <c r="TDN7" s="53"/>
      <c r="TDO7" s="53"/>
      <c r="TDP7" s="53"/>
      <c r="TDQ7" s="53"/>
      <c r="TDR7" s="53"/>
      <c r="TDS7" s="53"/>
      <c r="TDT7" s="53"/>
      <c r="TDU7" s="53"/>
      <c r="TDV7" s="53"/>
      <c r="TDW7" s="53"/>
      <c r="TDX7" s="53"/>
      <c r="TDY7" s="53"/>
      <c r="TDZ7" s="53"/>
      <c r="TEA7" s="53"/>
      <c r="TEB7" s="53"/>
      <c r="TEC7" s="53"/>
      <c r="TED7" s="53"/>
      <c r="TEE7" s="53"/>
      <c r="TEF7" s="53"/>
      <c r="TEG7" s="53"/>
      <c r="TEH7" s="53"/>
      <c r="TEI7" s="53"/>
      <c r="TEJ7" s="53"/>
      <c r="TEK7" s="53"/>
      <c r="TEL7" s="53"/>
      <c r="TEM7" s="53"/>
      <c r="TEN7" s="53"/>
      <c r="TEO7" s="53"/>
      <c r="TEP7" s="53"/>
      <c r="TEQ7" s="53"/>
      <c r="TER7" s="53"/>
      <c r="TES7" s="53"/>
      <c r="TET7" s="53"/>
      <c r="TEU7" s="53"/>
      <c r="TEV7" s="53"/>
      <c r="TEW7" s="53"/>
      <c r="TEX7" s="53"/>
      <c r="TEY7" s="53"/>
      <c r="TEZ7" s="53"/>
      <c r="TFA7" s="53"/>
      <c r="TFB7" s="53"/>
      <c r="TFC7" s="53"/>
      <c r="TFD7" s="53"/>
      <c r="TFE7" s="53"/>
      <c r="TFF7" s="53"/>
      <c r="TFG7" s="53"/>
      <c r="TFH7" s="53"/>
      <c r="TFI7" s="53"/>
      <c r="TFJ7" s="53"/>
      <c r="TFK7" s="53"/>
      <c r="TFL7" s="53"/>
      <c r="TFM7" s="53"/>
      <c r="TFN7" s="53"/>
      <c r="TFO7" s="53"/>
      <c r="TFP7" s="53"/>
      <c r="TFQ7" s="53"/>
      <c r="TFR7" s="53"/>
      <c r="TFS7" s="53"/>
      <c r="TFT7" s="53"/>
      <c r="TFU7" s="53"/>
      <c r="TFV7" s="53"/>
      <c r="TFW7" s="53"/>
      <c r="TFX7" s="53"/>
      <c r="TFY7" s="53"/>
      <c r="TFZ7" s="53"/>
      <c r="TGA7" s="53"/>
      <c r="TGB7" s="53"/>
      <c r="TGC7" s="53"/>
      <c r="TGD7" s="53"/>
      <c r="TGE7" s="53"/>
      <c r="TGF7" s="53"/>
      <c r="TGG7" s="53"/>
      <c r="TGH7" s="53"/>
      <c r="TGI7" s="53"/>
      <c r="TGJ7" s="53"/>
      <c r="TGK7" s="53"/>
      <c r="TGL7" s="53"/>
      <c r="TGM7" s="53"/>
      <c r="TGN7" s="53"/>
      <c r="TGO7" s="53"/>
      <c r="TGP7" s="53"/>
      <c r="TGQ7" s="53"/>
      <c r="TGR7" s="53"/>
      <c r="TGS7" s="53"/>
      <c r="TGT7" s="53"/>
      <c r="TGU7" s="53"/>
      <c r="TGV7" s="53"/>
      <c r="TGW7" s="53"/>
      <c r="TGX7" s="53"/>
      <c r="TGY7" s="53"/>
      <c r="TGZ7" s="53"/>
      <c r="THA7" s="53"/>
      <c r="THB7" s="53"/>
      <c r="THC7" s="53"/>
      <c r="THD7" s="53"/>
      <c r="THE7" s="53"/>
      <c r="THF7" s="53"/>
      <c r="THG7" s="53"/>
      <c r="THH7" s="53"/>
      <c r="THI7" s="53"/>
      <c r="THJ7" s="53"/>
      <c r="THK7" s="53"/>
      <c r="THL7" s="53"/>
      <c r="THM7" s="53"/>
      <c r="THN7" s="53"/>
      <c r="THO7" s="53"/>
      <c r="THP7" s="53"/>
      <c r="THQ7" s="53"/>
      <c r="THR7" s="53"/>
      <c r="THS7" s="53"/>
      <c r="THT7" s="53"/>
      <c r="THU7" s="53"/>
      <c r="THV7" s="53"/>
      <c r="THW7" s="53"/>
      <c r="THX7" s="53"/>
      <c r="THY7" s="53"/>
      <c r="THZ7" s="53"/>
      <c r="TIA7" s="53"/>
      <c r="TIB7" s="53"/>
      <c r="TIC7" s="53"/>
      <c r="TID7" s="53"/>
      <c r="TIE7" s="53"/>
      <c r="TIF7" s="53"/>
      <c r="TIG7" s="53"/>
      <c r="TIH7" s="53"/>
      <c r="TII7" s="53"/>
      <c r="TIJ7" s="53"/>
      <c r="TIK7" s="53"/>
      <c r="TIL7" s="53"/>
      <c r="TIM7" s="53"/>
      <c r="TIN7" s="53"/>
      <c r="TIO7" s="53"/>
      <c r="TIP7" s="53"/>
      <c r="TIQ7" s="53"/>
      <c r="TIR7" s="53"/>
      <c r="TIS7" s="53"/>
      <c r="TIT7" s="53"/>
      <c r="TIU7" s="53"/>
      <c r="TIV7" s="53"/>
      <c r="TIW7" s="53"/>
      <c r="TIX7" s="53"/>
      <c r="TIY7" s="53"/>
      <c r="TIZ7" s="53"/>
      <c r="TJA7" s="53"/>
      <c r="TJB7" s="53"/>
      <c r="TJC7" s="53"/>
      <c r="TJD7" s="53"/>
      <c r="TJE7" s="53"/>
      <c r="TJF7" s="53"/>
      <c r="TJG7" s="53"/>
      <c r="TJH7" s="53"/>
      <c r="TJI7" s="53"/>
      <c r="TJJ7" s="53"/>
      <c r="TJK7" s="53"/>
      <c r="TJL7" s="53"/>
      <c r="TJM7" s="53"/>
      <c r="TJN7" s="53"/>
      <c r="TJO7" s="53"/>
      <c r="TJP7" s="53"/>
      <c r="TJQ7" s="53"/>
      <c r="TJR7" s="53"/>
      <c r="TJS7" s="53"/>
      <c r="TJT7" s="53"/>
      <c r="TJU7" s="53"/>
      <c r="TJV7" s="53"/>
      <c r="TJW7" s="53"/>
      <c r="TJX7" s="53"/>
      <c r="TJY7" s="53"/>
      <c r="TJZ7" s="53"/>
      <c r="TKA7" s="53"/>
      <c r="TKB7" s="53"/>
      <c r="TKC7" s="53"/>
      <c r="TKD7" s="53"/>
      <c r="TKE7" s="53"/>
      <c r="TKF7" s="53"/>
      <c r="TKG7" s="53"/>
      <c r="TKH7" s="53"/>
      <c r="TKI7" s="53"/>
      <c r="TKJ7" s="53"/>
      <c r="TKK7" s="53"/>
      <c r="TKL7" s="53"/>
      <c r="TKM7" s="53"/>
      <c r="TKN7" s="53"/>
      <c r="TKO7" s="53"/>
      <c r="TKP7" s="53"/>
      <c r="TKQ7" s="53"/>
      <c r="TKR7" s="53"/>
      <c r="TKS7" s="53"/>
      <c r="TKT7" s="53"/>
      <c r="TKU7" s="53"/>
      <c r="TKV7" s="53"/>
      <c r="TKW7" s="53"/>
      <c r="TKX7" s="53"/>
      <c r="TKY7" s="53"/>
      <c r="TKZ7" s="53"/>
      <c r="TLA7" s="53"/>
      <c r="TLB7" s="53"/>
      <c r="TLC7" s="53"/>
      <c r="TLD7" s="53"/>
      <c r="TLE7" s="53"/>
      <c r="TLF7" s="53"/>
      <c r="TLG7" s="53"/>
      <c r="TLH7" s="53"/>
      <c r="TLI7" s="53"/>
      <c r="TLJ7" s="53"/>
      <c r="TLK7" s="53"/>
      <c r="TLL7" s="53"/>
      <c r="TLM7" s="53"/>
      <c r="TLN7" s="53"/>
      <c r="TLO7" s="53"/>
      <c r="TLP7" s="53"/>
      <c r="TLQ7" s="53"/>
      <c r="TLR7" s="53"/>
      <c r="TLS7" s="53"/>
      <c r="TLT7" s="53"/>
      <c r="TLU7" s="53"/>
      <c r="TLV7" s="53"/>
      <c r="TLW7" s="53"/>
      <c r="TLX7" s="53"/>
      <c r="TLY7" s="53"/>
      <c r="TLZ7" s="53"/>
      <c r="TMA7" s="53"/>
      <c r="TMB7" s="53"/>
      <c r="TMC7" s="53"/>
      <c r="TMD7" s="53"/>
      <c r="TME7" s="53"/>
      <c r="TMF7" s="53"/>
      <c r="TMG7" s="53"/>
      <c r="TMH7" s="53"/>
      <c r="TMI7" s="53"/>
      <c r="TMJ7" s="53"/>
      <c r="TMK7" s="53"/>
      <c r="TML7" s="53"/>
      <c r="TMM7" s="53"/>
      <c r="TMN7" s="53"/>
      <c r="TMO7" s="53"/>
      <c r="TMP7" s="53"/>
      <c r="TMQ7" s="53"/>
      <c r="TMR7" s="53"/>
      <c r="TMS7" s="53"/>
      <c r="TMT7" s="53"/>
      <c r="TMU7" s="53"/>
      <c r="TMV7" s="53"/>
      <c r="TMW7" s="53"/>
      <c r="TMX7" s="53"/>
      <c r="TMY7" s="53"/>
      <c r="TMZ7" s="53"/>
      <c r="TNA7" s="53"/>
      <c r="TNB7" s="53"/>
      <c r="TNC7" s="53"/>
      <c r="TND7" s="53"/>
      <c r="TNE7" s="53"/>
      <c r="TNF7" s="53"/>
      <c r="TNG7" s="53"/>
      <c r="TNH7" s="53"/>
      <c r="TNI7" s="53"/>
      <c r="TNJ7" s="53"/>
      <c r="TNK7" s="53"/>
      <c r="TNL7" s="53"/>
      <c r="TNM7" s="53"/>
      <c r="TNN7" s="53"/>
      <c r="TNO7" s="53"/>
      <c r="TNP7" s="53"/>
      <c r="TNQ7" s="53"/>
      <c r="TNR7" s="53"/>
      <c r="TNS7" s="53"/>
      <c r="TNT7" s="53"/>
      <c r="TNU7" s="53"/>
      <c r="TNV7" s="53"/>
      <c r="TNW7" s="53"/>
      <c r="TNX7" s="53"/>
      <c r="TNY7" s="53"/>
      <c r="TNZ7" s="53"/>
      <c r="TOA7" s="53"/>
      <c r="TOB7" s="53"/>
      <c r="TOC7" s="53"/>
      <c r="TOD7" s="53"/>
      <c r="TOE7" s="53"/>
      <c r="TOF7" s="53"/>
      <c r="TOG7" s="53"/>
      <c r="TOH7" s="53"/>
      <c r="TOI7" s="53"/>
      <c r="TOJ7" s="53"/>
      <c r="TOK7" s="53"/>
      <c r="TOL7" s="53"/>
      <c r="TOM7" s="53"/>
      <c r="TON7" s="53"/>
      <c r="TOO7" s="53"/>
      <c r="TOP7" s="53"/>
      <c r="TOQ7" s="53"/>
      <c r="TOR7" s="53"/>
      <c r="TOS7" s="53"/>
      <c r="TOT7" s="53"/>
      <c r="TOU7" s="53"/>
      <c r="TOV7" s="53"/>
      <c r="TOW7" s="53"/>
      <c r="TOX7" s="53"/>
      <c r="TOY7" s="53"/>
      <c r="TOZ7" s="53"/>
      <c r="TPA7" s="53"/>
      <c r="TPB7" s="53"/>
      <c r="TPC7" s="53"/>
      <c r="TPD7" s="53"/>
      <c r="TPE7" s="53"/>
      <c r="TPF7" s="53"/>
      <c r="TPG7" s="53"/>
      <c r="TPH7" s="53"/>
      <c r="TPI7" s="53"/>
      <c r="TPJ7" s="53"/>
      <c r="TPK7" s="53"/>
      <c r="TPL7" s="53"/>
      <c r="TPM7" s="53"/>
      <c r="TPN7" s="53"/>
      <c r="TPO7" s="53"/>
      <c r="TPP7" s="53"/>
      <c r="TPQ7" s="53"/>
      <c r="TPR7" s="53"/>
      <c r="TPS7" s="53"/>
      <c r="TPT7" s="53"/>
      <c r="TPU7" s="53"/>
      <c r="TPV7" s="53"/>
      <c r="TPW7" s="53"/>
      <c r="TPX7" s="53"/>
      <c r="TPY7" s="53"/>
      <c r="TPZ7" s="53"/>
      <c r="TQA7" s="53"/>
      <c r="TQB7" s="53"/>
      <c r="TQC7" s="53"/>
      <c r="TQD7" s="53"/>
      <c r="TQE7" s="53"/>
      <c r="TQF7" s="53"/>
      <c r="TQG7" s="53"/>
      <c r="TQH7" s="53"/>
      <c r="TQI7" s="53"/>
      <c r="TQJ7" s="53"/>
      <c r="TQK7" s="53"/>
      <c r="TQL7" s="53"/>
      <c r="TQM7" s="53"/>
      <c r="TQN7" s="53"/>
      <c r="TQO7" s="53"/>
      <c r="TQP7" s="53"/>
      <c r="TQQ7" s="53"/>
      <c r="TQR7" s="53"/>
      <c r="TQS7" s="53"/>
      <c r="TQT7" s="53"/>
      <c r="TQU7" s="53"/>
      <c r="TQV7" s="53"/>
      <c r="TQW7" s="53"/>
      <c r="TQX7" s="53"/>
      <c r="TQY7" s="53"/>
      <c r="TQZ7" s="53"/>
      <c r="TRA7" s="53"/>
      <c r="TRB7" s="53"/>
      <c r="TRC7" s="53"/>
      <c r="TRD7" s="53"/>
      <c r="TRE7" s="53"/>
      <c r="TRF7" s="53"/>
      <c r="TRG7" s="53"/>
      <c r="TRH7" s="53"/>
      <c r="TRI7" s="53"/>
      <c r="TRJ7" s="53"/>
      <c r="TRK7" s="53"/>
      <c r="TRL7" s="53"/>
      <c r="TRM7" s="53"/>
      <c r="TRN7" s="53"/>
      <c r="TRO7" s="53"/>
      <c r="TRP7" s="53"/>
      <c r="TRQ7" s="53"/>
      <c r="TRR7" s="53"/>
      <c r="TRS7" s="53"/>
      <c r="TRT7" s="53"/>
      <c r="TRU7" s="53"/>
      <c r="TRV7" s="53"/>
      <c r="TRW7" s="53"/>
      <c r="TRX7" s="53"/>
      <c r="TRY7" s="53"/>
      <c r="TRZ7" s="53"/>
      <c r="TSA7" s="53"/>
      <c r="TSB7" s="53"/>
      <c r="TSC7" s="53"/>
      <c r="TSD7" s="53"/>
      <c r="TSE7" s="53"/>
      <c r="TSF7" s="53"/>
      <c r="TSG7" s="53"/>
      <c r="TSH7" s="53"/>
      <c r="TSI7" s="53"/>
      <c r="TSJ7" s="53"/>
      <c r="TSK7" s="53"/>
      <c r="TSL7" s="53"/>
      <c r="TSM7" s="53"/>
      <c r="TSN7" s="53"/>
      <c r="TSO7" s="53"/>
      <c r="TSP7" s="53"/>
      <c r="TSQ7" s="53"/>
      <c r="TSR7" s="53"/>
      <c r="TSS7" s="53"/>
      <c r="TST7" s="53"/>
      <c r="TSU7" s="53"/>
      <c r="TSV7" s="53"/>
      <c r="TSW7" s="53"/>
      <c r="TSX7" s="53"/>
      <c r="TSY7" s="53"/>
      <c r="TSZ7" s="53"/>
      <c r="TTA7" s="53"/>
      <c r="TTB7" s="53"/>
      <c r="TTC7" s="53"/>
      <c r="TTD7" s="53"/>
      <c r="TTE7" s="53"/>
      <c r="TTF7" s="53"/>
      <c r="TTG7" s="53"/>
      <c r="TTH7" s="53"/>
      <c r="TTI7" s="53"/>
      <c r="TTJ7" s="53"/>
      <c r="TTK7" s="53"/>
      <c r="TTL7" s="53"/>
      <c r="TTM7" s="53"/>
      <c r="TTN7" s="53"/>
      <c r="TTO7" s="53"/>
      <c r="TTP7" s="53"/>
      <c r="TTQ7" s="53"/>
      <c r="TTR7" s="53"/>
      <c r="TTS7" s="53"/>
      <c r="TTT7" s="53"/>
      <c r="TTU7" s="53"/>
      <c r="TTV7" s="53"/>
      <c r="TTW7" s="53"/>
      <c r="TTX7" s="53"/>
      <c r="TTY7" s="53"/>
      <c r="TTZ7" s="53"/>
      <c r="TUA7" s="53"/>
      <c r="TUB7" s="53"/>
      <c r="TUC7" s="53"/>
      <c r="TUD7" s="53"/>
      <c r="TUE7" s="53"/>
      <c r="TUF7" s="53"/>
      <c r="TUG7" s="53"/>
      <c r="TUH7" s="53"/>
      <c r="TUI7" s="53"/>
      <c r="TUJ7" s="53"/>
      <c r="TUK7" s="53"/>
      <c r="TUL7" s="53"/>
      <c r="TUM7" s="53"/>
      <c r="TUN7" s="53"/>
      <c r="TUO7" s="53"/>
      <c r="TUP7" s="53"/>
      <c r="TUQ7" s="53"/>
      <c r="TUR7" s="53"/>
      <c r="TUS7" s="53"/>
      <c r="TUT7" s="53"/>
      <c r="TUU7" s="53"/>
      <c r="TUV7" s="53"/>
      <c r="TUW7" s="53"/>
      <c r="TUX7" s="53"/>
      <c r="TUY7" s="53"/>
      <c r="TUZ7" s="53"/>
      <c r="TVA7" s="53"/>
      <c r="TVB7" s="53"/>
      <c r="TVC7" s="53"/>
      <c r="TVD7" s="53"/>
      <c r="TVE7" s="53"/>
      <c r="TVF7" s="53"/>
      <c r="TVG7" s="53"/>
      <c r="TVH7" s="53"/>
      <c r="TVI7" s="53"/>
      <c r="TVJ7" s="53"/>
      <c r="TVK7" s="53"/>
      <c r="TVL7" s="53"/>
      <c r="TVM7" s="53"/>
      <c r="TVN7" s="53"/>
      <c r="TVO7" s="53"/>
      <c r="TVP7" s="53"/>
      <c r="TVQ7" s="53"/>
      <c r="TVR7" s="53"/>
      <c r="TVS7" s="53"/>
      <c r="TVT7" s="53"/>
      <c r="TVU7" s="53"/>
      <c r="TVV7" s="53"/>
      <c r="TVW7" s="53"/>
      <c r="TVX7" s="53"/>
      <c r="TVY7" s="53"/>
      <c r="TVZ7" s="53"/>
      <c r="TWA7" s="53"/>
      <c r="TWB7" s="53"/>
      <c r="TWC7" s="53"/>
      <c r="TWD7" s="53"/>
      <c r="TWE7" s="53"/>
      <c r="TWF7" s="53"/>
      <c r="TWG7" s="53"/>
      <c r="TWH7" s="53"/>
      <c r="TWI7" s="53"/>
      <c r="TWJ7" s="53"/>
      <c r="TWK7" s="53"/>
      <c r="TWL7" s="53"/>
      <c r="TWM7" s="53"/>
      <c r="TWN7" s="53"/>
      <c r="TWO7" s="53"/>
      <c r="TWP7" s="53"/>
      <c r="TWQ7" s="53"/>
      <c r="TWR7" s="53"/>
      <c r="TWS7" s="53"/>
      <c r="TWT7" s="53"/>
      <c r="TWU7" s="53"/>
      <c r="TWV7" s="53"/>
      <c r="TWW7" s="53"/>
      <c r="TWX7" s="53"/>
      <c r="TWY7" s="53"/>
      <c r="TWZ7" s="53"/>
      <c r="TXA7" s="53"/>
      <c r="TXB7" s="53"/>
      <c r="TXC7" s="53"/>
      <c r="TXD7" s="53"/>
      <c r="TXE7" s="53"/>
      <c r="TXF7" s="53"/>
      <c r="TXG7" s="53"/>
      <c r="TXH7" s="53"/>
      <c r="TXI7" s="53"/>
      <c r="TXJ7" s="53"/>
      <c r="TXK7" s="53"/>
      <c r="TXL7" s="53"/>
      <c r="TXM7" s="53"/>
      <c r="TXN7" s="53"/>
      <c r="TXO7" s="53"/>
      <c r="TXP7" s="53"/>
      <c r="TXQ7" s="53"/>
      <c r="TXR7" s="53"/>
      <c r="TXS7" s="53"/>
      <c r="TXT7" s="53"/>
      <c r="TXU7" s="53"/>
      <c r="TXV7" s="53"/>
      <c r="TXW7" s="53"/>
      <c r="TXX7" s="53"/>
      <c r="TXY7" s="53"/>
      <c r="TXZ7" s="53"/>
      <c r="TYA7" s="53"/>
      <c r="TYB7" s="53"/>
      <c r="TYC7" s="53"/>
      <c r="TYD7" s="53"/>
      <c r="TYE7" s="53"/>
      <c r="TYF7" s="53"/>
      <c r="TYG7" s="53"/>
      <c r="TYH7" s="53"/>
      <c r="TYI7" s="53"/>
      <c r="TYJ7" s="53"/>
      <c r="TYK7" s="53"/>
      <c r="TYL7" s="53"/>
      <c r="TYM7" s="53"/>
      <c r="TYN7" s="53"/>
      <c r="TYO7" s="53"/>
      <c r="TYP7" s="53"/>
      <c r="TYQ7" s="53"/>
      <c r="TYR7" s="53"/>
      <c r="TYS7" s="53"/>
      <c r="TYT7" s="53"/>
      <c r="TYU7" s="53"/>
      <c r="TYV7" s="53"/>
      <c r="TYW7" s="53"/>
      <c r="TYX7" s="53"/>
      <c r="TYY7" s="53"/>
      <c r="TYZ7" s="53"/>
      <c r="TZA7" s="53"/>
      <c r="TZB7" s="53"/>
      <c r="TZC7" s="53"/>
      <c r="TZD7" s="53"/>
      <c r="TZE7" s="53"/>
      <c r="TZF7" s="53"/>
      <c r="TZG7" s="53"/>
      <c r="TZH7" s="53"/>
      <c r="TZI7" s="53"/>
      <c r="TZJ7" s="53"/>
      <c r="TZK7" s="53"/>
      <c r="TZL7" s="53"/>
      <c r="TZM7" s="53"/>
      <c r="TZN7" s="53"/>
      <c r="TZO7" s="53"/>
      <c r="TZP7" s="53"/>
      <c r="TZQ7" s="53"/>
      <c r="TZR7" s="53"/>
      <c r="TZS7" s="53"/>
      <c r="TZT7" s="53"/>
      <c r="TZU7" s="53"/>
      <c r="TZV7" s="53"/>
      <c r="TZW7" s="53"/>
      <c r="TZX7" s="53"/>
      <c r="TZY7" s="53"/>
      <c r="TZZ7" s="53"/>
      <c r="UAA7" s="53"/>
      <c r="UAB7" s="53"/>
      <c r="UAC7" s="53"/>
      <c r="UAD7" s="53"/>
      <c r="UAE7" s="53"/>
      <c r="UAF7" s="53"/>
      <c r="UAG7" s="53"/>
      <c r="UAH7" s="53"/>
      <c r="UAI7" s="53"/>
      <c r="UAJ7" s="53"/>
      <c r="UAK7" s="53"/>
      <c r="UAL7" s="53"/>
      <c r="UAM7" s="53"/>
      <c r="UAN7" s="53"/>
      <c r="UAO7" s="53"/>
      <c r="UAP7" s="53"/>
      <c r="UAQ7" s="53"/>
      <c r="UAR7" s="53"/>
      <c r="UAS7" s="53"/>
      <c r="UAT7" s="53"/>
      <c r="UAU7" s="53"/>
      <c r="UAV7" s="53"/>
      <c r="UAW7" s="53"/>
      <c r="UAX7" s="53"/>
      <c r="UAY7" s="53"/>
      <c r="UAZ7" s="53"/>
      <c r="UBA7" s="53"/>
      <c r="UBB7" s="53"/>
      <c r="UBC7" s="53"/>
      <c r="UBD7" s="53"/>
      <c r="UBE7" s="53"/>
      <c r="UBF7" s="53"/>
      <c r="UBG7" s="53"/>
      <c r="UBH7" s="53"/>
      <c r="UBI7" s="53"/>
      <c r="UBJ7" s="53"/>
      <c r="UBK7" s="53"/>
      <c r="UBL7" s="53"/>
      <c r="UBM7" s="53"/>
      <c r="UBN7" s="53"/>
      <c r="UBO7" s="53"/>
      <c r="UBP7" s="53"/>
      <c r="UBQ7" s="53"/>
      <c r="UBR7" s="53"/>
      <c r="UBS7" s="53"/>
      <c r="UBT7" s="53"/>
      <c r="UBU7" s="53"/>
      <c r="UBV7" s="53"/>
      <c r="UBW7" s="53"/>
      <c r="UBX7" s="53"/>
      <c r="UBY7" s="53"/>
      <c r="UBZ7" s="53"/>
      <c r="UCA7" s="53"/>
      <c r="UCB7" s="53"/>
      <c r="UCC7" s="53"/>
      <c r="UCD7" s="53"/>
      <c r="UCE7" s="53"/>
      <c r="UCF7" s="53"/>
      <c r="UCG7" s="53"/>
      <c r="UCH7" s="53"/>
      <c r="UCI7" s="53"/>
      <c r="UCJ7" s="53"/>
      <c r="UCK7" s="53"/>
      <c r="UCL7" s="53"/>
      <c r="UCM7" s="53"/>
      <c r="UCN7" s="53"/>
      <c r="UCO7" s="53"/>
      <c r="UCP7" s="53"/>
      <c r="UCQ7" s="53"/>
      <c r="UCR7" s="53"/>
      <c r="UCS7" s="53"/>
      <c r="UCT7" s="53"/>
      <c r="UCU7" s="53"/>
      <c r="UCV7" s="53"/>
      <c r="UCW7" s="53"/>
      <c r="UCX7" s="53"/>
      <c r="UCY7" s="53"/>
      <c r="UCZ7" s="53"/>
      <c r="UDA7" s="53"/>
      <c r="UDB7" s="53"/>
      <c r="UDC7" s="53"/>
      <c r="UDD7" s="53"/>
      <c r="UDE7" s="53"/>
      <c r="UDF7" s="53"/>
      <c r="UDG7" s="53"/>
      <c r="UDH7" s="53"/>
      <c r="UDI7" s="53"/>
      <c r="UDJ7" s="53"/>
      <c r="UDK7" s="53"/>
      <c r="UDL7" s="53"/>
      <c r="UDM7" s="53"/>
      <c r="UDN7" s="53"/>
      <c r="UDO7" s="53"/>
      <c r="UDP7" s="53"/>
      <c r="UDQ7" s="53"/>
      <c r="UDR7" s="53"/>
      <c r="UDS7" s="53"/>
      <c r="UDT7" s="53"/>
      <c r="UDU7" s="53"/>
      <c r="UDV7" s="53"/>
      <c r="UDW7" s="53"/>
      <c r="UDX7" s="53"/>
      <c r="UDY7" s="53"/>
      <c r="UDZ7" s="53"/>
      <c r="UEA7" s="53"/>
      <c r="UEB7" s="53"/>
      <c r="UEC7" s="53"/>
      <c r="UED7" s="53"/>
      <c r="UEE7" s="53"/>
      <c r="UEF7" s="53"/>
      <c r="UEG7" s="53"/>
      <c r="UEH7" s="53"/>
      <c r="UEI7" s="53"/>
      <c r="UEJ7" s="53"/>
      <c r="UEK7" s="53"/>
      <c r="UEL7" s="53"/>
      <c r="UEM7" s="53"/>
      <c r="UEN7" s="53"/>
      <c r="UEO7" s="53"/>
      <c r="UEP7" s="53"/>
      <c r="UEQ7" s="53"/>
      <c r="UER7" s="53"/>
      <c r="UES7" s="53"/>
      <c r="UET7" s="53"/>
      <c r="UEU7" s="53"/>
      <c r="UEV7" s="53"/>
      <c r="UEW7" s="53"/>
      <c r="UEX7" s="53"/>
      <c r="UEY7" s="53"/>
      <c r="UEZ7" s="53"/>
      <c r="UFA7" s="53"/>
      <c r="UFB7" s="53"/>
      <c r="UFC7" s="53"/>
      <c r="UFD7" s="53"/>
      <c r="UFE7" s="53"/>
      <c r="UFF7" s="53"/>
      <c r="UFG7" s="53"/>
      <c r="UFH7" s="53"/>
      <c r="UFI7" s="53"/>
      <c r="UFJ7" s="53"/>
      <c r="UFK7" s="53"/>
      <c r="UFL7" s="53"/>
      <c r="UFM7" s="53"/>
      <c r="UFN7" s="53"/>
      <c r="UFO7" s="53"/>
      <c r="UFP7" s="53"/>
      <c r="UFQ7" s="53"/>
      <c r="UFR7" s="53"/>
      <c r="UFS7" s="53"/>
      <c r="UFT7" s="53"/>
      <c r="UFU7" s="53"/>
      <c r="UFV7" s="53"/>
      <c r="UFW7" s="53"/>
      <c r="UFX7" s="53"/>
      <c r="UFY7" s="53"/>
      <c r="UFZ7" s="53"/>
      <c r="UGA7" s="53"/>
      <c r="UGB7" s="53"/>
      <c r="UGC7" s="53"/>
      <c r="UGD7" s="53"/>
      <c r="UGE7" s="53"/>
      <c r="UGF7" s="53"/>
      <c r="UGG7" s="53"/>
      <c r="UGH7" s="53"/>
      <c r="UGI7" s="53"/>
      <c r="UGJ7" s="53"/>
      <c r="UGK7" s="53"/>
      <c r="UGL7" s="53"/>
      <c r="UGM7" s="53"/>
      <c r="UGN7" s="53"/>
      <c r="UGO7" s="53"/>
      <c r="UGP7" s="53"/>
      <c r="UGQ7" s="53"/>
      <c r="UGR7" s="53"/>
      <c r="UGS7" s="53"/>
      <c r="UGT7" s="53"/>
      <c r="UGU7" s="53"/>
      <c r="UGV7" s="53"/>
      <c r="UGW7" s="53"/>
      <c r="UGX7" s="53"/>
      <c r="UGY7" s="53"/>
      <c r="UGZ7" s="53"/>
      <c r="UHA7" s="53"/>
      <c r="UHB7" s="53"/>
      <c r="UHC7" s="53"/>
      <c r="UHD7" s="53"/>
      <c r="UHE7" s="53"/>
      <c r="UHF7" s="53"/>
      <c r="UHG7" s="53"/>
      <c r="UHH7" s="53"/>
      <c r="UHI7" s="53"/>
      <c r="UHJ7" s="53"/>
      <c r="UHK7" s="53"/>
      <c r="UHL7" s="53"/>
      <c r="UHM7" s="53"/>
      <c r="UHN7" s="53"/>
      <c r="UHO7" s="53"/>
      <c r="UHP7" s="53"/>
      <c r="UHQ7" s="53"/>
      <c r="UHR7" s="53"/>
      <c r="UHS7" s="53"/>
      <c r="UHT7" s="53"/>
      <c r="UHU7" s="53"/>
      <c r="UHV7" s="53"/>
      <c r="UHW7" s="53"/>
      <c r="UHX7" s="53"/>
      <c r="UHY7" s="53"/>
      <c r="UHZ7" s="53"/>
      <c r="UIA7" s="53"/>
      <c r="UIB7" s="53"/>
      <c r="UIC7" s="53"/>
      <c r="UID7" s="53"/>
      <c r="UIE7" s="53"/>
      <c r="UIF7" s="53"/>
      <c r="UIG7" s="53"/>
      <c r="UIH7" s="53"/>
      <c r="UII7" s="53"/>
      <c r="UIJ7" s="53"/>
      <c r="UIK7" s="53"/>
      <c r="UIL7" s="53"/>
      <c r="UIM7" s="53"/>
      <c r="UIN7" s="53"/>
      <c r="UIO7" s="53"/>
      <c r="UIP7" s="53"/>
      <c r="UIQ7" s="53"/>
      <c r="UIR7" s="53"/>
      <c r="UIS7" s="53"/>
      <c r="UIT7" s="53"/>
      <c r="UIU7" s="53"/>
      <c r="UIV7" s="53"/>
      <c r="UIW7" s="53"/>
      <c r="UIX7" s="53"/>
      <c r="UIY7" s="53"/>
      <c r="UIZ7" s="53"/>
      <c r="UJA7" s="53"/>
      <c r="UJB7" s="53"/>
      <c r="UJC7" s="53"/>
      <c r="UJD7" s="53"/>
      <c r="UJE7" s="53"/>
      <c r="UJF7" s="53"/>
      <c r="UJG7" s="53"/>
      <c r="UJH7" s="53"/>
      <c r="UJI7" s="53"/>
      <c r="UJJ7" s="53"/>
      <c r="UJK7" s="53"/>
      <c r="UJL7" s="53"/>
      <c r="UJM7" s="53"/>
      <c r="UJN7" s="53"/>
      <c r="UJO7" s="53"/>
      <c r="UJP7" s="53"/>
      <c r="UJQ7" s="53"/>
      <c r="UJR7" s="53"/>
      <c r="UJS7" s="53"/>
      <c r="UJT7" s="53"/>
      <c r="UJU7" s="53"/>
      <c r="UJV7" s="53"/>
      <c r="UJW7" s="53"/>
      <c r="UJX7" s="53"/>
      <c r="UJY7" s="53"/>
      <c r="UJZ7" s="53"/>
      <c r="UKA7" s="53"/>
      <c r="UKB7" s="53"/>
      <c r="UKC7" s="53"/>
      <c r="UKD7" s="53"/>
      <c r="UKE7" s="53"/>
      <c r="UKF7" s="53"/>
      <c r="UKG7" s="53"/>
      <c r="UKH7" s="53"/>
      <c r="UKI7" s="53"/>
      <c r="UKJ7" s="53"/>
      <c r="UKK7" s="53"/>
      <c r="UKL7" s="53"/>
      <c r="UKM7" s="53"/>
      <c r="UKN7" s="53"/>
      <c r="UKO7" s="53"/>
      <c r="UKP7" s="53"/>
      <c r="UKQ7" s="53"/>
      <c r="UKR7" s="53"/>
      <c r="UKS7" s="53"/>
      <c r="UKT7" s="53"/>
      <c r="UKU7" s="53"/>
      <c r="UKV7" s="53"/>
      <c r="UKW7" s="53"/>
      <c r="UKX7" s="53"/>
      <c r="UKY7" s="53"/>
      <c r="UKZ7" s="53"/>
      <c r="ULA7" s="53"/>
      <c r="ULB7" s="53"/>
      <c r="ULC7" s="53"/>
      <c r="ULD7" s="53"/>
      <c r="ULE7" s="53"/>
      <c r="ULF7" s="53"/>
      <c r="ULG7" s="53"/>
      <c r="ULH7" s="53"/>
      <c r="ULI7" s="53"/>
      <c r="ULJ7" s="53"/>
      <c r="ULK7" s="53"/>
      <c r="ULL7" s="53"/>
      <c r="ULM7" s="53"/>
      <c r="ULN7" s="53"/>
      <c r="ULO7" s="53"/>
      <c r="ULP7" s="53"/>
      <c r="ULQ7" s="53"/>
      <c r="ULR7" s="53"/>
      <c r="ULS7" s="53"/>
      <c r="ULT7" s="53"/>
      <c r="ULU7" s="53"/>
      <c r="ULV7" s="53"/>
      <c r="ULW7" s="53"/>
      <c r="ULX7" s="53"/>
      <c r="ULY7" s="53"/>
      <c r="ULZ7" s="53"/>
      <c r="UMA7" s="53"/>
      <c r="UMB7" s="53"/>
      <c r="UMC7" s="53"/>
      <c r="UMD7" s="53"/>
      <c r="UME7" s="53"/>
      <c r="UMF7" s="53"/>
      <c r="UMG7" s="53"/>
      <c r="UMH7" s="53"/>
      <c r="UMI7" s="53"/>
      <c r="UMJ7" s="53"/>
      <c r="UMK7" s="53"/>
      <c r="UML7" s="53"/>
      <c r="UMM7" s="53"/>
      <c r="UMN7" s="53"/>
      <c r="UMO7" s="53"/>
      <c r="UMP7" s="53"/>
      <c r="UMQ7" s="53"/>
      <c r="UMR7" s="53"/>
      <c r="UMS7" s="53"/>
      <c r="UMT7" s="53"/>
      <c r="UMU7" s="53"/>
      <c r="UMV7" s="53"/>
      <c r="UMW7" s="53"/>
      <c r="UMX7" s="53"/>
      <c r="UMY7" s="53"/>
      <c r="UMZ7" s="53"/>
      <c r="UNA7" s="53"/>
      <c r="UNB7" s="53"/>
      <c r="UNC7" s="53"/>
      <c r="UND7" s="53"/>
      <c r="UNE7" s="53"/>
      <c r="UNF7" s="53"/>
      <c r="UNG7" s="53"/>
      <c r="UNH7" s="53"/>
      <c r="UNI7" s="53"/>
      <c r="UNJ7" s="53"/>
      <c r="UNK7" s="53"/>
      <c r="UNL7" s="53"/>
      <c r="UNM7" s="53"/>
      <c r="UNN7" s="53"/>
      <c r="UNO7" s="53"/>
      <c r="UNP7" s="53"/>
      <c r="UNQ7" s="53"/>
      <c r="UNR7" s="53"/>
      <c r="UNS7" s="53"/>
      <c r="UNT7" s="53"/>
      <c r="UNU7" s="53"/>
      <c r="UNV7" s="53"/>
      <c r="UNW7" s="53"/>
      <c r="UNX7" s="53"/>
      <c r="UNY7" s="53"/>
      <c r="UNZ7" s="53"/>
      <c r="UOA7" s="53"/>
      <c r="UOB7" s="53"/>
      <c r="UOC7" s="53"/>
      <c r="UOD7" s="53"/>
      <c r="UOE7" s="53"/>
      <c r="UOF7" s="53"/>
      <c r="UOG7" s="53"/>
      <c r="UOH7" s="53"/>
      <c r="UOI7" s="53"/>
      <c r="UOJ7" s="53"/>
      <c r="UOK7" s="53"/>
      <c r="UOL7" s="53"/>
      <c r="UOM7" s="53"/>
      <c r="UON7" s="53"/>
      <c r="UOO7" s="53"/>
      <c r="UOP7" s="53"/>
      <c r="UOQ7" s="53"/>
      <c r="UOR7" s="53"/>
      <c r="UOS7" s="53"/>
      <c r="UOT7" s="53"/>
      <c r="UOU7" s="53"/>
      <c r="UOV7" s="53"/>
      <c r="UOW7" s="53"/>
      <c r="UOX7" s="53"/>
      <c r="UOY7" s="53"/>
      <c r="UOZ7" s="53"/>
      <c r="UPA7" s="53"/>
      <c r="UPB7" s="53"/>
      <c r="UPC7" s="53"/>
      <c r="UPD7" s="53"/>
      <c r="UPE7" s="53"/>
      <c r="UPF7" s="53"/>
      <c r="UPG7" s="53"/>
      <c r="UPH7" s="53"/>
      <c r="UPI7" s="53"/>
      <c r="UPJ7" s="53"/>
      <c r="UPK7" s="53"/>
      <c r="UPL7" s="53"/>
      <c r="UPM7" s="53"/>
      <c r="UPN7" s="53"/>
      <c r="UPO7" s="53"/>
      <c r="UPP7" s="53"/>
      <c r="UPQ7" s="53"/>
      <c r="UPR7" s="53"/>
      <c r="UPS7" s="53"/>
      <c r="UPT7" s="53"/>
      <c r="UPU7" s="53"/>
      <c r="UPV7" s="53"/>
      <c r="UPW7" s="53"/>
      <c r="UPX7" s="53"/>
      <c r="UPY7" s="53"/>
      <c r="UPZ7" s="53"/>
      <c r="UQA7" s="53"/>
      <c r="UQB7" s="53"/>
      <c r="UQC7" s="53"/>
      <c r="UQD7" s="53"/>
      <c r="UQE7" s="53"/>
      <c r="UQF7" s="53"/>
      <c r="UQG7" s="53"/>
      <c r="UQH7" s="53"/>
      <c r="UQI7" s="53"/>
      <c r="UQJ7" s="53"/>
      <c r="UQK7" s="53"/>
      <c r="UQL7" s="53"/>
      <c r="UQM7" s="53"/>
      <c r="UQN7" s="53"/>
      <c r="UQO7" s="53"/>
      <c r="UQP7" s="53"/>
      <c r="UQQ7" s="53"/>
      <c r="UQR7" s="53"/>
      <c r="UQS7" s="53"/>
      <c r="UQT7" s="53"/>
      <c r="UQU7" s="53"/>
      <c r="UQV7" s="53"/>
      <c r="UQW7" s="53"/>
      <c r="UQX7" s="53"/>
      <c r="UQY7" s="53"/>
      <c r="UQZ7" s="53"/>
      <c r="URA7" s="53"/>
      <c r="URB7" s="53"/>
      <c r="URC7" s="53"/>
      <c r="URD7" s="53"/>
      <c r="URE7" s="53"/>
      <c r="URF7" s="53"/>
      <c r="URG7" s="53"/>
      <c r="URH7" s="53"/>
      <c r="URI7" s="53"/>
      <c r="URJ7" s="53"/>
      <c r="URK7" s="53"/>
      <c r="URL7" s="53"/>
      <c r="URM7" s="53"/>
      <c r="URN7" s="53"/>
      <c r="URO7" s="53"/>
      <c r="URP7" s="53"/>
      <c r="URQ7" s="53"/>
      <c r="URR7" s="53"/>
      <c r="URS7" s="53"/>
      <c r="URT7" s="53"/>
      <c r="URU7" s="53"/>
      <c r="URV7" s="53"/>
      <c r="URW7" s="53"/>
      <c r="URX7" s="53"/>
      <c r="URY7" s="53"/>
      <c r="URZ7" s="53"/>
      <c r="USA7" s="53"/>
      <c r="USB7" s="53"/>
      <c r="USC7" s="53"/>
      <c r="USD7" s="53"/>
      <c r="USE7" s="53"/>
      <c r="USF7" s="53"/>
      <c r="USG7" s="53"/>
      <c r="USH7" s="53"/>
      <c r="USI7" s="53"/>
      <c r="USJ7" s="53"/>
      <c r="USK7" s="53"/>
      <c r="USL7" s="53"/>
      <c r="USM7" s="53"/>
      <c r="USN7" s="53"/>
      <c r="USO7" s="53"/>
      <c r="USP7" s="53"/>
      <c r="USQ7" s="53"/>
      <c r="USR7" s="53"/>
      <c r="USS7" s="53"/>
      <c r="UST7" s="53"/>
      <c r="USU7" s="53"/>
      <c r="USV7" s="53"/>
      <c r="USW7" s="53"/>
      <c r="USX7" s="53"/>
      <c r="USY7" s="53"/>
      <c r="USZ7" s="53"/>
      <c r="UTA7" s="53"/>
      <c r="UTB7" s="53"/>
      <c r="UTC7" s="53"/>
      <c r="UTD7" s="53"/>
      <c r="UTE7" s="53"/>
      <c r="UTF7" s="53"/>
      <c r="UTG7" s="53"/>
      <c r="UTH7" s="53"/>
      <c r="UTI7" s="53"/>
      <c r="UTJ7" s="53"/>
      <c r="UTK7" s="53"/>
      <c r="UTL7" s="53"/>
      <c r="UTM7" s="53"/>
      <c r="UTN7" s="53"/>
      <c r="UTO7" s="53"/>
      <c r="UTP7" s="53"/>
      <c r="UTQ7" s="53"/>
      <c r="UTR7" s="53"/>
      <c r="UTS7" s="53"/>
      <c r="UTT7" s="53"/>
      <c r="UTU7" s="53"/>
      <c r="UTV7" s="53"/>
      <c r="UTW7" s="53"/>
      <c r="UTX7" s="53"/>
      <c r="UTY7" s="53"/>
      <c r="UTZ7" s="53"/>
      <c r="UUA7" s="53"/>
      <c r="UUB7" s="53"/>
      <c r="UUC7" s="53"/>
      <c r="UUD7" s="53"/>
      <c r="UUE7" s="53"/>
      <c r="UUF7" s="53"/>
      <c r="UUG7" s="53"/>
      <c r="UUH7" s="53"/>
      <c r="UUI7" s="53"/>
      <c r="UUJ7" s="53"/>
      <c r="UUK7" s="53"/>
      <c r="UUL7" s="53"/>
      <c r="UUM7" s="53"/>
      <c r="UUN7" s="53"/>
      <c r="UUO7" s="53"/>
      <c r="UUP7" s="53"/>
      <c r="UUQ7" s="53"/>
      <c r="UUR7" s="53"/>
      <c r="UUS7" s="53"/>
      <c r="UUT7" s="53"/>
      <c r="UUU7" s="53"/>
      <c r="UUV7" s="53"/>
      <c r="UUW7" s="53"/>
      <c r="UUX7" s="53"/>
      <c r="UUY7" s="53"/>
      <c r="UUZ7" s="53"/>
      <c r="UVA7" s="53"/>
      <c r="UVB7" s="53"/>
      <c r="UVC7" s="53"/>
      <c r="UVD7" s="53"/>
      <c r="UVE7" s="53"/>
      <c r="UVF7" s="53"/>
      <c r="UVG7" s="53"/>
      <c r="UVH7" s="53"/>
      <c r="UVI7" s="53"/>
      <c r="UVJ7" s="53"/>
      <c r="UVK7" s="53"/>
      <c r="UVL7" s="53"/>
      <c r="UVM7" s="53"/>
      <c r="UVN7" s="53"/>
      <c r="UVO7" s="53"/>
      <c r="UVP7" s="53"/>
      <c r="UVQ7" s="53"/>
      <c r="UVR7" s="53"/>
      <c r="UVS7" s="53"/>
      <c r="UVT7" s="53"/>
      <c r="UVU7" s="53"/>
      <c r="UVV7" s="53"/>
      <c r="UVW7" s="53"/>
      <c r="UVX7" s="53"/>
      <c r="UVY7" s="53"/>
      <c r="UVZ7" s="53"/>
      <c r="UWA7" s="53"/>
      <c r="UWB7" s="53"/>
      <c r="UWC7" s="53"/>
      <c r="UWD7" s="53"/>
      <c r="UWE7" s="53"/>
      <c r="UWF7" s="53"/>
      <c r="UWG7" s="53"/>
      <c r="UWH7" s="53"/>
      <c r="UWI7" s="53"/>
      <c r="UWJ7" s="53"/>
      <c r="UWK7" s="53"/>
      <c r="UWL7" s="53"/>
      <c r="UWM7" s="53"/>
      <c r="UWN7" s="53"/>
      <c r="UWO7" s="53"/>
      <c r="UWP7" s="53"/>
      <c r="UWQ7" s="53"/>
      <c r="UWR7" s="53"/>
      <c r="UWS7" s="53"/>
      <c r="UWT7" s="53"/>
      <c r="UWU7" s="53"/>
      <c r="UWV7" s="53"/>
      <c r="UWW7" s="53"/>
      <c r="UWX7" s="53"/>
      <c r="UWY7" s="53"/>
      <c r="UWZ7" s="53"/>
      <c r="UXA7" s="53"/>
      <c r="UXB7" s="53"/>
      <c r="UXC7" s="53"/>
      <c r="UXD7" s="53"/>
      <c r="UXE7" s="53"/>
      <c r="UXF7" s="53"/>
      <c r="UXG7" s="53"/>
      <c r="UXH7" s="53"/>
      <c r="UXI7" s="53"/>
      <c r="UXJ7" s="53"/>
      <c r="UXK7" s="53"/>
      <c r="UXL7" s="53"/>
      <c r="UXM7" s="53"/>
      <c r="UXN7" s="53"/>
      <c r="UXO7" s="53"/>
      <c r="UXP7" s="53"/>
      <c r="UXQ7" s="53"/>
      <c r="UXR7" s="53"/>
      <c r="UXS7" s="53"/>
      <c r="UXT7" s="53"/>
      <c r="UXU7" s="53"/>
      <c r="UXV7" s="53"/>
      <c r="UXW7" s="53"/>
      <c r="UXX7" s="53"/>
      <c r="UXY7" s="53"/>
      <c r="UXZ7" s="53"/>
      <c r="UYA7" s="53"/>
      <c r="UYB7" s="53"/>
      <c r="UYC7" s="53"/>
      <c r="UYD7" s="53"/>
      <c r="UYE7" s="53"/>
      <c r="UYF7" s="53"/>
      <c r="UYG7" s="53"/>
      <c r="UYH7" s="53"/>
      <c r="UYI7" s="53"/>
      <c r="UYJ7" s="53"/>
      <c r="UYK7" s="53"/>
      <c r="UYL7" s="53"/>
      <c r="UYM7" s="53"/>
      <c r="UYN7" s="53"/>
      <c r="UYO7" s="53"/>
      <c r="UYP7" s="53"/>
      <c r="UYQ7" s="53"/>
      <c r="UYR7" s="53"/>
      <c r="UYS7" s="53"/>
      <c r="UYT7" s="53"/>
      <c r="UYU7" s="53"/>
      <c r="UYV7" s="53"/>
      <c r="UYW7" s="53"/>
      <c r="UYX7" s="53"/>
      <c r="UYY7" s="53"/>
      <c r="UYZ7" s="53"/>
      <c r="UZA7" s="53"/>
      <c r="UZB7" s="53"/>
      <c r="UZC7" s="53"/>
      <c r="UZD7" s="53"/>
      <c r="UZE7" s="53"/>
      <c r="UZF7" s="53"/>
      <c r="UZG7" s="53"/>
      <c r="UZH7" s="53"/>
      <c r="UZI7" s="53"/>
      <c r="UZJ7" s="53"/>
      <c r="UZK7" s="53"/>
      <c r="UZL7" s="53"/>
      <c r="UZM7" s="53"/>
      <c r="UZN7" s="53"/>
      <c r="UZO7" s="53"/>
      <c r="UZP7" s="53"/>
      <c r="UZQ7" s="53"/>
      <c r="UZR7" s="53"/>
      <c r="UZS7" s="53"/>
      <c r="UZT7" s="53"/>
      <c r="UZU7" s="53"/>
      <c r="UZV7" s="53"/>
      <c r="UZW7" s="53"/>
      <c r="UZX7" s="53"/>
      <c r="UZY7" s="53"/>
      <c r="UZZ7" s="53"/>
      <c r="VAA7" s="53"/>
      <c r="VAB7" s="53"/>
      <c r="VAC7" s="53"/>
      <c r="VAD7" s="53"/>
      <c r="VAE7" s="53"/>
      <c r="VAF7" s="53"/>
      <c r="VAG7" s="53"/>
      <c r="VAH7" s="53"/>
      <c r="VAI7" s="53"/>
      <c r="VAJ7" s="53"/>
      <c r="VAK7" s="53"/>
      <c r="VAL7" s="53"/>
      <c r="VAM7" s="53"/>
      <c r="VAN7" s="53"/>
      <c r="VAO7" s="53"/>
      <c r="VAP7" s="53"/>
      <c r="VAQ7" s="53"/>
      <c r="VAR7" s="53"/>
      <c r="VAS7" s="53"/>
      <c r="VAT7" s="53"/>
      <c r="VAU7" s="53"/>
      <c r="VAV7" s="53"/>
      <c r="VAW7" s="53"/>
      <c r="VAX7" s="53"/>
      <c r="VAY7" s="53"/>
      <c r="VAZ7" s="53"/>
      <c r="VBA7" s="53"/>
      <c r="VBB7" s="53"/>
      <c r="VBC7" s="53"/>
      <c r="VBD7" s="53"/>
      <c r="VBE7" s="53"/>
      <c r="VBF7" s="53"/>
      <c r="VBG7" s="53"/>
      <c r="VBH7" s="53"/>
      <c r="VBI7" s="53"/>
      <c r="VBJ7" s="53"/>
      <c r="VBK7" s="53"/>
      <c r="VBL7" s="53"/>
      <c r="VBM7" s="53"/>
      <c r="VBN7" s="53"/>
      <c r="VBO7" s="53"/>
      <c r="VBP7" s="53"/>
      <c r="VBQ7" s="53"/>
      <c r="VBR7" s="53"/>
      <c r="VBS7" s="53"/>
      <c r="VBT7" s="53"/>
      <c r="VBU7" s="53"/>
      <c r="VBV7" s="53"/>
      <c r="VBW7" s="53"/>
      <c r="VBX7" s="53"/>
      <c r="VBY7" s="53"/>
      <c r="VBZ7" s="53"/>
      <c r="VCA7" s="53"/>
      <c r="VCB7" s="53"/>
      <c r="VCC7" s="53"/>
      <c r="VCD7" s="53"/>
      <c r="VCE7" s="53"/>
      <c r="VCF7" s="53"/>
      <c r="VCG7" s="53"/>
      <c r="VCH7" s="53"/>
      <c r="VCI7" s="53"/>
      <c r="VCJ7" s="53"/>
      <c r="VCK7" s="53"/>
      <c r="VCL7" s="53"/>
      <c r="VCM7" s="53"/>
      <c r="VCN7" s="53"/>
      <c r="VCO7" s="53"/>
      <c r="VCP7" s="53"/>
      <c r="VCQ7" s="53"/>
      <c r="VCR7" s="53"/>
      <c r="VCS7" s="53"/>
      <c r="VCT7" s="53"/>
      <c r="VCU7" s="53"/>
      <c r="VCV7" s="53"/>
      <c r="VCW7" s="53"/>
      <c r="VCX7" s="53"/>
      <c r="VCY7" s="53"/>
      <c r="VCZ7" s="53"/>
      <c r="VDA7" s="53"/>
      <c r="VDB7" s="53"/>
      <c r="VDC7" s="53"/>
      <c r="VDD7" s="53"/>
      <c r="VDE7" s="53"/>
      <c r="VDF7" s="53"/>
      <c r="VDG7" s="53"/>
      <c r="VDH7" s="53"/>
      <c r="VDI7" s="53"/>
      <c r="VDJ7" s="53"/>
      <c r="VDK7" s="53"/>
      <c r="VDL7" s="53"/>
      <c r="VDM7" s="53"/>
      <c r="VDN7" s="53"/>
      <c r="VDO7" s="53"/>
      <c r="VDP7" s="53"/>
      <c r="VDQ7" s="53"/>
      <c r="VDR7" s="53"/>
      <c r="VDS7" s="53"/>
      <c r="VDT7" s="53"/>
      <c r="VDU7" s="53"/>
      <c r="VDV7" s="53"/>
      <c r="VDW7" s="53"/>
      <c r="VDX7" s="53"/>
      <c r="VDY7" s="53"/>
      <c r="VDZ7" s="53"/>
      <c r="VEA7" s="53"/>
      <c r="VEB7" s="53"/>
      <c r="VEC7" s="53"/>
      <c r="VED7" s="53"/>
      <c r="VEE7" s="53"/>
      <c r="VEF7" s="53"/>
      <c r="VEG7" s="53"/>
      <c r="VEH7" s="53"/>
      <c r="VEI7" s="53"/>
      <c r="VEJ7" s="53"/>
      <c r="VEK7" s="53"/>
      <c r="VEL7" s="53"/>
      <c r="VEM7" s="53"/>
      <c r="VEN7" s="53"/>
      <c r="VEO7" s="53"/>
      <c r="VEP7" s="53"/>
      <c r="VEQ7" s="53"/>
      <c r="VER7" s="53"/>
      <c r="VES7" s="53"/>
      <c r="VET7" s="53"/>
      <c r="VEU7" s="53"/>
      <c r="VEV7" s="53"/>
      <c r="VEW7" s="53"/>
      <c r="VEX7" s="53"/>
      <c r="VEY7" s="53"/>
      <c r="VEZ7" s="53"/>
      <c r="VFA7" s="53"/>
      <c r="VFB7" s="53"/>
      <c r="VFC7" s="53"/>
      <c r="VFD7" s="53"/>
      <c r="VFE7" s="53"/>
      <c r="VFF7" s="53"/>
      <c r="VFG7" s="53"/>
      <c r="VFH7" s="53"/>
      <c r="VFI7" s="53"/>
      <c r="VFJ7" s="53"/>
      <c r="VFK7" s="53"/>
      <c r="VFL7" s="53"/>
      <c r="VFM7" s="53"/>
      <c r="VFN7" s="53"/>
      <c r="VFO7" s="53"/>
      <c r="VFP7" s="53"/>
      <c r="VFQ7" s="53"/>
      <c r="VFR7" s="53"/>
      <c r="VFS7" s="53"/>
      <c r="VFT7" s="53"/>
      <c r="VFU7" s="53"/>
      <c r="VFV7" s="53"/>
      <c r="VFW7" s="53"/>
      <c r="VFX7" s="53"/>
      <c r="VFY7" s="53"/>
      <c r="VFZ7" s="53"/>
      <c r="VGA7" s="53"/>
      <c r="VGB7" s="53"/>
      <c r="VGC7" s="53"/>
      <c r="VGD7" s="53"/>
      <c r="VGE7" s="53"/>
      <c r="VGF7" s="53"/>
      <c r="VGG7" s="53"/>
      <c r="VGH7" s="53"/>
      <c r="VGI7" s="53"/>
      <c r="VGJ7" s="53"/>
      <c r="VGK7" s="53"/>
      <c r="VGL7" s="53"/>
      <c r="VGM7" s="53"/>
      <c r="VGN7" s="53"/>
      <c r="VGO7" s="53"/>
      <c r="VGP7" s="53"/>
      <c r="VGQ7" s="53"/>
      <c r="VGR7" s="53"/>
      <c r="VGS7" s="53"/>
      <c r="VGT7" s="53"/>
      <c r="VGU7" s="53"/>
      <c r="VGV7" s="53"/>
      <c r="VGW7" s="53"/>
      <c r="VGX7" s="53"/>
      <c r="VGY7" s="53"/>
      <c r="VGZ7" s="53"/>
      <c r="VHA7" s="53"/>
      <c r="VHB7" s="53"/>
      <c r="VHC7" s="53"/>
      <c r="VHD7" s="53"/>
      <c r="VHE7" s="53"/>
      <c r="VHF7" s="53"/>
      <c r="VHG7" s="53"/>
      <c r="VHH7" s="53"/>
      <c r="VHI7" s="53"/>
      <c r="VHJ7" s="53"/>
      <c r="VHK7" s="53"/>
      <c r="VHL7" s="53"/>
      <c r="VHM7" s="53"/>
      <c r="VHN7" s="53"/>
      <c r="VHO7" s="53"/>
      <c r="VHP7" s="53"/>
      <c r="VHQ7" s="53"/>
      <c r="VHR7" s="53"/>
      <c r="VHS7" s="53"/>
      <c r="VHT7" s="53"/>
      <c r="VHU7" s="53"/>
      <c r="VHV7" s="53"/>
      <c r="VHW7" s="53"/>
      <c r="VHX7" s="53"/>
      <c r="VHY7" s="53"/>
      <c r="VHZ7" s="53"/>
      <c r="VIA7" s="53"/>
      <c r="VIB7" s="53"/>
      <c r="VIC7" s="53"/>
      <c r="VID7" s="53"/>
      <c r="VIE7" s="53"/>
      <c r="VIF7" s="53"/>
      <c r="VIG7" s="53"/>
      <c r="VIH7" s="53"/>
      <c r="VII7" s="53"/>
      <c r="VIJ7" s="53"/>
      <c r="VIK7" s="53"/>
      <c r="VIL7" s="53"/>
      <c r="VIM7" s="53"/>
      <c r="VIN7" s="53"/>
      <c r="VIO7" s="53"/>
      <c r="VIP7" s="53"/>
      <c r="VIQ7" s="53"/>
      <c r="VIR7" s="53"/>
      <c r="VIS7" s="53"/>
      <c r="VIT7" s="53"/>
      <c r="VIU7" s="53"/>
      <c r="VIV7" s="53"/>
      <c r="VIW7" s="53"/>
      <c r="VIX7" s="53"/>
      <c r="VIY7" s="53"/>
      <c r="VIZ7" s="53"/>
      <c r="VJA7" s="53"/>
      <c r="VJB7" s="53"/>
      <c r="VJC7" s="53"/>
      <c r="VJD7" s="53"/>
      <c r="VJE7" s="53"/>
      <c r="VJF7" s="53"/>
      <c r="VJG7" s="53"/>
      <c r="VJH7" s="53"/>
      <c r="VJI7" s="53"/>
      <c r="VJJ7" s="53"/>
      <c r="VJK7" s="53"/>
      <c r="VJL7" s="53"/>
      <c r="VJM7" s="53"/>
      <c r="VJN7" s="53"/>
      <c r="VJO7" s="53"/>
      <c r="VJP7" s="53"/>
      <c r="VJQ7" s="53"/>
      <c r="VJR7" s="53"/>
      <c r="VJS7" s="53"/>
      <c r="VJT7" s="53"/>
      <c r="VJU7" s="53"/>
      <c r="VJV7" s="53"/>
      <c r="VJW7" s="53"/>
      <c r="VJX7" s="53"/>
      <c r="VJY7" s="53"/>
      <c r="VJZ7" s="53"/>
      <c r="VKA7" s="53"/>
      <c r="VKB7" s="53"/>
      <c r="VKC7" s="53"/>
      <c r="VKD7" s="53"/>
      <c r="VKE7" s="53"/>
      <c r="VKF7" s="53"/>
      <c r="VKG7" s="53"/>
      <c r="VKH7" s="53"/>
      <c r="VKI7" s="53"/>
      <c r="VKJ7" s="53"/>
      <c r="VKK7" s="53"/>
      <c r="VKL7" s="53"/>
      <c r="VKM7" s="53"/>
      <c r="VKN7" s="53"/>
      <c r="VKO7" s="53"/>
      <c r="VKP7" s="53"/>
      <c r="VKQ7" s="53"/>
      <c r="VKR7" s="53"/>
      <c r="VKS7" s="53"/>
      <c r="VKT7" s="53"/>
      <c r="VKU7" s="53"/>
      <c r="VKV7" s="53"/>
      <c r="VKW7" s="53"/>
      <c r="VKX7" s="53"/>
      <c r="VKY7" s="53"/>
      <c r="VKZ7" s="53"/>
      <c r="VLA7" s="53"/>
      <c r="VLB7" s="53"/>
      <c r="VLC7" s="53"/>
      <c r="VLD7" s="53"/>
      <c r="VLE7" s="53"/>
      <c r="VLF7" s="53"/>
      <c r="VLG7" s="53"/>
      <c r="VLH7" s="53"/>
      <c r="VLI7" s="53"/>
      <c r="VLJ7" s="53"/>
      <c r="VLK7" s="53"/>
      <c r="VLL7" s="53"/>
      <c r="VLM7" s="53"/>
      <c r="VLN7" s="53"/>
      <c r="VLO7" s="53"/>
      <c r="VLP7" s="53"/>
      <c r="VLQ7" s="53"/>
      <c r="VLR7" s="53"/>
      <c r="VLS7" s="53"/>
      <c r="VLT7" s="53"/>
      <c r="VLU7" s="53"/>
      <c r="VLV7" s="53"/>
      <c r="VLW7" s="53"/>
      <c r="VLX7" s="53"/>
      <c r="VLY7" s="53"/>
      <c r="VLZ7" s="53"/>
      <c r="VMA7" s="53"/>
      <c r="VMB7" s="53"/>
      <c r="VMC7" s="53"/>
      <c r="VMD7" s="53"/>
      <c r="VME7" s="53"/>
      <c r="VMF7" s="53"/>
      <c r="VMG7" s="53"/>
      <c r="VMH7" s="53"/>
      <c r="VMI7" s="53"/>
      <c r="VMJ7" s="53"/>
      <c r="VMK7" s="53"/>
      <c r="VML7" s="53"/>
      <c r="VMM7" s="53"/>
      <c r="VMN7" s="53"/>
      <c r="VMO7" s="53"/>
      <c r="VMP7" s="53"/>
      <c r="VMQ7" s="53"/>
      <c r="VMR7" s="53"/>
      <c r="VMS7" s="53"/>
      <c r="VMT7" s="53"/>
      <c r="VMU7" s="53"/>
      <c r="VMV7" s="53"/>
      <c r="VMW7" s="53"/>
      <c r="VMX7" s="53"/>
      <c r="VMY7" s="53"/>
      <c r="VMZ7" s="53"/>
      <c r="VNA7" s="53"/>
      <c r="VNB7" s="53"/>
      <c r="VNC7" s="53"/>
      <c r="VND7" s="53"/>
      <c r="VNE7" s="53"/>
      <c r="VNF7" s="53"/>
      <c r="VNG7" s="53"/>
      <c r="VNH7" s="53"/>
      <c r="VNI7" s="53"/>
      <c r="VNJ7" s="53"/>
      <c r="VNK7" s="53"/>
      <c r="VNL7" s="53"/>
      <c r="VNM7" s="53"/>
      <c r="VNN7" s="53"/>
      <c r="VNO7" s="53"/>
      <c r="VNP7" s="53"/>
      <c r="VNQ7" s="53"/>
      <c r="VNR7" s="53"/>
      <c r="VNS7" s="53"/>
      <c r="VNT7" s="53"/>
      <c r="VNU7" s="53"/>
      <c r="VNV7" s="53"/>
      <c r="VNW7" s="53"/>
      <c r="VNX7" s="53"/>
      <c r="VNY7" s="53"/>
      <c r="VNZ7" s="53"/>
      <c r="VOA7" s="53"/>
      <c r="VOB7" s="53"/>
      <c r="VOC7" s="53"/>
      <c r="VOD7" s="53"/>
      <c r="VOE7" s="53"/>
      <c r="VOF7" s="53"/>
      <c r="VOG7" s="53"/>
      <c r="VOH7" s="53"/>
      <c r="VOI7" s="53"/>
      <c r="VOJ7" s="53"/>
      <c r="VOK7" s="53"/>
      <c r="VOL7" s="53"/>
      <c r="VOM7" s="53"/>
      <c r="VON7" s="53"/>
      <c r="VOO7" s="53"/>
      <c r="VOP7" s="53"/>
      <c r="VOQ7" s="53"/>
      <c r="VOR7" s="53"/>
      <c r="VOS7" s="53"/>
      <c r="VOT7" s="53"/>
      <c r="VOU7" s="53"/>
      <c r="VOV7" s="53"/>
      <c r="VOW7" s="53"/>
      <c r="VOX7" s="53"/>
      <c r="VOY7" s="53"/>
      <c r="VOZ7" s="53"/>
      <c r="VPA7" s="53"/>
      <c r="VPB7" s="53"/>
      <c r="VPC7" s="53"/>
      <c r="VPD7" s="53"/>
      <c r="VPE7" s="53"/>
      <c r="VPF7" s="53"/>
      <c r="VPG7" s="53"/>
      <c r="VPH7" s="53"/>
      <c r="VPI7" s="53"/>
      <c r="VPJ7" s="53"/>
      <c r="VPK7" s="53"/>
      <c r="VPL7" s="53"/>
      <c r="VPM7" s="53"/>
      <c r="VPN7" s="53"/>
      <c r="VPO7" s="53"/>
      <c r="VPP7" s="53"/>
      <c r="VPQ7" s="53"/>
      <c r="VPR7" s="53"/>
      <c r="VPS7" s="53"/>
      <c r="VPT7" s="53"/>
      <c r="VPU7" s="53"/>
      <c r="VPV7" s="53"/>
      <c r="VPW7" s="53"/>
      <c r="VPX7" s="53"/>
      <c r="VPY7" s="53"/>
      <c r="VPZ7" s="53"/>
      <c r="VQA7" s="53"/>
      <c r="VQB7" s="53"/>
      <c r="VQC7" s="53"/>
      <c r="VQD7" s="53"/>
      <c r="VQE7" s="53"/>
      <c r="VQF7" s="53"/>
      <c r="VQG7" s="53"/>
      <c r="VQH7" s="53"/>
      <c r="VQI7" s="53"/>
      <c r="VQJ7" s="53"/>
      <c r="VQK7" s="53"/>
      <c r="VQL7" s="53"/>
      <c r="VQM7" s="53"/>
      <c r="VQN7" s="53"/>
      <c r="VQO7" s="53"/>
      <c r="VQP7" s="53"/>
      <c r="VQQ7" s="53"/>
      <c r="VQR7" s="53"/>
      <c r="VQS7" s="53"/>
      <c r="VQT7" s="53"/>
      <c r="VQU7" s="53"/>
      <c r="VQV7" s="53"/>
      <c r="VQW7" s="53"/>
      <c r="VQX7" s="53"/>
      <c r="VQY7" s="53"/>
      <c r="VQZ7" s="53"/>
      <c r="VRA7" s="53"/>
      <c r="VRB7" s="53"/>
      <c r="VRC7" s="53"/>
      <c r="VRD7" s="53"/>
      <c r="VRE7" s="53"/>
      <c r="VRF7" s="53"/>
      <c r="VRG7" s="53"/>
      <c r="VRH7" s="53"/>
      <c r="VRI7" s="53"/>
      <c r="VRJ7" s="53"/>
      <c r="VRK7" s="53"/>
      <c r="VRL7" s="53"/>
      <c r="VRM7" s="53"/>
      <c r="VRN7" s="53"/>
      <c r="VRO7" s="53"/>
      <c r="VRP7" s="53"/>
      <c r="VRQ7" s="53"/>
      <c r="VRR7" s="53"/>
      <c r="VRS7" s="53"/>
      <c r="VRT7" s="53"/>
      <c r="VRU7" s="53"/>
      <c r="VRV7" s="53"/>
      <c r="VRW7" s="53"/>
      <c r="VRX7" s="53"/>
      <c r="VRY7" s="53"/>
      <c r="VRZ7" s="53"/>
      <c r="VSA7" s="53"/>
      <c r="VSB7" s="53"/>
      <c r="VSC7" s="53"/>
      <c r="VSD7" s="53"/>
      <c r="VSE7" s="53"/>
      <c r="VSF7" s="53"/>
      <c r="VSG7" s="53"/>
      <c r="VSH7" s="53"/>
      <c r="VSI7" s="53"/>
      <c r="VSJ7" s="53"/>
      <c r="VSK7" s="53"/>
      <c r="VSL7" s="53"/>
      <c r="VSM7" s="53"/>
      <c r="VSN7" s="53"/>
      <c r="VSO7" s="53"/>
      <c r="VSP7" s="53"/>
      <c r="VSQ7" s="53"/>
      <c r="VSR7" s="53"/>
      <c r="VSS7" s="53"/>
      <c r="VST7" s="53"/>
      <c r="VSU7" s="53"/>
      <c r="VSV7" s="53"/>
      <c r="VSW7" s="53"/>
      <c r="VSX7" s="53"/>
      <c r="VSY7" s="53"/>
      <c r="VSZ7" s="53"/>
      <c r="VTA7" s="53"/>
      <c r="VTB7" s="53"/>
      <c r="VTC7" s="53"/>
      <c r="VTD7" s="53"/>
      <c r="VTE7" s="53"/>
      <c r="VTF7" s="53"/>
      <c r="VTG7" s="53"/>
      <c r="VTH7" s="53"/>
      <c r="VTI7" s="53"/>
      <c r="VTJ7" s="53"/>
      <c r="VTK7" s="53"/>
      <c r="VTL7" s="53"/>
      <c r="VTM7" s="53"/>
      <c r="VTN7" s="53"/>
      <c r="VTO7" s="53"/>
      <c r="VTP7" s="53"/>
      <c r="VTQ7" s="53"/>
      <c r="VTR7" s="53"/>
      <c r="VTS7" s="53"/>
      <c r="VTT7" s="53"/>
      <c r="VTU7" s="53"/>
      <c r="VTV7" s="53"/>
      <c r="VTW7" s="53"/>
      <c r="VTX7" s="53"/>
      <c r="VTY7" s="53"/>
      <c r="VTZ7" s="53"/>
      <c r="VUA7" s="53"/>
      <c r="VUB7" s="53"/>
      <c r="VUC7" s="53"/>
      <c r="VUD7" s="53"/>
      <c r="VUE7" s="53"/>
      <c r="VUF7" s="53"/>
      <c r="VUG7" s="53"/>
      <c r="VUH7" s="53"/>
      <c r="VUI7" s="53"/>
      <c r="VUJ7" s="53"/>
      <c r="VUK7" s="53"/>
      <c r="VUL7" s="53"/>
      <c r="VUM7" s="53"/>
      <c r="VUN7" s="53"/>
      <c r="VUO7" s="53"/>
      <c r="VUP7" s="53"/>
      <c r="VUQ7" s="53"/>
      <c r="VUR7" s="53"/>
      <c r="VUS7" s="53"/>
      <c r="VUT7" s="53"/>
      <c r="VUU7" s="53"/>
      <c r="VUV7" s="53"/>
      <c r="VUW7" s="53"/>
      <c r="VUX7" s="53"/>
      <c r="VUY7" s="53"/>
      <c r="VUZ7" s="53"/>
      <c r="VVA7" s="53"/>
      <c r="VVB7" s="53"/>
      <c r="VVC7" s="53"/>
      <c r="VVD7" s="53"/>
      <c r="VVE7" s="53"/>
      <c r="VVF7" s="53"/>
      <c r="VVG7" s="53"/>
      <c r="VVH7" s="53"/>
      <c r="VVI7" s="53"/>
      <c r="VVJ7" s="53"/>
      <c r="VVK7" s="53"/>
      <c r="VVL7" s="53"/>
      <c r="VVM7" s="53"/>
      <c r="VVN7" s="53"/>
      <c r="VVO7" s="53"/>
      <c r="VVP7" s="53"/>
      <c r="VVQ7" s="53"/>
      <c r="VVR7" s="53"/>
      <c r="VVS7" s="53"/>
      <c r="VVT7" s="53"/>
      <c r="VVU7" s="53"/>
      <c r="VVV7" s="53"/>
      <c r="VVW7" s="53"/>
      <c r="VVX7" s="53"/>
      <c r="VVY7" s="53"/>
      <c r="VVZ7" s="53"/>
      <c r="VWA7" s="53"/>
      <c r="VWB7" s="53"/>
      <c r="VWC7" s="53"/>
      <c r="VWD7" s="53"/>
      <c r="VWE7" s="53"/>
      <c r="VWF7" s="53"/>
      <c r="VWG7" s="53"/>
      <c r="VWH7" s="53"/>
      <c r="VWI7" s="53"/>
      <c r="VWJ7" s="53"/>
      <c r="VWK7" s="53"/>
      <c r="VWL7" s="53"/>
      <c r="VWM7" s="53"/>
      <c r="VWN7" s="53"/>
      <c r="VWO7" s="53"/>
      <c r="VWP7" s="53"/>
      <c r="VWQ7" s="53"/>
      <c r="VWR7" s="53"/>
      <c r="VWS7" s="53"/>
      <c r="VWT7" s="53"/>
      <c r="VWU7" s="53"/>
      <c r="VWV7" s="53"/>
      <c r="VWW7" s="53"/>
      <c r="VWX7" s="53"/>
      <c r="VWY7" s="53"/>
      <c r="VWZ7" s="53"/>
      <c r="VXA7" s="53"/>
      <c r="VXB7" s="53"/>
      <c r="VXC7" s="53"/>
      <c r="VXD7" s="53"/>
      <c r="VXE7" s="53"/>
      <c r="VXF7" s="53"/>
      <c r="VXG7" s="53"/>
      <c r="VXH7" s="53"/>
      <c r="VXI7" s="53"/>
      <c r="VXJ7" s="53"/>
      <c r="VXK7" s="53"/>
      <c r="VXL7" s="53"/>
      <c r="VXM7" s="53"/>
      <c r="VXN7" s="53"/>
      <c r="VXO7" s="53"/>
      <c r="VXP7" s="53"/>
      <c r="VXQ7" s="53"/>
      <c r="VXR7" s="53"/>
      <c r="VXS7" s="53"/>
      <c r="VXT7" s="53"/>
      <c r="VXU7" s="53"/>
      <c r="VXV7" s="53"/>
      <c r="VXW7" s="53"/>
      <c r="VXX7" s="53"/>
      <c r="VXY7" s="53"/>
      <c r="VXZ7" s="53"/>
      <c r="VYA7" s="53"/>
      <c r="VYB7" s="53"/>
      <c r="VYC7" s="53"/>
      <c r="VYD7" s="53"/>
      <c r="VYE7" s="53"/>
      <c r="VYF7" s="53"/>
      <c r="VYG7" s="53"/>
      <c r="VYH7" s="53"/>
      <c r="VYI7" s="53"/>
      <c r="VYJ7" s="53"/>
      <c r="VYK7" s="53"/>
      <c r="VYL7" s="53"/>
      <c r="VYM7" s="53"/>
      <c r="VYN7" s="53"/>
      <c r="VYO7" s="53"/>
      <c r="VYP7" s="53"/>
      <c r="VYQ7" s="53"/>
      <c r="VYR7" s="53"/>
      <c r="VYS7" s="53"/>
      <c r="VYT7" s="53"/>
      <c r="VYU7" s="53"/>
      <c r="VYV7" s="53"/>
      <c r="VYW7" s="53"/>
      <c r="VYX7" s="53"/>
      <c r="VYY7" s="53"/>
      <c r="VYZ7" s="53"/>
      <c r="VZA7" s="53"/>
      <c r="VZB7" s="53"/>
      <c r="VZC7" s="53"/>
      <c r="VZD7" s="53"/>
      <c r="VZE7" s="53"/>
      <c r="VZF7" s="53"/>
      <c r="VZG7" s="53"/>
      <c r="VZH7" s="53"/>
      <c r="VZI7" s="53"/>
      <c r="VZJ7" s="53"/>
      <c r="VZK7" s="53"/>
      <c r="VZL7" s="53"/>
      <c r="VZM7" s="53"/>
      <c r="VZN7" s="53"/>
      <c r="VZO7" s="53"/>
      <c r="VZP7" s="53"/>
      <c r="VZQ7" s="53"/>
      <c r="VZR7" s="53"/>
      <c r="VZS7" s="53"/>
      <c r="VZT7" s="53"/>
      <c r="VZU7" s="53"/>
      <c r="VZV7" s="53"/>
      <c r="VZW7" s="53"/>
      <c r="VZX7" s="53"/>
      <c r="VZY7" s="53"/>
      <c r="VZZ7" s="53"/>
      <c r="WAA7" s="53"/>
      <c r="WAB7" s="53"/>
      <c r="WAC7" s="53"/>
      <c r="WAD7" s="53"/>
      <c r="WAE7" s="53"/>
      <c r="WAF7" s="53"/>
      <c r="WAG7" s="53"/>
      <c r="WAH7" s="53"/>
      <c r="WAI7" s="53"/>
      <c r="WAJ7" s="53"/>
      <c r="WAK7" s="53"/>
      <c r="WAL7" s="53"/>
      <c r="WAM7" s="53"/>
      <c r="WAN7" s="53"/>
      <c r="WAO7" s="53"/>
      <c r="WAP7" s="53"/>
      <c r="WAQ7" s="53"/>
      <c r="WAR7" s="53"/>
      <c r="WAS7" s="53"/>
      <c r="WAT7" s="53"/>
      <c r="WAU7" s="53"/>
      <c r="WAV7" s="53"/>
      <c r="WAW7" s="53"/>
      <c r="WAX7" s="53"/>
      <c r="WAY7" s="53"/>
      <c r="WAZ7" s="53"/>
      <c r="WBA7" s="53"/>
      <c r="WBB7" s="53"/>
      <c r="WBC7" s="53"/>
      <c r="WBD7" s="53"/>
      <c r="WBE7" s="53"/>
      <c r="WBF7" s="53"/>
      <c r="WBG7" s="53"/>
      <c r="WBH7" s="53"/>
      <c r="WBI7" s="53"/>
      <c r="WBJ7" s="53"/>
      <c r="WBK7" s="53"/>
      <c r="WBL7" s="53"/>
      <c r="WBM7" s="53"/>
      <c r="WBN7" s="53"/>
      <c r="WBO7" s="53"/>
      <c r="WBP7" s="53"/>
      <c r="WBQ7" s="53"/>
      <c r="WBR7" s="53"/>
      <c r="WBS7" s="53"/>
      <c r="WBT7" s="53"/>
      <c r="WBU7" s="53"/>
      <c r="WBV7" s="53"/>
      <c r="WBW7" s="53"/>
      <c r="WBX7" s="53"/>
      <c r="WBY7" s="53"/>
      <c r="WBZ7" s="53"/>
      <c r="WCA7" s="53"/>
      <c r="WCB7" s="53"/>
      <c r="WCC7" s="53"/>
      <c r="WCD7" s="53"/>
      <c r="WCE7" s="53"/>
      <c r="WCF7" s="53"/>
      <c r="WCG7" s="53"/>
      <c r="WCH7" s="53"/>
      <c r="WCI7" s="53"/>
      <c r="WCJ7" s="53"/>
      <c r="WCK7" s="53"/>
      <c r="WCL7" s="53"/>
      <c r="WCM7" s="53"/>
      <c r="WCN7" s="53"/>
      <c r="WCO7" s="53"/>
      <c r="WCP7" s="53"/>
      <c r="WCQ7" s="53"/>
      <c r="WCR7" s="53"/>
      <c r="WCS7" s="53"/>
      <c r="WCT7" s="53"/>
      <c r="WCU7" s="53"/>
      <c r="WCV7" s="53"/>
      <c r="WCW7" s="53"/>
      <c r="WCX7" s="53"/>
      <c r="WCY7" s="53"/>
      <c r="WCZ7" s="53"/>
      <c r="WDA7" s="53"/>
      <c r="WDB7" s="53"/>
      <c r="WDC7" s="53"/>
      <c r="WDD7" s="53"/>
      <c r="WDE7" s="53"/>
      <c r="WDF7" s="53"/>
      <c r="WDG7" s="53"/>
      <c r="WDH7" s="53"/>
      <c r="WDI7" s="53"/>
      <c r="WDJ7" s="53"/>
      <c r="WDK7" s="53"/>
      <c r="WDL7" s="53"/>
      <c r="WDM7" s="53"/>
      <c r="WDN7" s="53"/>
      <c r="WDO7" s="53"/>
      <c r="WDP7" s="53"/>
      <c r="WDQ7" s="53"/>
      <c r="WDR7" s="53"/>
      <c r="WDS7" s="53"/>
      <c r="WDT7" s="53"/>
      <c r="WDU7" s="53"/>
      <c r="WDV7" s="53"/>
      <c r="WDW7" s="53"/>
      <c r="WDX7" s="53"/>
      <c r="WDY7" s="53"/>
      <c r="WDZ7" s="53"/>
      <c r="WEA7" s="53"/>
      <c r="WEB7" s="53"/>
      <c r="WEC7" s="53"/>
      <c r="WED7" s="53"/>
      <c r="WEE7" s="53"/>
      <c r="WEF7" s="53"/>
      <c r="WEG7" s="53"/>
      <c r="WEH7" s="53"/>
      <c r="WEI7" s="53"/>
      <c r="WEJ7" s="53"/>
      <c r="WEK7" s="53"/>
      <c r="WEL7" s="53"/>
      <c r="WEM7" s="53"/>
      <c r="WEN7" s="53"/>
      <c r="WEO7" s="53"/>
      <c r="WEP7" s="53"/>
      <c r="WEQ7" s="53"/>
      <c r="WER7" s="53"/>
      <c r="WES7" s="53"/>
      <c r="WET7" s="53"/>
      <c r="WEU7" s="53"/>
      <c r="WEV7" s="53"/>
      <c r="WEW7" s="53"/>
      <c r="WEX7" s="53"/>
      <c r="WEY7" s="53"/>
      <c r="WEZ7" s="53"/>
      <c r="WFA7" s="53"/>
      <c r="WFB7" s="53"/>
      <c r="WFC7" s="53"/>
      <c r="WFD7" s="53"/>
      <c r="WFE7" s="53"/>
      <c r="WFF7" s="53"/>
      <c r="WFG7" s="53"/>
      <c r="WFH7" s="53"/>
      <c r="WFI7" s="53"/>
      <c r="WFJ7" s="53"/>
      <c r="WFK7" s="53"/>
      <c r="WFL7" s="53"/>
      <c r="WFM7" s="53"/>
      <c r="WFN7" s="53"/>
      <c r="WFO7" s="53"/>
      <c r="WFP7" s="53"/>
      <c r="WFQ7" s="53"/>
      <c r="WFR7" s="53"/>
      <c r="WFS7" s="53"/>
      <c r="WFT7" s="53"/>
      <c r="WFU7" s="53"/>
      <c r="WFV7" s="53"/>
      <c r="WFW7" s="53"/>
      <c r="WFX7" s="53"/>
      <c r="WFY7" s="53"/>
      <c r="WFZ7" s="53"/>
      <c r="WGA7" s="53"/>
      <c r="WGB7" s="53"/>
      <c r="WGC7" s="53"/>
      <c r="WGD7" s="53"/>
      <c r="WGE7" s="53"/>
      <c r="WGF7" s="53"/>
      <c r="WGG7" s="53"/>
      <c r="WGH7" s="53"/>
      <c r="WGI7" s="53"/>
      <c r="WGJ7" s="53"/>
      <c r="WGK7" s="53"/>
      <c r="WGL7" s="53"/>
      <c r="WGM7" s="53"/>
      <c r="WGN7" s="53"/>
      <c r="WGO7" s="53"/>
      <c r="WGP7" s="53"/>
      <c r="WGQ7" s="53"/>
      <c r="WGR7" s="53"/>
      <c r="WGS7" s="53"/>
      <c r="WGT7" s="53"/>
      <c r="WGU7" s="53"/>
      <c r="WGV7" s="53"/>
      <c r="WGW7" s="53"/>
      <c r="WGX7" s="53"/>
      <c r="WGY7" s="53"/>
      <c r="WGZ7" s="53"/>
      <c r="WHA7" s="53"/>
      <c r="WHB7" s="53"/>
      <c r="WHC7" s="53"/>
      <c r="WHD7" s="53"/>
      <c r="WHE7" s="53"/>
      <c r="WHF7" s="53"/>
      <c r="WHG7" s="53"/>
      <c r="WHH7" s="53"/>
      <c r="WHI7" s="53"/>
      <c r="WHJ7" s="53"/>
      <c r="WHK7" s="53"/>
      <c r="WHL7" s="53"/>
      <c r="WHM7" s="53"/>
      <c r="WHN7" s="53"/>
      <c r="WHO7" s="53"/>
      <c r="WHP7" s="53"/>
      <c r="WHQ7" s="53"/>
      <c r="WHR7" s="53"/>
      <c r="WHS7" s="53"/>
      <c r="WHT7" s="53"/>
      <c r="WHU7" s="53"/>
      <c r="WHV7" s="53"/>
      <c r="WHW7" s="53"/>
      <c r="WHX7" s="53"/>
      <c r="WHY7" s="53"/>
      <c r="WHZ7" s="53"/>
      <c r="WIA7" s="53"/>
      <c r="WIB7" s="53"/>
      <c r="WIC7" s="53"/>
      <c r="WID7" s="53"/>
      <c r="WIE7" s="53"/>
      <c r="WIF7" s="53"/>
      <c r="WIG7" s="53"/>
      <c r="WIH7" s="53"/>
      <c r="WII7" s="53"/>
      <c r="WIJ7" s="53"/>
      <c r="WIK7" s="53"/>
      <c r="WIL7" s="53"/>
      <c r="WIM7" s="53"/>
      <c r="WIN7" s="53"/>
      <c r="WIO7" s="53"/>
      <c r="WIP7" s="53"/>
      <c r="WIQ7" s="53"/>
      <c r="WIR7" s="53"/>
      <c r="WIS7" s="53"/>
      <c r="WIT7" s="53"/>
      <c r="WIU7" s="53"/>
      <c r="WIV7" s="53"/>
      <c r="WIW7" s="53"/>
      <c r="WIX7" s="53"/>
      <c r="WIY7" s="53"/>
      <c r="WIZ7" s="53"/>
      <c r="WJA7" s="53"/>
      <c r="WJB7" s="53"/>
      <c r="WJC7" s="53"/>
      <c r="WJD7" s="53"/>
      <c r="WJE7" s="53"/>
      <c r="WJF7" s="53"/>
      <c r="WJG7" s="53"/>
      <c r="WJH7" s="53"/>
      <c r="WJI7" s="53"/>
      <c r="WJJ7" s="53"/>
      <c r="WJK7" s="53"/>
      <c r="WJL7" s="53"/>
      <c r="WJM7" s="53"/>
      <c r="WJN7" s="53"/>
      <c r="WJO7" s="53"/>
      <c r="WJP7" s="53"/>
      <c r="WJQ7" s="53"/>
      <c r="WJR7" s="53"/>
      <c r="WJS7" s="53"/>
      <c r="WJT7" s="53"/>
      <c r="WJU7" s="53"/>
      <c r="WJV7" s="53"/>
      <c r="WJW7" s="53"/>
      <c r="WJX7" s="53"/>
      <c r="WJY7" s="53"/>
      <c r="WJZ7" s="53"/>
      <c r="WKA7" s="53"/>
      <c r="WKB7" s="53"/>
      <c r="WKC7" s="53"/>
      <c r="WKD7" s="53"/>
      <c r="WKE7" s="53"/>
      <c r="WKF7" s="53"/>
      <c r="WKG7" s="53"/>
      <c r="WKH7" s="53"/>
      <c r="WKI7" s="53"/>
      <c r="WKJ7" s="53"/>
      <c r="WKK7" s="53"/>
      <c r="WKL7" s="53"/>
      <c r="WKM7" s="53"/>
      <c r="WKN7" s="53"/>
      <c r="WKO7" s="53"/>
      <c r="WKP7" s="53"/>
      <c r="WKQ7" s="53"/>
      <c r="WKR7" s="53"/>
      <c r="WKS7" s="53"/>
      <c r="WKT7" s="53"/>
      <c r="WKU7" s="53"/>
      <c r="WKV7" s="53"/>
      <c r="WKW7" s="53"/>
      <c r="WKX7" s="53"/>
      <c r="WKY7" s="53"/>
      <c r="WKZ7" s="53"/>
      <c r="WLA7" s="53"/>
      <c r="WLB7" s="53"/>
      <c r="WLC7" s="53"/>
      <c r="WLD7" s="53"/>
      <c r="WLE7" s="53"/>
      <c r="WLF7" s="53"/>
      <c r="WLG7" s="53"/>
      <c r="WLH7" s="53"/>
      <c r="WLI7" s="53"/>
      <c r="WLJ7" s="53"/>
      <c r="WLK7" s="53"/>
      <c r="WLL7" s="53"/>
      <c r="WLM7" s="53"/>
      <c r="WLN7" s="53"/>
      <c r="WLO7" s="53"/>
      <c r="WLP7" s="53"/>
      <c r="WLQ7" s="53"/>
      <c r="WLR7" s="53"/>
      <c r="WLS7" s="53"/>
      <c r="WLT7" s="53"/>
      <c r="WLU7" s="53"/>
      <c r="WLV7" s="53"/>
      <c r="WLW7" s="53"/>
      <c r="WLX7" s="53"/>
      <c r="WLY7" s="53"/>
      <c r="WLZ7" s="53"/>
      <c r="WMA7" s="53"/>
      <c r="WMB7" s="53"/>
      <c r="WMC7" s="53"/>
      <c r="WMD7" s="53"/>
      <c r="WME7" s="53"/>
      <c r="WMF7" s="53"/>
      <c r="WMG7" s="53"/>
      <c r="WMH7" s="53"/>
      <c r="WMI7" s="53"/>
      <c r="WMJ7" s="53"/>
      <c r="WMK7" s="53"/>
      <c r="WML7" s="53"/>
      <c r="WMM7" s="53"/>
      <c r="WMN7" s="53"/>
      <c r="WMO7" s="53"/>
      <c r="WMP7" s="53"/>
      <c r="WMQ7" s="53"/>
      <c r="WMR7" s="53"/>
      <c r="WMS7" s="53"/>
      <c r="WMT7" s="53"/>
      <c r="WMU7" s="53"/>
      <c r="WMV7" s="53"/>
      <c r="WMW7" s="53"/>
      <c r="WMX7" s="53"/>
      <c r="WMY7" s="53"/>
      <c r="WMZ7" s="53"/>
      <c r="WNA7" s="53"/>
      <c r="WNB7" s="53"/>
      <c r="WNC7" s="53"/>
      <c r="WND7" s="53"/>
      <c r="WNE7" s="53"/>
      <c r="WNF7" s="53"/>
      <c r="WNG7" s="53"/>
      <c r="WNH7" s="53"/>
      <c r="WNI7" s="53"/>
      <c r="WNJ7" s="53"/>
      <c r="WNK7" s="53"/>
      <c r="WNL7" s="53"/>
      <c r="WNM7" s="53"/>
      <c r="WNN7" s="53"/>
      <c r="WNO7" s="53"/>
      <c r="WNP7" s="53"/>
      <c r="WNQ7" s="53"/>
      <c r="WNR7" s="53"/>
      <c r="WNS7" s="53"/>
      <c r="WNT7" s="53"/>
      <c r="WNU7" s="53"/>
      <c r="WNV7" s="53"/>
      <c r="WNW7" s="53"/>
      <c r="WNX7" s="53"/>
      <c r="WNY7" s="53"/>
      <c r="WNZ7" s="53"/>
      <c r="WOA7" s="53"/>
      <c r="WOB7" s="53"/>
      <c r="WOC7" s="53"/>
      <c r="WOD7" s="53"/>
      <c r="WOE7" s="53"/>
      <c r="WOF7" s="53"/>
      <c r="WOG7" s="53"/>
      <c r="WOH7" s="53"/>
      <c r="WOI7" s="53"/>
      <c r="WOJ7" s="53"/>
      <c r="WOK7" s="53"/>
      <c r="WOL7" s="53"/>
      <c r="WOM7" s="53"/>
      <c r="WON7" s="53"/>
      <c r="WOO7" s="53"/>
      <c r="WOP7" s="53"/>
      <c r="WOQ7" s="53"/>
      <c r="WOR7" s="53"/>
      <c r="WOS7" s="53"/>
      <c r="WOT7" s="53"/>
      <c r="WOU7" s="53"/>
      <c r="WOV7" s="53"/>
      <c r="WOW7" s="53"/>
      <c r="WOX7" s="53"/>
      <c r="WOY7" s="53"/>
      <c r="WOZ7" s="53"/>
      <c r="WPA7" s="53"/>
      <c r="WPB7" s="53"/>
      <c r="WPC7" s="53"/>
      <c r="WPD7" s="53"/>
      <c r="WPE7" s="53"/>
      <c r="WPF7" s="53"/>
      <c r="WPG7" s="53"/>
      <c r="WPH7" s="53"/>
      <c r="WPI7" s="53"/>
      <c r="WPJ7" s="53"/>
      <c r="WPK7" s="53"/>
      <c r="WPL7" s="53"/>
      <c r="WPM7" s="53"/>
      <c r="WPN7" s="53"/>
      <c r="WPO7" s="53"/>
      <c r="WPP7" s="53"/>
      <c r="WPQ7" s="53"/>
      <c r="WPR7" s="53"/>
      <c r="WPS7" s="53"/>
      <c r="WPT7" s="53"/>
      <c r="WPU7" s="53"/>
      <c r="WPV7" s="53"/>
      <c r="WPW7" s="53"/>
      <c r="WPX7" s="53"/>
      <c r="WPY7" s="53"/>
      <c r="WPZ7" s="53"/>
      <c r="WQA7" s="53"/>
      <c r="WQB7" s="53"/>
      <c r="WQC7" s="53"/>
      <c r="WQD7" s="53"/>
      <c r="WQE7" s="53"/>
      <c r="WQF7" s="53"/>
      <c r="WQG7" s="53"/>
      <c r="WQH7" s="53"/>
      <c r="WQI7" s="53"/>
      <c r="WQJ7" s="53"/>
      <c r="WQK7" s="53"/>
      <c r="WQL7" s="53"/>
      <c r="WQM7" s="53"/>
      <c r="WQN7" s="53"/>
      <c r="WQO7" s="53"/>
      <c r="WQP7" s="53"/>
      <c r="WQQ7" s="53"/>
      <c r="WQR7" s="53"/>
      <c r="WQS7" s="53"/>
      <c r="WQT7" s="53"/>
      <c r="WQU7" s="53"/>
      <c r="WQV7" s="53"/>
      <c r="WQW7" s="53"/>
      <c r="WQX7" s="53"/>
      <c r="WQY7" s="53"/>
      <c r="WQZ7" s="53"/>
      <c r="WRA7" s="53"/>
      <c r="WRB7" s="53"/>
      <c r="WRC7" s="53"/>
      <c r="WRD7" s="53"/>
      <c r="WRE7" s="53"/>
      <c r="WRF7" s="53"/>
      <c r="WRG7" s="53"/>
      <c r="WRH7" s="53"/>
      <c r="WRI7" s="53"/>
      <c r="WRJ7" s="53"/>
      <c r="WRK7" s="53"/>
      <c r="WRL7" s="53"/>
      <c r="WRM7" s="53"/>
      <c r="WRN7" s="53"/>
      <c r="WRO7" s="53"/>
      <c r="WRP7" s="53"/>
      <c r="WRQ7" s="53"/>
      <c r="WRR7" s="53"/>
      <c r="WRS7" s="53"/>
      <c r="WRT7" s="53"/>
      <c r="WRU7" s="53"/>
      <c r="WRV7" s="53"/>
      <c r="WRW7" s="53"/>
      <c r="WRX7" s="53"/>
      <c r="WRY7" s="53"/>
      <c r="WRZ7" s="53"/>
      <c r="WSA7" s="53"/>
      <c r="WSB7" s="53"/>
      <c r="WSC7" s="53"/>
      <c r="WSD7" s="53"/>
      <c r="WSE7" s="53"/>
      <c r="WSF7" s="53"/>
      <c r="WSG7" s="53"/>
      <c r="WSH7" s="53"/>
      <c r="WSI7" s="53"/>
      <c r="WSJ7" s="53"/>
      <c r="WSK7" s="53"/>
      <c r="WSL7" s="53"/>
      <c r="WSM7" s="53"/>
      <c r="WSN7" s="53"/>
      <c r="WSO7" s="53"/>
      <c r="WSP7" s="53"/>
      <c r="WSQ7" s="53"/>
      <c r="WSR7" s="53"/>
      <c r="WSS7" s="53"/>
      <c r="WST7" s="53"/>
      <c r="WSU7" s="53"/>
      <c r="WSV7" s="53"/>
      <c r="WSW7" s="53"/>
      <c r="WSX7" s="53"/>
      <c r="WSY7" s="53"/>
      <c r="WSZ7" s="53"/>
      <c r="WTA7" s="53"/>
      <c r="WTB7" s="53"/>
      <c r="WTC7" s="53"/>
      <c r="WTD7" s="53"/>
      <c r="WTE7" s="53"/>
      <c r="WTF7" s="53"/>
      <c r="WTG7" s="53"/>
      <c r="WTH7" s="53"/>
      <c r="WTI7" s="53"/>
      <c r="WTJ7" s="53"/>
      <c r="WTK7" s="53"/>
      <c r="WTL7" s="53"/>
      <c r="WTM7" s="53"/>
      <c r="WTN7" s="53"/>
      <c r="WTO7" s="53"/>
      <c r="WTP7" s="53"/>
      <c r="WTQ7" s="53"/>
      <c r="WTR7" s="53"/>
      <c r="WTS7" s="53"/>
      <c r="WTT7" s="53"/>
      <c r="WTU7" s="53"/>
      <c r="WTV7" s="53"/>
      <c r="WTW7" s="53"/>
      <c r="WTX7" s="53"/>
      <c r="WTY7" s="53"/>
      <c r="WTZ7" s="53"/>
      <c r="WUA7" s="53"/>
      <c r="WUB7" s="53"/>
      <c r="WUC7" s="53"/>
      <c r="WUD7" s="53"/>
      <c r="WUE7" s="53"/>
      <c r="WUF7" s="53"/>
      <c r="WUG7" s="53"/>
      <c r="WUH7" s="53"/>
      <c r="WUI7" s="53"/>
      <c r="WUJ7" s="53"/>
      <c r="WUK7" s="53"/>
      <c r="WUL7" s="53"/>
      <c r="WUM7" s="53"/>
      <c r="WUN7" s="53"/>
      <c r="WUO7" s="53"/>
      <c r="WUP7" s="53"/>
      <c r="WUQ7" s="53"/>
      <c r="WUR7" s="53"/>
      <c r="WUS7" s="53"/>
      <c r="WUT7" s="53"/>
      <c r="WUU7" s="53"/>
      <c r="WUV7" s="53"/>
      <c r="WUW7" s="53"/>
      <c r="WUX7" s="53"/>
      <c r="WUY7" s="53"/>
      <c r="WUZ7" s="53"/>
      <c r="WVA7" s="53"/>
      <c r="WVB7" s="53"/>
      <c r="WVC7" s="53"/>
      <c r="WVD7" s="53"/>
      <c r="WVE7" s="53"/>
      <c r="WVF7" s="53"/>
      <c r="WVG7" s="53"/>
      <c r="WVH7" s="53"/>
      <c r="WVI7" s="53"/>
      <c r="WVJ7" s="53"/>
      <c r="WVK7" s="53"/>
      <c r="WVL7" s="53"/>
      <c r="WVM7" s="53"/>
      <c r="WVN7" s="53"/>
      <c r="WVO7" s="53"/>
      <c r="WVP7" s="53"/>
      <c r="WVQ7" s="53"/>
      <c r="WVR7" s="53"/>
      <c r="WVS7" s="53"/>
      <c r="WVT7" s="53"/>
      <c r="WVU7" s="53"/>
      <c r="WVV7" s="53"/>
      <c r="WVW7" s="53"/>
      <c r="WVX7" s="53"/>
      <c r="WVY7" s="53"/>
      <c r="WVZ7" s="53"/>
      <c r="WWA7" s="53"/>
      <c r="WWB7" s="53"/>
      <c r="WWC7" s="53"/>
      <c r="WWD7" s="53"/>
      <c r="WWE7" s="53"/>
      <c r="WWF7" s="53"/>
      <c r="WWG7" s="53"/>
      <c r="WWH7" s="53"/>
      <c r="WWI7" s="53"/>
      <c r="WWJ7" s="53"/>
      <c r="WWK7" s="53"/>
      <c r="WWL7" s="53"/>
      <c r="WWM7" s="53"/>
      <c r="WWN7" s="53"/>
      <c r="WWO7" s="53"/>
      <c r="WWP7" s="53"/>
      <c r="WWQ7" s="53"/>
      <c r="WWR7" s="53"/>
      <c r="WWS7" s="53"/>
      <c r="WWT7" s="53"/>
      <c r="WWU7" s="53"/>
      <c r="WWV7" s="53"/>
      <c r="WWW7" s="53"/>
      <c r="WWX7" s="53"/>
      <c r="WWY7" s="53"/>
      <c r="WWZ7" s="53"/>
      <c r="WXA7" s="53"/>
      <c r="WXB7" s="53"/>
      <c r="WXC7" s="53"/>
      <c r="WXD7" s="53"/>
      <c r="WXE7" s="53"/>
      <c r="WXF7" s="53"/>
      <c r="WXG7" s="53"/>
      <c r="WXH7" s="53"/>
      <c r="WXI7" s="53"/>
      <c r="WXJ7" s="53"/>
      <c r="WXK7" s="53"/>
      <c r="WXL7" s="53"/>
      <c r="WXM7" s="53"/>
      <c r="WXN7" s="53"/>
      <c r="WXO7" s="53"/>
      <c r="WXP7" s="53"/>
      <c r="WXQ7" s="53"/>
      <c r="WXR7" s="53"/>
      <c r="WXS7" s="53"/>
      <c r="WXT7" s="53"/>
      <c r="WXU7" s="53"/>
      <c r="WXV7" s="53"/>
      <c r="WXW7" s="53"/>
      <c r="WXX7" s="53"/>
      <c r="WXY7" s="53"/>
      <c r="WXZ7" s="53"/>
      <c r="WYA7" s="53"/>
      <c r="WYB7" s="53"/>
      <c r="WYC7" s="53"/>
      <c r="WYD7" s="53"/>
      <c r="WYE7" s="53"/>
      <c r="WYF7" s="53"/>
      <c r="WYG7" s="53"/>
      <c r="WYH7" s="53"/>
      <c r="WYI7" s="53"/>
      <c r="WYJ7" s="53"/>
      <c r="WYK7" s="53"/>
      <c r="WYL7" s="53"/>
      <c r="WYM7" s="53"/>
      <c r="WYN7" s="53"/>
      <c r="WYO7" s="53"/>
      <c r="WYP7" s="53"/>
      <c r="WYQ7" s="53"/>
      <c r="WYR7" s="53"/>
      <c r="WYS7" s="53"/>
      <c r="WYT7" s="53"/>
      <c r="WYU7" s="53"/>
      <c r="WYV7" s="53"/>
      <c r="WYW7" s="53"/>
      <c r="WYX7" s="53"/>
      <c r="WYY7" s="53"/>
      <c r="WYZ7" s="53"/>
      <c r="WZA7" s="53"/>
      <c r="WZB7" s="53"/>
      <c r="WZC7" s="53"/>
      <c r="WZD7" s="53"/>
      <c r="WZE7" s="53"/>
      <c r="WZF7" s="53"/>
      <c r="WZG7" s="53"/>
      <c r="WZH7" s="53"/>
      <c r="WZI7" s="53"/>
      <c r="WZJ7" s="53"/>
      <c r="WZK7" s="53"/>
      <c r="WZL7" s="53"/>
      <c r="WZM7" s="53"/>
      <c r="WZN7" s="53"/>
      <c r="WZO7" s="53"/>
      <c r="WZP7" s="53"/>
      <c r="WZQ7" s="53"/>
      <c r="WZR7" s="53"/>
      <c r="WZS7" s="53"/>
      <c r="WZT7" s="53"/>
      <c r="WZU7" s="53"/>
      <c r="WZV7" s="53"/>
      <c r="WZW7" s="53"/>
      <c r="WZX7" s="53"/>
      <c r="WZY7" s="53"/>
      <c r="WZZ7" s="53"/>
      <c r="XAA7" s="53"/>
      <c r="XAB7" s="53"/>
      <c r="XAC7" s="53"/>
      <c r="XAD7" s="53"/>
      <c r="XAE7" s="53"/>
      <c r="XAF7" s="53"/>
      <c r="XAG7" s="53"/>
      <c r="XAH7" s="53"/>
      <c r="XAI7" s="53"/>
      <c r="XAJ7" s="53"/>
      <c r="XAK7" s="53"/>
      <c r="XAL7" s="53"/>
      <c r="XAM7" s="53"/>
      <c r="XAN7" s="53"/>
      <c r="XAO7" s="53"/>
      <c r="XAP7" s="53"/>
      <c r="XAQ7" s="53"/>
      <c r="XAR7" s="53"/>
      <c r="XAS7" s="53"/>
      <c r="XAT7" s="53"/>
      <c r="XAU7" s="53"/>
      <c r="XAV7" s="53"/>
      <c r="XAW7" s="53"/>
      <c r="XAX7" s="53"/>
      <c r="XAY7" s="53"/>
      <c r="XAZ7" s="53"/>
      <c r="XBA7" s="53"/>
      <c r="XBB7" s="53"/>
      <c r="XBC7" s="53"/>
      <c r="XBD7" s="53"/>
      <c r="XBE7" s="53"/>
      <c r="XBF7" s="53"/>
      <c r="XBG7" s="53"/>
      <c r="XBH7" s="53"/>
      <c r="XBI7" s="53"/>
      <c r="XBJ7" s="53"/>
      <c r="XBK7" s="53"/>
      <c r="XBL7" s="53"/>
      <c r="XBM7" s="53"/>
      <c r="XBN7" s="53"/>
      <c r="XBO7" s="53"/>
      <c r="XBP7" s="53"/>
      <c r="XBQ7" s="53"/>
      <c r="XBR7" s="53"/>
      <c r="XBS7" s="53"/>
      <c r="XBT7" s="53"/>
      <c r="XBU7" s="53"/>
      <c r="XBV7" s="53"/>
      <c r="XBW7" s="53"/>
      <c r="XBX7" s="53"/>
      <c r="XBY7" s="53"/>
      <c r="XBZ7" s="53"/>
      <c r="XCA7" s="53"/>
      <c r="XCB7" s="53"/>
      <c r="XCC7" s="53"/>
      <c r="XCD7" s="53"/>
      <c r="XCE7" s="53"/>
      <c r="XCF7" s="53"/>
      <c r="XCG7" s="53"/>
      <c r="XCH7" s="53"/>
      <c r="XCI7" s="53"/>
      <c r="XCJ7" s="53"/>
      <c r="XCK7" s="53"/>
      <c r="XCL7" s="53"/>
      <c r="XCM7" s="53"/>
      <c r="XCN7" s="53"/>
      <c r="XCO7" s="53"/>
      <c r="XCP7" s="53"/>
      <c r="XCQ7" s="53"/>
      <c r="XCR7" s="53"/>
      <c r="XCS7" s="53"/>
      <c r="XCT7" s="53"/>
      <c r="XCU7" s="53"/>
      <c r="XCV7" s="53"/>
      <c r="XCW7" s="53"/>
      <c r="XCX7" s="53"/>
      <c r="XCY7" s="53"/>
      <c r="XCZ7" s="53"/>
      <c r="XDA7" s="53"/>
      <c r="XDB7" s="53"/>
      <c r="XDC7" s="53"/>
      <c r="XDD7" s="53"/>
      <c r="XDE7" s="53"/>
      <c r="XDF7" s="53"/>
      <c r="XDG7" s="53"/>
      <c r="XDH7" s="53"/>
      <c r="XDI7" s="53"/>
      <c r="XDJ7" s="53"/>
      <c r="XDK7" s="53"/>
      <c r="XDL7" s="53"/>
      <c r="XDM7" s="53"/>
      <c r="XDN7" s="53"/>
      <c r="XDO7" s="53"/>
      <c r="XDP7" s="53"/>
      <c r="XDQ7" s="53"/>
      <c r="XDR7" s="53"/>
      <c r="XDS7" s="53"/>
      <c r="XDT7" s="53"/>
      <c r="XDU7" s="53"/>
      <c r="XDV7" s="53"/>
      <c r="XDW7" s="53"/>
      <c r="XDX7" s="53"/>
      <c r="XDY7" s="53"/>
      <c r="XDZ7" s="53"/>
      <c r="XEA7" s="53"/>
      <c r="XEB7" s="53"/>
      <c r="XEC7" s="53"/>
      <c r="XED7" s="53"/>
      <c r="XEE7" s="53"/>
      <c r="XEF7" s="53"/>
      <c r="XEG7" s="53"/>
      <c r="XEH7" s="53"/>
      <c r="XEI7" s="53"/>
      <c r="XEJ7" s="53"/>
      <c r="XEK7" s="53"/>
      <c r="XEL7" s="53"/>
      <c r="XEM7" s="53"/>
      <c r="XEN7" s="53"/>
      <c r="XEO7" s="53"/>
      <c r="XEP7" s="53"/>
      <c r="XEQ7" s="53"/>
      <c r="XER7" s="53"/>
      <c r="XES7" s="53"/>
      <c r="XET7" s="53"/>
      <c r="XEU7" s="53"/>
      <c r="XEV7" s="53"/>
    </row>
    <row r="8" ht="13.5" spans="1:6">
      <c r="A8" s="69" t="s">
        <v>424</v>
      </c>
      <c r="B8" s="70"/>
      <c r="C8" s="69"/>
      <c r="D8" s="69"/>
      <c r="E8" s="69"/>
      <c r="F8" s="69"/>
    </row>
  </sheetData>
  <mergeCells count="3">
    <mergeCell ref="A2:F2"/>
    <mergeCell ref="E3:F3"/>
    <mergeCell ref="A8:F8"/>
  </mergeCells>
  <pageMargins left="0.7" right="0.7" top="0.75" bottom="0.75" header="0.3" footer="0.3"/>
  <pageSetup paperSize="9" scale="86"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tabSelected="1" workbookViewId="0">
      <selection activeCell="A1" sqref="A1"/>
    </sheetView>
  </sheetViews>
  <sheetFormatPr defaultColWidth="7.56666666666667" defaultRowHeight="13.5" outlineLevelCol="7"/>
  <cols>
    <col min="1" max="1" width="16.3166666666667" style="26" customWidth="1"/>
    <col min="2" max="2" width="7.56666666666667" style="27"/>
    <col min="3" max="3" width="7.125" style="26" customWidth="1"/>
    <col min="4" max="4" width="7.125" style="27" customWidth="1"/>
    <col min="5" max="5" width="7.125" style="26" customWidth="1"/>
    <col min="6" max="6" width="7.125" style="27" customWidth="1"/>
    <col min="7" max="8" width="7.125" style="26" customWidth="1"/>
    <col min="9" max="16384" width="7.56666666666667" style="26"/>
  </cols>
  <sheetData>
    <row r="1" ht="14.25" spans="1:1">
      <c r="A1" s="8" t="s">
        <v>425</v>
      </c>
    </row>
    <row r="2" ht="61" customHeight="1" spans="1:8">
      <c r="A2" s="28" t="s">
        <v>426</v>
      </c>
      <c r="B2" s="28"/>
      <c r="C2" s="28"/>
      <c r="D2" s="28"/>
      <c r="E2" s="28"/>
      <c r="F2" s="28"/>
      <c r="G2" s="28"/>
      <c r="H2" s="28"/>
    </row>
    <row r="3" spans="1:8">
      <c r="A3" s="10" t="s">
        <v>38</v>
      </c>
      <c r="B3" s="10"/>
      <c r="C3" s="10"/>
      <c r="D3" s="10"/>
      <c r="E3" s="10"/>
      <c r="F3" s="10"/>
      <c r="G3" s="10"/>
      <c r="H3" s="10"/>
    </row>
    <row r="4" ht="18.75" spans="1:8">
      <c r="A4" s="29" t="s">
        <v>2</v>
      </c>
      <c r="B4" s="30" t="s">
        <v>427</v>
      </c>
      <c r="C4" s="31"/>
      <c r="D4" s="30"/>
      <c r="E4" s="31"/>
      <c r="F4" s="30"/>
      <c r="G4" s="31"/>
      <c r="H4" s="31"/>
    </row>
    <row r="5" ht="14.25" spans="1:8">
      <c r="A5" s="12"/>
      <c r="B5" s="32" t="s">
        <v>18</v>
      </c>
      <c r="C5" s="33" t="s">
        <v>428</v>
      </c>
      <c r="D5" s="34"/>
      <c r="E5" s="33"/>
      <c r="F5" s="34"/>
      <c r="G5" s="44" t="s">
        <v>429</v>
      </c>
      <c r="H5" s="45"/>
    </row>
    <row r="6" spans="1:8">
      <c r="A6" s="12"/>
      <c r="B6" s="35"/>
      <c r="C6" s="29" t="s">
        <v>430</v>
      </c>
      <c r="D6" s="36"/>
      <c r="E6" s="29" t="s">
        <v>431</v>
      </c>
      <c r="F6" s="36"/>
      <c r="G6" s="29" t="s">
        <v>432</v>
      </c>
      <c r="H6" s="12"/>
    </row>
    <row r="7" ht="23.25" spans="1:8">
      <c r="A7" s="12"/>
      <c r="B7" s="35"/>
      <c r="C7" s="29" t="s">
        <v>433</v>
      </c>
      <c r="D7" s="37" t="s">
        <v>434</v>
      </c>
      <c r="E7" s="29" t="s">
        <v>433</v>
      </c>
      <c r="F7" s="37" t="s">
        <v>434</v>
      </c>
      <c r="G7" s="29" t="s">
        <v>433</v>
      </c>
      <c r="H7" s="29" t="s">
        <v>434</v>
      </c>
    </row>
    <row r="8" ht="14.25" spans="1:8">
      <c r="A8" s="38" t="s">
        <v>32</v>
      </c>
      <c r="B8" s="39">
        <f>SUM(D8,F8,H8)</f>
        <v>60.21</v>
      </c>
      <c r="C8" s="40">
        <v>53</v>
      </c>
      <c r="D8" s="41">
        <f>ROUNDUP(C8*1267.9/6338,2)</f>
        <v>10.61</v>
      </c>
      <c r="E8" s="40">
        <v>38</v>
      </c>
      <c r="F8" s="41">
        <f>ROUND(E8*1267.9/6338,2)</f>
        <v>7.6</v>
      </c>
      <c r="G8" s="21">
        <v>1</v>
      </c>
      <c r="H8" s="42">
        <v>42</v>
      </c>
    </row>
    <row r="9" ht="14.25" spans="1:8">
      <c r="A9" s="38" t="s">
        <v>61</v>
      </c>
      <c r="B9" s="39">
        <f>SUM(D9,F9,H9)</f>
        <v>49.4</v>
      </c>
      <c r="C9" s="40">
        <v>13</v>
      </c>
      <c r="D9" s="41">
        <v>2.6</v>
      </c>
      <c r="E9" s="40">
        <v>24</v>
      </c>
      <c r="F9" s="41">
        <v>4.8</v>
      </c>
      <c r="G9" s="21">
        <v>1</v>
      </c>
      <c r="H9" s="21">
        <v>42</v>
      </c>
    </row>
    <row r="10" ht="14.25" spans="1:8">
      <c r="A10" s="38" t="s">
        <v>36</v>
      </c>
      <c r="B10" s="39">
        <f>SUM(D10,F10,H10)</f>
        <v>10.81</v>
      </c>
      <c r="C10" s="42">
        <v>40</v>
      </c>
      <c r="D10" s="41">
        <v>8.01</v>
      </c>
      <c r="E10" s="42">
        <v>14</v>
      </c>
      <c r="F10" s="41">
        <v>2.8</v>
      </c>
      <c r="G10" s="42"/>
      <c r="H10" s="42"/>
    </row>
    <row r="11" spans="1:8">
      <c r="A11" s="43" t="s">
        <v>435</v>
      </c>
      <c r="B11" s="43"/>
      <c r="C11" s="43"/>
      <c r="D11" s="43"/>
      <c r="E11" s="43"/>
      <c r="F11" s="43"/>
      <c r="G11" s="43"/>
      <c r="H11" s="43"/>
    </row>
  </sheetData>
  <mergeCells count="11">
    <mergeCell ref="A2:H2"/>
    <mergeCell ref="A3:H3"/>
    <mergeCell ref="B4:H4"/>
    <mergeCell ref="C5:F5"/>
    <mergeCell ref="G5:H5"/>
    <mergeCell ref="C6:D6"/>
    <mergeCell ref="E6:F6"/>
    <mergeCell ref="G6:H6"/>
    <mergeCell ref="A11:H11"/>
    <mergeCell ref="A4:A7"/>
    <mergeCell ref="B5:B7"/>
  </mergeCells>
  <pageMargins left="0.7" right="0.7"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V257"/>
  <sheetViews>
    <sheetView tabSelected="1" workbookViewId="0">
      <selection activeCell="A1" sqref="A1"/>
    </sheetView>
  </sheetViews>
  <sheetFormatPr defaultColWidth="7.56666666666667" defaultRowHeight="15"/>
  <cols>
    <col min="1" max="1" width="22.9416666666667" style="4" customWidth="1"/>
    <col min="2" max="3" width="42.75" style="5" customWidth="1"/>
    <col min="4" max="227" width="7.56666666666667" style="1"/>
    <col min="228" max="230" width="7.56666666666667" style="6"/>
    <col min="231" max="16384" width="7.56666666666667" style="7"/>
  </cols>
  <sheetData>
    <row r="1" spans="1:1">
      <c r="A1" s="8" t="s">
        <v>436</v>
      </c>
    </row>
    <row r="2" s="1" customFormat="1" ht="20.25" spans="1:230">
      <c r="A2" s="9" t="s">
        <v>437</v>
      </c>
      <c r="B2" s="9"/>
      <c r="C2" s="9"/>
      <c r="HT2" s="6"/>
      <c r="HU2" s="6"/>
      <c r="HV2" s="6"/>
    </row>
    <row r="3" s="1" customFormat="1" ht="17.1" customHeight="1" spans="1:230">
      <c r="A3" s="10" t="s">
        <v>38</v>
      </c>
      <c r="B3" s="11"/>
      <c r="C3" s="11"/>
      <c r="HT3" s="6"/>
      <c r="HU3" s="6"/>
      <c r="HV3" s="6"/>
    </row>
    <row r="4" s="1" customFormat="1" ht="18.75" customHeight="1" spans="1:230">
      <c r="A4" s="12" t="s">
        <v>438</v>
      </c>
      <c r="B4" s="13" t="s">
        <v>439</v>
      </c>
      <c r="C4" s="14"/>
      <c r="HT4" s="6"/>
      <c r="HU4" s="6"/>
      <c r="HV4" s="6"/>
    </row>
    <row r="5" s="1" customFormat="1" ht="11" customHeight="1" spans="1:230">
      <c r="A5" s="12"/>
      <c r="B5" s="15"/>
      <c r="C5" s="16"/>
      <c r="HT5" s="6"/>
      <c r="HU5" s="6"/>
      <c r="HV5" s="6"/>
    </row>
    <row r="6" s="1" customFormat="1" ht="46.05" customHeight="1" spans="1:230">
      <c r="A6" s="12"/>
      <c r="B6" s="17"/>
      <c r="C6" s="18"/>
      <c r="HT6" s="6"/>
      <c r="HU6" s="6"/>
      <c r="HV6" s="6"/>
    </row>
    <row r="7" s="1" customFormat="1" ht="38" customHeight="1" spans="1:230">
      <c r="A7" s="12"/>
      <c r="B7" s="12" t="s">
        <v>440</v>
      </c>
      <c r="C7" s="12"/>
      <c r="HT7" s="6"/>
      <c r="HU7" s="6"/>
      <c r="HV7" s="6"/>
    </row>
    <row r="8" s="2" customFormat="1" ht="18" customHeight="1" spans="1:224">
      <c r="A8" s="19" t="s">
        <v>32</v>
      </c>
      <c r="B8" s="20">
        <v>3</v>
      </c>
      <c r="C8" s="21">
        <v>41.3</v>
      </c>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row>
    <row r="9" s="1" customFormat="1" ht="18" customHeight="1" spans="1:230">
      <c r="A9" s="22" t="s">
        <v>61</v>
      </c>
      <c r="B9" s="20"/>
      <c r="C9" s="21">
        <v>4.5</v>
      </c>
      <c r="HT9" s="6"/>
      <c r="HU9" s="6"/>
      <c r="HV9" s="6"/>
    </row>
    <row r="10" s="1" customFormat="1" ht="18" customHeight="1" spans="1:230">
      <c r="A10" s="22" t="s">
        <v>62</v>
      </c>
      <c r="B10" s="20"/>
      <c r="C10" s="21">
        <v>19.2</v>
      </c>
      <c r="HT10" s="6"/>
      <c r="HU10" s="6"/>
      <c r="HV10" s="6"/>
    </row>
    <row r="11" s="1" customFormat="1" ht="18" customHeight="1" spans="1:230">
      <c r="A11" s="22" t="s">
        <v>34</v>
      </c>
      <c r="B11" s="20">
        <v>1</v>
      </c>
      <c r="C11" s="21">
        <v>2</v>
      </c>
      <c r="HT11" s="6"/>
      <c r="HU11" s="6"/>
      <c r="HV11" s="6"/>
    </row>
    <row r="12" s="1" customFormat="1" ht="18" customHeight="1" spans="1:230">
      <c r="A12" s="22" t="s">
        <v>35</v>
      </c>
      <c r="B12" s="20">
        <v>1</v>
      </c>
      <c r="C12" s="21">
        <v>2</v>
      </c>
      <c r="HT12" s="6"/>
      <c r="HU12" s="6"/>
      <c r="HV12" s="6"/>
    </row>
    <row r="13" s="1" customFormat="1" ht="18" customHeight="1" spans="1:230">
      <c r="A13" s="22" t="s">
        <v>36</v>
      </c>
      <c r="B13" s="20">
        <v>1</v>
      </c>
      <c r="C13" s="21">
        <v>12.6</v>
      </c>
      <c r="HT13" s="6"/>
      <c r="HU13" s="6"/>
      <c r="HV13" s="6"/>
    </row>
    <row r="14" s="1" customFormat="1" ht="18" customHeight="1" spans="1:230">
      <c r="A14" s="22" t="s">
        <v>63</v>
      </c>
      <c r="B14" s="23"/>
      <c r="C14" s="21">
        <v>1</v>
      </c>
      <c r="HT14" s="6"/>
      <c r="HU14" s="6"/>
      <c r="HV14" s="6"/>
    </row>
    <row r="15" s="1" customFormat="1" ht="37.05" customHeight="1" spans="1:230">
      <c r="A15" s="24" t="s">
        <v>441</v>
      </c>
      <c r="B15" s="23"/>
      <c r="C15" s="23"/>
      <c r="HT15" s="6"/>
      <c r="HU15" s="6"/>
      <c r="HV15" s="6"/>
    </row>
    <row r="16" s="1" customFormat="1" ht="14.25" spans="1:230">
      <c r="A16" s="4"/>
      <c r="B16" s="5"/>
      <c r="C16" s="5"/>
      <c r="HT16" s="6"/>
      <c r="HU16" s="6"/>
      <c r="HV16" s="6"/>
    </row>
    <row r="17" s="1" customFormat="1" ht="14.25" spans="1:230">
      <c r="A17" s="4"/>
      <c r="B17" s="5"/>
      <c r="C17" s="5"/>
      <c r="HT17" s="6"/>
      <c r="HU17" s="6"/>
      <c r="HV17" s="6"/>
    </row>
    <row r="18" s="1" customFormat="1" ht="14.25" spans="1:230">
      <c r="A18" s="4"/>
      <c r="B18" s="5"/>
      <c r="C18" s="5"/>
      <c r="HT18" s="6"/>
      <c r="HU18" s="6"/>
      <c r="HV18" s="6"/>
    </row>
    <row r="19" s="1" customFormat="1" ht="14.25" spans="1:230">
      <c r="A19" s="4"/>
      <c r="B19" s="5"/>
      <c r="C19" s="5"/>
      <c r="HT19" s="6"/>
      <c r="HU19" s="6"/>
      <c r="HV19" s="6"/>
    </row>
    <row r="20" s="1" customFormat="1" ht="14.25" spans="1:230">
      <c r="A20" s="4"/>
      <c r="B20" s="5"/>
      <c r="C20" s="5"/>
      <c r="HT20" s="6"/>
      <c r="HU20" s="6"/>
      <c r="HV20" s="6"/>
    </row>
    <row r="21" s="1" customFormat="1" ht="14.25" spans="1:230">
      <c r="A21" s="4"/>
      <c r="B21" s="5"/>
      <c r="C21" s="5"/>
      <c r="HT21" s="6"/>
      <c r="HU21" s="6"/>
      <c r="HV21" s="6"/>
    </row>
    <row r="22" s="1" customFormat="1" ht="14.25" spans="1:230">
      <c r="A22" s="4"/>
      <c r="B22" s="5"/>
      <c r="C22" s="5"/>
      <c r="HT22" s="6"/>
      <c r="HU22" s="6"/>
      <c r="HV22" s="6"/>
    </row>
    <row r="23" s="1" customFormat="1" ht="14.25" spans="1:230">
      <c r="A23" s="4"/>
      <c r="B23" s="5"/>
      <c r="C23" s="5"/>
      <c r="HT23" s="6"/>
      <c r="HU23" s="6"/>
      <c r="HV23" s="6"/>
    </row>
    <row r="24" s="1" customFormat="1" ht="14.25" spans="1:230">
      <c r="A24" s="4"/>
      <c r="B24" s="5"/>
      <c r="C24" s="5"/>
      <c r="HT24" s="6"/>
      <c r="HU24" s="6"/>
      <c r="HV24" s="6"/>
    </row>
    <row r="25" s="1" customFormat="1" ht="14.25" spans="1:230">
      <c r="A25" s="4"/>
      <c r="B25" s="5"/>
      <c r="C25" s="5"/>
      <c r="HT25" s="6"/>
      <c r="HU25" s="6"/>
      <c r="HV25" s="6"/>
    </row>
    <row r="26" s="1" customFormat="1" ht="14.25" spans="1:230">
      <c r="A26" s="4"/>
      <c r="B26" s="5"/>
      <c r="C26" s="5"/>
      <c r="HT26" s="6"/>
      <c r="HU26" s="6"/>
      <c r="HV26" s="6"/>
    </row>
    <row r="27" s="1" customFormat="1" ht="14.25" spans="1:230">
      <c r="A27" s="4"/>
      <c r="B27" s="5"/>
      <c r="C27" s="5"/>
      <c r="HT27" s="6"/>
      <c r="HU27" s="6"/>
      <c r="HV27" s="6"/>
    </row>
    <row r="28" s="1" customFormat="1" ht="14.25" spans="1:230">
      <c r="A28" s="4"/>
      <c r="B28" s="5"/>
      <c r="C28" s="5"/>
      <c r="HT28" s="6"/>
      <c r="HU28" s="6"/>
      <c r="HV28" s="6"/>
    </row>
    <row r="29" s="1" customFormat="1" ht="14.25" spans="1:230">
      <c r="A29" s="4"/>
      <c r="B29" s="5"/>
      <c r="C29" s="5"/>
      <c r="HT29" s="6"/>
      <c r="HU29" s="6"/>
      <c r="HV29" s="6"/>
    </row>
    <row r="30" s="1" customFormat="1" ht="14.25" spans="1:230">
      <c r="A30" s="4"/>
      <c r="B30" s="5"/>
      <c r="C30" s="5"/>
      <c r="HT30" s="6"/>
      <c r="HU30" s="6"/>
      <c r="HV30" s="6"/>
    </row>
    <row r="31" s="1" customFormat="1" ht="14.25" spans="1:230">
      <c r="A31" s="4"/>
      <c r="B31" s="5"/>
      <c r="C31" s="5"/>
      <c r="HT31" s="6"/>
      <c r="HU31" s="6"/>
      <c r="HV31" s="6"/>
    </row>
    <row r="32" s="1" customFormat="1" ht="14.25" spans="1:230">
      <c r="A32" s="4"/>
      <c r="B32" s="5"/>
      <c r="C32" s="5"/>
      <c r="HT32" s="6"/>
      <c r="HU32" s="6"/>
      <c r="HV32" s="6"/>
    </row>
    <row r="33" s="1" customFormat="1" ht="14.25" spans="1:230">
      <c r="A33" s="4"/>
      <c r="B33" s="5"/>
      <c r="C33" s="5"/>
      <c r="HT33" s="6"/>
      <c r="HU33" s="6"/>
      <c r="HV33" s="6"/>
    </row>
    <row r="34" s="1" customFormat="1" ht="14.25" spans="1:230">
      <c r="A34" s="4"/>
      <c r="B34" s="5"/>
      <c r="C34" s="5"/>
      <c r="HT34" s="6"/>
      <c r="HU34" s="6"/>
      <c r="HV34" s="6"/>
    </row>
    <row r="35" s="1" customFormat="1" ht="14.25" spans="1:230">
      <c r="A35" s="4"/>
      <c r="B35" s="5"/>
      <c r="C35" s="5"/>
      <c r="HT35" s="6"/>
      <c r="HU35" s="6"/>
      <c r="HV35" s="6"/>
    </row>
    <row r="36" s="1" customFormat="1" ht="14.25" spans="1:230">
      <c r="A36" s="4"/>
      <c r="B36" s="5"/>
      <c r="C36" s="5"/>
      <c r="HT36" s="6"/>
      <c r="HU36" s="6"/>
      <c r="HV36" s="6"/>
    </row>
    <row r="37" s="1" customFormat="1" ht="14.25" spans="1:230">
      <c r="A37" s="4"/>
      <c r="B37" s="5"/>
      <c r="C37" s="5"/>
      <c r="HT37" s="6"/>
      <c r="HU37" s="6"/>
      <c r="HV37" s="6"/>
    </row>
    <row r="38" s="1" customFormat="1" ht="14.25" spans="1:230">
      <c r="A38" s="4"/>
      <c r="B38" s="5"/>
      <c r="C38" s="5"/>
      <c r="HT38" s="6"/>
      <c r="HU38" s="6"/>
      <c r="HV38" s="6"/>
    </row>
    <row r="39" s="1" customFormat="1" ht="14.25" spans="1:230">
      <c r="A39" s="4"/>
      <c r="B39" s="5"/>
      <c r="C39" s="5"/>
      <c r="HT39" s="6"/>
      <c r="HU39" s="6"/>
      <c r="HV39" s="6"/>
    </row>
    <row r="40" s="1" customFormat="1" ht="14.25" spans="1:230">
      <c r="A40" s="4"/>
      <c r="B40" s="5"/>
      <c r="C40" s="5"/>
      <c r="HT40" s="6"/>
      <c r="HU40" s="6"/>
      <c r="HV40" s="6"/>
    </row>
    <row r="41" s="1" customFormat="1" ht="14.25" spans="1:230">
      <c r="A41" s="4"/>
      <c r="B41" s="5"/>
      <c r="C41" s="5"/>
      <c r="HT41" s="6"/>
      <c r="HU41" s="6"/>
      <c r="HV41" s="6"/>
    </row>
    <row r="42" s="1" customFormat="1" ht="14.25" spans="1:230">
      <c r="A42" s="4"/>
      <c r="B42" s="5"/>
      <c r="C42" s="5"/>
      <c r="HT42" s="6"/>
      <c r="HU42" s="6"/>
      <c r="HV42" s="6"/>
    </row>
    <row r="43" s="1" customFormat="1" ht="14.25" spans="1:230">
      <c r="A43" s="4"/>
      <c r="B43" s="5"/>
      <c r="C43" s="5"/>
      <c r="HT43" s="6"/>
      <c r="HU43" s="6"/>
      <c r="HV43" s="6"/>
    </row>
    <row r="44" s="1" customFormat="1" ht="14.25" spans="1:230">
      <c r="A44" s="4"/>
      <c r="B44" s="5"/>
      <c r="C44" s="5"/>
      <c r="HT44" s="6"/>
      <c r="HU44" s="6"/>
      <c r="HV44" s="6"/>
    </row>
    <row r="45" s="1" customFormat="1" ht="14.25" spans="1:230">
      <c r="A45" s="4"/>
      <c r="B45" s="5"/>
      <c r="C45" s="5"/>
      <c r="HT45" s="6"/>
      <c r="HU45" s="6"/>
      <c r="HV45" s="6"/>
    </row>
    <row r="46" s="1" customFormat="1" ht="14.25" spans="1:230">
      <c r="A46" s="4"/>
      <c r="B46" s="5"/>
      <c r="C46" s="5"/>
      <c r="HT46" s="6"/>
      <c r="HU46" s="6"/>
      <c r="HV46" s="6"/>
    </row>
    <row r="47" s="1" customFormat="1" ht="14.25" spans="1:230">
      <c r="A47" s="4"/>
      <c r="B47" s="5"/>
      <c r="C47" s="5"/>
      <c r="HT47" s="6"/>
      <c r="HU47" s="6"/>
      <c r="HV47" s="6"/>
    </row>
    <row r="48" s="1" customFormat="1" ht="14.25" spans="1:230">
      <c r="A48" s="4"/>
      <c r="B48" s="5"/>
      <c r="C48" s="5"/>
      <c r="HT48" s="6"/>
      <c r="HU48" s="6"/>
      <c r="HV48" s="6"/>
    </row>
    <row r="49" s="1" customFormat="1" ht="14.25" spans="1:230">
      <c r="A49" s="4"/>
      <c r="B49" s="5"/>
      <c r="C49" s="5"/>
      <c r="HT49" s="6"/>
      <c r="HU49" s="6"/>
      <c r="HV49" s="6"/>
    </row>
    <row r="50" s="1" customFormat="1" ht="14.25" spans="1:230">
      <c r="A50" s="4"/>
      <c r="B50" s="5"/>
      <c r="C50" s="5"/>
      <c r="HT50" s="6"/>
      <c r="HU50" s="6"/>
      <c r="HV50" s="6"/>
    </row>
    <row r="51" s="1" customFormat="1" ht="14.25" spans="1:230">
      <c r="A51" s="4"/>
      <c r="B51" s="5"/>
      <c r="C51" s="5"/>
      <c r="HT51" s="6"/>
      <c r="HU51" s="6"/>
      <c r="HV51" s="6"/>
    </row>
    <row r="52" s="1" customFormat="1" ht="14.25" spans="1:230">
      <c r="A52" s="4"/>
      <c r="B52" s="5"/>
      <c r="C52" s="5"/>
      <c r="HT52" s="6"/>
      <c r="HU52" s="6"/>
      <c r="HV52" s="6"/>
    </row>
    <row r="53" s="1" customFormat="1" ht="14.25" spans="1:230">
      <c r="A53" s="4"/>
      <c r="B53" s="5"/>
      <c r="C53" s="5"/>
      <c r="HT53" s="6"/>
      <c r="HU53" s="6"/>
      <c r="HV53" s="6"/>
    </row>
    <row r="54" s="1" customFormat="1" ht="14.25" spans="1:230">
      <c r="A54" s="4"/>
      <c r="B54" s="5"/>
      <c r="C54" s="5"/>
      <c r="HT54" s="6"/>
      <c r="HU54" s="6"/>
      <c r="HV54" s="6"/>
    </row>
    <row r="55" s="1" customFormat="1" ht="14.25" spans="1:230">
      <c r="A55" s="4"/>
      <c r="B55" s="5"/>
      <c r="C55" s="5"/>
      <c r="HT55" s="6"/>
      <c r="HU55" s="6"/>
      <c r="HV55" s="6"/>
    </row>
    <row r="56" s="1" customFormat="1" ht="14.25" spans="1:230">
      <c r="A56" s="4"/>
      <c r="B56" s="5"/>
      <c r="C56" s="5"/>
      <c r="HT56" s="6"/>
      <c r="HU56" s="6"/>
      <c r="HV56" s="6"/>
    </row>
    <row r="57" s="1" customFormat="1" ht="14.25" spans="1:230">
      <c r="A57" s="4"/>
      <c r="B57" s="5"/>
      <c r="C57" s="5"/>
      <c r="HT57" s="6"/>
      <c r="HU57" s="6"/>
      <c r="HV57" s="6"/>
    </row>
    <row r="58" s="1" customFormat="1" ht="14.25" spans="1:230">
      <c r="A58" s="4"/>
      <c r="B58" s="5"/>
      <c r="C58" s="5"/>
      <c r="HT58" s="6"/>
      <c r="HU58" s="6"/>
      <c r="HV58" s="6"/>
    </row>
    <row r="59" s="1" customFormat="1" ht="14.25" spans="1:230">
      <c r="A59" s="4"/>
      <c r="B59" s="5"/>
      <c r="C59" s="5"/>
      <c r="HT59" s="6"/>
      <c r="HU59" s="6"/>
      <c r="HV59" s="6"/>
    </row>
    <row r="60" s="1" customFormat="1" ht="14.25" spans="1:230">
      <c r="A60" s="4"/>
      <c r="B60" s="5"/>
      <c r="C60" s="5"/>
      <c r="HT60" s="6"/>
      <c r="HU60" s="6"/>
      <c r="HV60" s="6"/>
    </row>
    <row r="61" s="1" customFormat="1" ht="14.25" spans="1:230">
      <c r="A61" s="4"/>
      <c r="B61" s="5"/>
      <c r="C61" s="5"/>
      <c r="HT61" s="6"/>
      <c r="HU61" s="6"/>
      <c r="HV61" s="6"/>
    </row>
    <row r="62" s="1" customFormat="1" ht="14.25" spans="1:230">
      <c r="A62" s="4"/>
      <c r="B62" s="5"/>
      <c r="C62" s="5"/>
      <c r="HT62" s="6"/>
      <c r="HU62" s="6"/>
      <c r="HV62" s="6"/>
    </row>
    <row r="63" s="1" customFormat="1" ht="14.25" spans="1:230">
      <c r="A63" s="4"/>
      <c r="B63" s="5"/>
      <c r="C63" s="5"/>
      <c r="HT63" s="6"/>
      <c r="HU63" s="6"/>
      <c r="HV63" s="6"/>
    </row>
    <row r="64" s="1" customFormat="1" ht="14.25" spans="1:230">
      <c r="A64" s="4"/>
      <c r="B64" s="5"/>
      <c r="C64" s="5"/>
      <c r="HT64" s="6"/>
      <c r="HU64" s="6"/>
      <c r="HV64" s="6"/>
    </row>
    <row r="65" s="1" customFormat="1" ht="14.25" spans="1:230">
      <c r="A65" s="4"/>
      <c r="B65" s="5"/>
      <c r="C65" s="5"/>
      <c r="HT65" s="6"/>
      <c r="HU65" s="6"/>
      <c r="HV65" s="6"/>
    </row>
    <row r="66" s="1" customFormat="1" ht="14.25" spans="1:230">
      <c r="A66" s="4"/>
      <c r="B66" s="5"/>
      <c r="C66" s="5"/>
      <c r="HT66" s="6"/>
      <c r="HU66" s="6"/>
      <c r="HV66" s="6"/>
    </row>
    <row r="67" s="1" customFormat="1" ht="14.25" spans="1:230">
      <c r="A67" s="4"/>
      <c r="B67" s="5"/>
      <c r="C67" s="5"/>
      <c r="HT67" s="6"/>
      <c r="HU67" s="6"/>
      <c r="HV67" s="6"/>
    </row>
    <row r="68" s="1" customFormat="1" ht="14.25" spans="1:230">
      <c r="A68" s="4"/>
      <c r="B68" s="5"/>
      <c r="C68" s="5"/>
      <c r="HT68" s="6"/>
      <c r="HU68" s="6"/>
      <c r="HV68" s="6"/>
    </row>
    <row r="69" s="1" customFormat="1" ht="14.25" spans="1:230">
      <c r="A69" s="4"/>
      <c r="B69" s="5"/>
      <c r="C69" s="5"/>
      <c r="HT69" s="6"/>
      <c r="HU69" s="6"/>
      <c r="HV69" s="6"/>
    </row>
    <row r="70" s="1" customFormat="1" ht="14.25" spans="1:230">
      <c r="A70" s="4"/>
      <c r="B70" s="5"/>
      <c r="C70" s="5"/>
      <c r="HT70" s="6"/>
      <c r="HU70" s="6"/>
      <c r="HV70" s="6"/>
    </row>
    <row r="71" s="1" customFormat="1" ht="14.25" spans="1:230">
      <c r="A71" s="4"/>
      <c r="B71" s="5"/>
      <c r="C71" s="5"/>
      <c r="HT71" s="6"/>
      <c r="HU71" s="6"/>
      <c r="HV71" s="6"/>
    </row>
    <row r="72" s="1" customFormat="1" ht="14.25" spans="1:230">
      <c r="A72" s="4"/>
      <c r="B72" s="5"/>
      <c r="C72" s="5"/>
      <c r="HT72" s="6"/>
      <c r="HU72" s="6"/>
      <c r="HV72" s="6"/>
    </row>
    <row r="73" s="1" customFormat="1" ht="14.25" spans="1:230">
      <c r="A73" s="4"/>
      <c r="B73" s="5"/>
      <c r="C73" s="5"/>
      <c r="HT73" s="6"/>
      <c r="HU73" s="6"/>
      <c r="HV73" s="6"/>
    </row>
    <row r="74" s="1" customFormat="1" ht="14.25" spans="1:230">
      <c r="A74" s="4"/>
      <c r="B74" s="5"/>
      <c r="C74" s="5"/>
      <c r="HT74" s="6"/>
      <c r="HU74" s="6"/>
      <c r="HV74" s="6"/>
    </row>
    <row r="75" s="1" customFormat="1" ht="14.25" spans="1:230">
      <c r="A75" s="4"/>
      <c r="B75" s="25"/>
      <c r="C75" s="25"/>
      <c r="HT75" s="6"/>
      <c r="HU75" s="6"/>
      <c r="HV75" s="6"/>
    </row>
    <row r="76" s="1" customFormat="1" ht="14.25" spans="1:230">
      <c r="A76" s="4"/>
      <c r="B76" s="5"/>
      <c r="C76" s="5"/>
      <c r="HT76" s="6"/>
      <c r="HU76" s="6"/>
      <c r="HV76" s="6"/>
    </row>
    <row r="77" s="1" customFormat="1" ht="14.25" spans="1:230">
      <c r="A77" s="4"/>
      <c r="B77" s="25"/>
      <c r="C77" s="25"/>
      <c r="HT77" s="6"/>
      <c r="HU77" s="6"/>
      <c r="HV77" s="6"/>
    </row>
    <row r="78" s="1" customFormat="1" ht="14.25" spans="1:230">
      <c r="A78" s="4"/>
      <c r="B78" s="5"/>
      <c r="C78" s="5"/>
      <c r="HT78" s="6"/>
      <c r="HU78" s="6"/>
      <c r="HV78" s="6"/>
    </row>
    <row r="79" s="1" customFormat="1" ht="14.25" spans="1:230">
      <c r="A79" s="4"/>
      <c r="B79" s="25"/>
      <c r="C79" s="25"/>
      <c r="HT79" s="6"/>
      <c r="HU79" s="6"/>
      <c r="HV79" s="6"/>
    </row>
    <row r="80" s="1" customFormat="1" ht="14.25" spans="1:230">
      <c r="A80" s="4"/>
      <c r="B80" s="5"/>
      <c r="C80" s="5"/>
      <c r="HT80" s="6"/>
      <c r="HU80" s="6"/>
      <c r="HV80" s="6"/>
    </row>
    <row r="81" s="1" customFormat="1" ht="14.25" spans="1:230">
      <c r="A81" s="4"/>
      <c r="B81" s="25"/>
      <c r="C81" s="25"/>
      <c r="HT81" s="6"/>
      <c r="HU81" s="6"/>
      <c r="HV81" s="6"/>
    </row>
    <row r="82" s="1" customFormat="1" ht="14.25" spans="1:230">
      <c r="A82" s="4"/>
      <c r="B82" s="5"/>
      <c r="C82" s="5"/>
      <c r="HT82" s="6"/>
      <c r="HU82" s="6"/>
      <c r="HV82" s="6"/>
    </row>
    <row r="83" s="1" customFormat="1" ht="14.25" spans="1:230">
      <c r="A83" s="4"/>
      <c r="B83" s="25"/>
      <c r="C83" s="25"/>
      <c r="HT83" s="6"/>
      <c r="HU83" s="6"/>
      <c r="HV83" s="6"/>
    </row>
    <row r="84" s="1" customFormat="1" ht="14.25" spans="1:230">
      <c r="A84" s="4"/>
      <c r="B84" s="5"/>
      <c r="C84" s="5"/>
      <c r="HT84" s="6"/>
      <c r="HU84" s="6"/>
      <c r="HV84" s="6"/>
    </row>
    <row r="85" s="1" customFormat="1" ht="14.25" spans="1:230">
      <c r="A85" s="4"/>
      <c r="B85" s="25"/>
      <c r="C85" s="25"/>
      <c r="HT85" s="6"/>
      <c r="HU85" s="6"/>
      <c r="HV85" s="6"/>
    </row>
    <row r="86" s="1" customFormat="1" ht="14.25" spans="1:230">
      <c r="A86" s="4"/>
      <c r="B86" s="5"/>
      <c r="C86" s="5"/>
      <c r="HT86" s="6"/>
      <c r="HU86" s="6"/>
      <c r="HV86" s="6"/>
    </row>
    <row r="87" s="1" customFormat="1" ht="14.25" spans="1:230">
      <c r="A87" s="4"/>
      <c r="B87" s="25"/>
      <c r="C87" s="25"/>
      <c r="HT87" s="6"/>
      <c r="HU87" s="6"/>
      <c r="HV87" s="6"/>
    </row>
    <row r="88" s="1" customFormat="1" ht="14.25" spans="1:230">
      <c r="A88" s="4"/>
      <c r="B88" s="5"/>
      <c r="C88" s="5"/>
      <c r="HT88" s="6"/>
      <c r="HU88" s="6"/>
      <c r="HV88" s="6"/>
    </row>
    <row r="89" s="1" customFormat="1" ht="14.25" spans="1:230">
      <c r="A89" s="4"/>
      <c r="B89" s="25"/>
      <c r="C89" s="25"/>
      <c r="HT89" s="6"/>
      <c r="HU89" s="6"/>
      <c r="HV89" s="6"/>
    </row>
    <row r="90" s="1" customFormat="1" ht="14.25" spans="1:230">
      <c r="A90" s="4"/>
      <c r="B90" s="5"/>
      <c r="C90" s="5"/>
      <c r="HT90" s="6"/>
      <c r="HU90" s="6"/>
      <c r="HV90" s="6"/>
    </row>
    <row r="91" s="1" customFormat="1" ht="14.25" spans="1:230">
      <c r="A91" s="4"/>
      <c r="B91" s="25"/>
      <c r="C91" s="25"/>
      <c r="HT91" s="6"/>
      <c r="HU91" s="6"/>
      <c r="HV91" s="6"/>
    </row>
    <row r="92" s="1" customFormat="1" ht="14.25" spans="1:230">
      <c r="A92" s="4"/>
      <c r="B92" s="5"/>
      <c r="C92" s="5"/>
      <c r="HT92" s="6"/>
      <c r="HU92" s="6"/>
      <c r="HV92" s="6"/>
    </row>
    <row r="93" s="1" customFormat="1" ht="14.25" spans="1:230">
      <c r="A93" s="4"/>
      <c r="B93" s="25"/>
      <c r="C93" s="25"/>
      <c r="HT93" s="6"/>
      <c r="HU93" s="6"/>
      <c r="HV93" s="6"/>
    </row>
    <row r="94" s="1" customFormat="1" ht="14.25" spans="1:230">
      <c r="A94" s="4"/>
      <c r="B94" s="5"/>
      <c r="C94" s="5"/>
      <c r="HT94" s="6"/>
      <c r="HU94" s="6"/>
      <c r="HV94" s="6"/>
    </row>
    <row r="95" s="1" customFormat="1" ht="14.25" spans="1:230">
      <c r="A95" s="4"/>
      <c r="B95" s="25"/>
      <c r="C95" s="25"/>
      <c r="HT95" s="6"/>
      <c r="HU95" s="6"/>
      <c r="HV95" s="6"/>
    </row>
    <row r="96" s="1" customFormat="1" ht="14.25" spans="1:230">
      <c r="A96" s="4"/>
      <c r="B96" s="5"/>
      <c r="C96" s="5"/>
      <c r="HT96" s="6"/>
      <c r="HU96" s="6"/>
      <c r="HV96" s="6"/>
    </row>
    <row r="97" s="1" customFormat="1" ht="14.25" spans="1:230">
      <c r="A97" s="4"/>
      <c r="B97" s="25"/>
      <c r="C97" s="25"/>
      <c r="HT97" s="6"/>
      <c r="HU97" s="6"/>
      <c r="HV97" s="6"/>
    </row>
    <row r="98" s="1" customFormat="1" ht="14.25" spans="1:230">
      <c r="A98" s="4"/>
      <c r="B98" s="5"/>
      <c r="C98" s="5"/>
      <c r="HT98" s="6"/>
      <c r="HU98" s="6"/>
      <c r="HV98" s="6"/>
    </row>
    <row r="99" s="1" customFormat="1" ht="14.25" spans="1:230">
      <c r="A99" s="4"/>
      <c r="B99" s="25"/>
      <c r="C99" s="25"/>
      <c r="HT99" s="6"/>
      <c r="HU99" s="6"/>
      <c r="HV99" s="6"/>
    </row>
    <row r="100" s="1" customFormat="1" ht="14.25" spans="1:230">
      <c r="A100" s="4"/>
      <c r="B100" s="5"/>
      <c r="C100" s="5"/>
      <c r="HT100" s="6"/>
      <c r="HU100" s="6"/>
      <c r="HV100" s="6"/>
    </row>
    <row r="101" s="1" customFormat="1" ht="14.25" spans="1:230">
      <c r="A101" s="4"/>
      <c r="B101" s="25"/>
      <c r="C101" s="25"/>
      <c r="HT101" s="6"/>
      <c r="HU101" s="6"/>
      <c r="HV101" s="6"/>
    </row>
    <row r="102" s="1" customFormat="1" ht="14.25" spans="1:230">
      <c r="A102" s="4"/>
      <c r="B102" s="5"/>
      <c r="C102" s="5"/>
      <c r="HT102" s="6"/>
      <c r="HU102" s="6"/>
      <c r="HV102" s="6"/>
    </row>
    <row r="103" s="1" customFormat="1" ht="14.25" spans="1:230">
      <c r="A103" s="4"/>
      <c r="B103" s="25"/>
      <c r="C103" s="25"/>
      <c r="HT103" s="6"/>
      <c r="HU103" s="6"/>
      <c r="HV103" s="6"/>
    </row>
    <row r="104" s="1" customFormat="1" ht="14.25" spans="1:230">
      <c r="A104" s="4"/>
      <c r="B104" s="5"/>
      <c r="C104" s="5"/>
      <c r="HT104" s="6"/>
      <c r="HU104" s="6"/>
      <c r="HV104" s="6"/>
    </row>
    <row r="105" s="1" customFormat="1" ht="14.25" spans="1:230">
      <c r="A105" s="4"/>
      <c r="B105" s="25"/>
      <c r="C105" s="25"/>
      <c r="HT105" s="6"/>
      <c r="HU105" s="6"/>
      <c r="HV105" s="6"/>
    </row>
    <row r="106" s="1" customFormat="1" ht="14.25" spans="1:230">
      <c r="A106" s="4"/>
      <c r="B106" s="5"/>
      <c r="C106" s="5"/>
      <c r="HT106" s="6"/>
      <c r="HU106" s="6"/>
      <c r="HV106" s="6"/>
    </row>
    <row r="107" s="1" customFormat="1" ht="14.25" spans="1:230">
      <c r="A107" s="4"/>
      <c r="B107" s="25"/>
      <c r="C107" s="25"/>
      <c r="HT107" s="6"/>
      <c r="HU107" s="6"/>
      <c r="HV107" s="6"/>
    </row>
    <row r="108" s="1" customFormat="1" ht="14.25" spans="1:230">
      <c r="A108" s="4"/>
      <c r="B108" s="5"/>
      <c r="C108" s="5"/>
      <c r="HT108" s="6"/>
      <c r="HU108" s="6"/>
      <c r="HV108" s="6"/>
    </row>
    <row r="109" s="1" customFormat="1" ht="14.25" spans="1:230">
      <c r="A109" s="4"/>
      <c r="B109" s="25"/>
      <c r="C109" s="25"/>
      <c r="HT109" s="6"/>
      <c r="HU109" s="6"/>
      <c r="HV109" s="6"/>
    </row>
    <row r="110" s="1" customFormat="1" ht="14.25" spans="1:230">
      <c r="A110" s="4"/>
      <c r="B110" s="5"/>
      <c r="C110" s="5"/>
      <c r="HT110" s="6"/>
      <c r="HU110" s="6"/>
      <c r="HV110" s="6"/>
    </row>
    <row r="111" s="1" customFormat="1" ht="14.25" spans="1:230">
      <c r="A111" s="4"/>
      <c r="B111" s="25"/>
      <c r="C111" s="25"/>
      <c r="HT111" s="6"/>
      <c r="HU111" s="6"/>
      <c r="HV111" s="6"/>
    </row>
    <row r="112" s="3" customFormat="1" ht="14.25" spans="1:3">
      <c r="A112" s="4"/>
      <c r="B112" s="5"/>
      <c r="C112" s="5"/>
    </row>
    <row r="113" s="1" customFormat="1" ht="14.25" spans="1:230">
      <c r="A113" s="4"/>
      <c r="B113" s="25"/>
      <c r="C113" s="25"/>
      <c r="HT113" s="6"/>
      <c r="HU113" s="6"/>
      <c r="HV113" s="6"/>
    </row>
    <row r="114" s="1" customFormat="1" ht="14.25" spans="1:230">
      <c r="A114" s="4"/>
      <c r="B114" s="5"/>
      <c r="C114" s="5"/>
      <c r="HT114" s="6"/>
      <c r="HU114" s="6"/>
      <c r="HV114" s="6"/>
    </row>
    <row r="115" s="1" customFormat="1" ht="14.25" spans="1:230">
      <c r="A115" s="4"/>
      <c r="B115" s="25"/>
      <c r="C115" s="25"/>
      <c r="HT115" s="6"/>
      <c r="HU115" s="6"/>
      <c r="HV115" s="6"/>
    </row>
    <row r="116" s="1" customFormat="1" ht="14.25" spans="1:230">
      <c r="A116" s="4"/>
      <c r="B116" s="5"/>
      <c r="C116" s="5"/>
      <c r="HT116" s="6"/>
      <c r="HU116" s="6"/>
      <c r="HV116" s="6"/>
    </row>
    <row r="117" s="1" customFormat="1" ht="14.25" spans="1:230">
      <c r="A117" s="4"/>
      <c r="B117" s="25"/>
      <c r="C117" s="25"/>
      <c r="HT117" s="6"/>
      <c r="HU117" s="6"/>
      <c r="HV117" s="6"/>
    </row>
    <row r="118" s="1" customFormat="1" ht="14.25" spans="1:230">
      <c r="A118" s="4"/>
      <c r="B118" s="5"/>
      <c r="C118" s="5"/>
      <c r="HT118" s="6"/>
      <c r="HU118" s="6"/>
      <c r="HV118" s="6"/>
    </row>
    <row r="119" s="1" customFormat="1" ht="14.25" spans="1:230">
      <c r="A119" s="4"/>
      <c r="B119" s="25"/>
      <c r="C119" s="25"/>
      <c r="HT119" s="6"/>
      <c r="HU119" s="6"/>
      <c r="HV119" s="6"/>
    </row>
    <row r="120" s="1" customFormat="1" ht="12.95" customHeight="1" spans="1:230">
      <c r="A120" s="4"/>
      <c r="B120" s="5"/>
      <c r="C120" s="5"/>
      <c r="HT120" s="6"/>
      <c r="HU120" s="6"/>
      <c r="HV120" s="6"/>
    </row>
    <row r="121" s="1" customFormat="1" ht="14.25" spans="1:230">
      <c r="A121" s="4"/>
      <c r="B121" s="25"/>
      <c r="C121" s="25"/>
      <c r="HT121" s="6"/>
      <c r="HU121" s="6"/>
      <c r="HV121" s="6"/>
    </row>
    <row r="122" s="1" customFormat="1" ht="14.25" spans="1:230">
      <c r="A122" s="4"/>
      <c r="B122" s="5"/>
      <c r="C122" s="5"/>
      <c r="HT122" s="6"/>
      <c r="HU122" s="6"/>
      <c r="HV122" s="6"/>
    </row>
    <row r="123" s="1" customFormat="1" ht="14.25" spans="1:230">
      <c r="A123" s="4"/>
      <c r="B123" s="25"/>
      <c r="C123" s="25"/>
      <c r="HT123" s="6"/>
      <c r="HU123" s="6"/>
      <c r="HV123" s="6"/>
    </row>
    <row r="124" s="1" customFormat="1" ht="14.25" spans="1:230">
      <c r="A124" s="4"/>
      <c r="B124" s="5"/>
      <c r="C124" s="5"/>
      <c r="HT124" s="6"/>
      <c r="HU124" s="6"/>
      <c r="HV124" s="6"/>
    </row>
    <row r="125" s="1" customFormat="1" ht="14.25" spans="1:230">
      <c r="A125" s="4"/>
      <c r="B125" s="25"/>
      <c r="C125" s="25"/>
      <c r="HT125" s="6"/>
      <c r="HU125" s="6"/>
      <c r="HV125" s="6"/>
    </row>
    <row r="126" s="1" customFormat="1" ht="14.25" spans="1:230">
      <c r="A126" s="4"/>
      <c r="B126" s="5"/>
      <c r="C126" s="5"/>
      <c r="HT126" s="6"/>
      <c r="HU126" s="6"/>
      <c r="HV126" s="6"/>
    </row>
    <row r="127" s="1" customFormat="1" ht="14.25" spans="1:230">
      <c r="A127" s="4"/>
      <c r="B127" s="25"/>
      <c r="C127" s="25"/>
      <c r="HT127" s="6"/>
      <c r="HU127" s="6"/>
      <c r="HV127" s="6"/>
    </row>
    <row r="128" s="1" customFormat="1" ht="14.25" spans="1:230">
      <c r="A128" s="4"/>
      <c r="B128" s="5"/>
      <c r="C128" s="5"/>
      <c r="HT128" s="6"/>
      <c r="HU128" s="6"/>
      <c r="HV128" s="6"/>
    </row>
    <row r="129" s="1" customFormat="1" ht="255.95" customHeight="1" spans="1:230">
      <c r="A129" s="4"/>
      <c r="B129" s="25"/>
      <c r="C129" s="25"/>
      <c r="HT129" s="6"/>
      <c r="HU129" s="6"/>
      <c r="HV129" s="6"/>
    </row>
    <row r="130" s="1" customFormat="1" ht="14.25" spans="1:230">
      <c r="A130" s="4"/>
      <c r="B130" s="5"/>
      <c r="C130" s="5"/>
      <c r="HT130" s="6"/>
      <c r="HU130" s="6"/>
      <c r="HV130" s="6"/>
    </row>
    <row r="131" s="1" customFormat="1" ht="14.25" spans="1:230">
      <c r="A131" s="4"/>
      <c r="B131" s="25"/>
      <c r="C131" s="25"/>
      <c r="HT131" s="6"/>
      <c r="HU131" s="6"/>
      <c r="HV131" s="6"/>
    </row>
    <row r="132" s="1" customFormat="1" ht="14.25" spans="1:230">
      <c r="A132" s="4"/>
      <c r="B132" s="5"/>
      <c r="C132" s="5"/>
      <c r="HT132" s="6"/>
      <c r="HU132" s="6"/>
      <c r="HV132" s="6"/>
    </row>
    <row r="133" s="1" customFormat="1" ht="14.25" spans="1:230">
      <c r="A133" s="4"/>
      <c r="B133" s="25"/>
      <c r="C133" s="25"/>
      <c r="HT133" s="6"/>
      <c r="HU133" s="6"/>
      <c r="HV133" s="6"/>
    </row>
    <row r="134" s="1" customFormat="1" ht="14.25" spans="1:230">
      <c r="A134" s="4"/>
      <c r="B134" s="5"/>
      <c r="C134" s="5"/>
      <c r="HT134" s="6"/>
      <c r="HU134" s="6"/>
      <c r="HV134" s="6"/>
    </row>
    <row r="135" s="1" customFormat="1" ht="14.25" spans="1:230">
      <c r="A135" s="4"/>
      <c r="B135" s="25"/>
      <c r="C135" s="25"/>
      <c r="HT135" s="6"/>
      <c r="HU135" s="6"/>
      <c r="HV135" s="6"/>
    </row>
    <row r="136" s="1" customFormat="1" ht="14.25" spans="1:230">
      <c r="A136" s="4"/>
      <c r="B136" s="5"/>
      <c r="C136" s="5"/>
      <c r="HT136" s="6"/>
      <c r="HU136" s="6"/>
      <c r="HV136" s="6"/>
    </row>
    <row r="137" s="1" customFormat="1" ht="14.25" spans="1:230">
      <c r="A137" s="4"/>
      <c r="B137" s="25"/>
      <c r="C137" s="25"/>
      <c r="HT137" s="6"/>
      <c r="HU137" s="6"/>
      <c r="HV137" s="6"/>
    </row>
    <row r="138" s="1" customFormat="1" ht="14.25" spans="1:230">
      <c r="A138" s="4"/>
      <c r="B138" s="5"/>
      <c r="C138" s="5"/>
      <c r="HT138" s="6"/>
      <c r="HU138" s="6"/>
      <c r="HV138" s="6"/>
    </row>
    <row r="139" s="1" customFormat="1" ht="14.25" spans="1:230">
      <c r="A139" s="4"/>
      <c r="B139" s="25"/>
      <c r="C139" s="25"/>
      <c r="HT139" s="6"/>
      <c r="HU139" s="6"/>
      <c r="HV139" s="6"/>
    </row>
    <row r="140" s="1" customFormat="1" ht="14.25" spans="1:230">
      <c r="A140" s="4"/>
      <c r="B140" s="5"/>
      <c r="C140" s="5"/>
      <c r="HT140" s="6"/>
      <c r="HU140" s="6"/>
      <c r="HV140" s="6"/>
    </row>
    <row r="141" s="1" customFormat="1" ht="14.25" spans="1:230">
      <c r="A141" s="4"/>
      <c r="B141" s="25"/>
      <c r="C141" s="25"/>
      <c r="HT141" s="6"/>
      <c r="HU141" s="6"/>
      <c r="HV141" s="6"/>
    </row>
    <row r="142" s="1" customFormat="1" ht="14.25" spans="1:230">
      <c r="A142" s="4"/>
      <c r="B142" s="5"/>
      <c r="C142" s="5"/>
      <c r="HT142" s="6"/>
      <c r="HU142" s="6"/>
      <c r="HV142" s="6"/>
    </row>
    <row r="143" s="1" customFormat="1" ht="14.25" spans="1:230">
      <c r="A143" s="4"/>
      <c r="B143" s="25"/>
      <c r="C143" s="25"/>
      <c r="HT143" s="6"/>
      <c r="HU143" s="6"/>
      <c r="HV143" s="6"/>
    </row>
    <row r="144" s="1" customFormat="1" ht="14.25" spans="1:230">
      <c r="A144" s="4"/>
      <c r="B144" s="5"/>
      <c r="C144" s="5"/>
      <c r="HT144" s="6"/>
      <c r="HU144" s="6"/>
      <c r="HV144" s="6"/>
    </row>
    <row r="145" s="1" customFormat="1" ht="14.25" spans="1:230">
      <c r="A145" s="4"/>
      <c r="B145" s="5"/>
      <c r="C145" s="5"/>
      <c r="HT145" s="6"/>
      <c r="HU145" s="6"/>
      <c r="HV145" s="6"/>
    </row>
    <row r="146" s="1" customFormat="1" ht="14.25" spans="1:230">
      <c r="A146" s="4"/>
      <c r="B146" s="5"/>
      <c r="C146" s="5"/>
      <c r="HT146" s="6"/>
      <c r="HU146" s="6"/>
      <c r="HV146" s="6"/>
    </row>
    <row r="147" s="1" customFormat="1" ht="14.25" spans="1:230">
      <c r="A147" s="4"/>
      <c r="B147" s="5"/>
      <c r="C147" s="5"/>
      <c r="HT147" s="6"/>
      <c r="HU147" s="6"/>
      <c r="HV147" s="6"/>
    </row>
    <row r="148" s="1" customFormat="1" ht="14.25" spans="1:230">
      <c r="A148" s="4"/>
      <c r="B148" s="5"/>
      <c r="C148" s="5"/>
      <c r="HT148" s="6"/>
      <c r="HU148" s="6"/>
      <c r="HV148" s="6"/>
    </row>
    <row r="149" s="1" customFormat="1" ht="14.25" spans="1:230">
      <c r="A149" s="4"/>
      <c r="B149" s="5"/>
      <c r="C149" s="5"/>
      <c r="HT149" s="6"/>
      <c r="HU149" s="6"/>
      <c r="HV149" s="6"/>
    </row>
    <row r="150" s="1" customFormat="1" ht="14.25" spans="1:230">
      <c r="A150" s="4"/>
      <c r="B150" s="5"/>
      <c r="C150" s="5"/>
      <c r="HT150" s="6"/>
      <c r="HU150" s="6"/>
      <c r="HV150" s="6"/>
    </row>
    <row r="151" s="1" customFormat="1" ht="14.25" spans="1:230">
      <c r="A151" s="4"/>
      <c r="B151" s="5"/>
      <c r="C151" s="5"/>
      <c r="HT151" s="6"/>
      <c r="HU151" s="6"/>
      <c r="HV151" s="6"/>
    </row>
    <row r="152" s="1" customFormat="1" ht="14.25" spans="1:230">
      <c r="A152" s="4"/>
      <c r="B152" s="5"/>
      <c r="C152" s="5"/>
      <c r="HT152" s="6"/>
      <c r="HU152" s="6"/>
      <c r="HV152" s="6"/>
    </row>
    <row r="153" s="1" customFormat="1" ht="14.25" spans="1:230">
      <c r="A153" s="4"/>
      <c r="B153" s="5"/>
      <c r="C153" s="5"/>
      <c r="HT153" s="6"/>
      <c r="HU153" s="6"/>
      <c r="HV153" s="6"/>
    </row>
    <row r="154" s="1" customFormat="1" ht="14.25" spans="1:230">
      <c r="A154" s="4"/>
      <c r="B154" s="5"/>
      <c r="C154" s="5"/>
      <c r="HT154" s="6"/>
      <c r="HU154" s="6"/>
      <c r="HV154" s="6"/>
    </row>
    <row r="155" s="1" customFormat="1" ht="14.25" spans="1:230">
      <c r="A155" s="4"/>
      <c r="B155" s="5"/>
      <c r="C155" s="5"/>
      <c r="HT155" s="6"/>
      <c r="HU155" s="6"/>
      <c r="HV155" s="6"/>
    </row>
    <row r="156" s="1" customFormat="1" ht="14.25" spans="1:230">
      <c r="A156" s="4"/>
      <c r="B156" s="5"/>
      <c r="C156" s="5"/>
      <c r="HT156" s="6"/>
      <c r="HU156" s="6"/>
      <c r="HV156" s="6"/>
    </row>
    <row r="157" s="1" customFormat="1" ht="14.25" spans="1:230">
      <c r="A157" s="4"/>
      <c r="B157" s="5"/>
      <c r="C157" s="5"/>
      <c r="HT157" s="6"/>
      <c r="HU157" s="6"/>
      <c r="HV157" s="6"/>
    </row>
    <row r="158" s="1" customFormat="1" ht="14.25" spans="1:230">
      <c r="A158" s="4"/>
      <c r="B158" s="5"/>
      <c r="C158" s="5"/>
      <c r="HT158" s="6"/>
      <c r="HU158" s="6"/>
      <c r="HV158" s="6"/>
    </row>
    <row r="159" s="1" customFormat="1" ht="14.25" spans="1:230">
      <c r="A159" s="4"/>
      <c r="B159" s="5"/>
      <c r="C159" s="5"/>
      <c r="HT159" s="6"/>
      <c r="HU159" s="6"/>
      <c r="HV159" s="6"/>
    </row>
    <row r="160" s="1" customFormat="1" ht="14.25" spans="1:230">
      <c r="A160" s="4"/>
      <c r="B160" s="5"/>
      <c r="C160" s="5"/>
      <c r="HT160" s="6"/>
      <c r="HU160" s="6"/>
      <c r="HV160" s="6"/>
    </row>
    <row r="161" s="1" customFormat="1" ht="14.25" spans="1:230">
      <c r="A161" s="4"/>
      <c r="B161" s="5"/>
      <c r="C161" s="5"/>
      <c r="HT161" s="6"/>
      <c r="HU161" s="6"/>
      <c r="HV161" s="6"/>
    </row>
    <row r="162" s="1" customFormat="1" ht="14.25" spans="1:230">
      <c r="A162" s="4"/>
      <c r="B162" s="5"/>
      <c r="C162" s="5"/>
      <c r="HT162" s="6"/>
      <c r="HU162" s="6"/>
      <c r="HV162" s="6"/>
    </row>
    <row r="163" s="1" customFormat="1" ht="14.25" spans="1:230">
      <c r="A163" s="4"/>
      <c r="B163" s="5"/>
      <c r="C163" s="5"/>
      <c r="HT163" s="6"/>
      <c r="HU163" s="6"/>
      <c r="HV163" s="6"/>
    </row>
    <row r="164" s="1" customFormat="1" ht="14.25" spans="1:230">
      <c r="A164" s="4"/>
      <c r="B164" s="5"/>
      <c r="C164" s="5"/>
      <c r="HT164" s="6"/>
      <c r="HU164" s="6"/>
      <c r="HV164" s="6"/>
    </row>
    <row r="165" s="1" customFormat="1" ht="14.25" spans="1:230">
      <c r="A165" s="4"/>
      <c r="B165" s="5"/>
      <c r="C165" s="5"/>
      <c r="HT165" s="6"/>
      <c r="HU165" s="6"/>
      <c r="HV165" s="6"/>
    </row>
    <row r="166" s="1" customFormat="1" ht="14.25" spans="1:230">
      <c r="A166" s="4"/>
      <c r="B166" s="5"/>
      <c r="C166" s="5"/>
      <c r="HT166" s="6"/>
      <c r="HU166" s="6"/>
      <c r="HV166" s="6"/>
    </row>
    <row r="167" s="1" customFormat="1" ht="14.25" spans="1:230">
      <c r="A167" s="4"/>
      <c r="B167" s="5"/>
      <c r="C167" s="5"/>
      <c r="HT167" s="6"/>
      <c r="HU167" s="6"/>
      <c r="HV167" s="6"/>
    </row>
    <row r="168" s="1" customFormat="1" ht="14.25" spans="1:230">
      <c r="A168" s="4"/>
      <c r="B168" s="5"/>
      <c r="C168" s="5"/>
      <c r="HT168" s="6"/>
      <c r="HU168" s="6"/>
      <c r="HV168" s="6"/>
    </row>
    <row r="169" s="1" customFormat="1" ht="14.25" spans="1:230">
      <c r="A169" s="4"/>
      <c r="B169" s="5"/>
      <c r="C169" s="5"/>
      <c r="HT169" s="6"/>
      <c r="HU169" s="6"/>
      <c r="HV169" s="6"/>
    </row>
    <row r="170" s="1" customFormat="1" ht="14.25" spans="1:230">
      <c r="A170" s="4"/>
      <c r="B170" s="5"/>
      <c r="C170" s="5"/>
      <c r="HT170" s="6"/>
      <c r="HU170" s="6"/>
      <c r="HV170" s="6"/>
    </row>
    <row r="171" s="1" customFormat="1" ht="14.25" spans="1:230">
      <c r="A171" s="4"/>
      <c r="B171" s="5"/>
      <c r="C171" s="5"/>
      <c r="HT171" s="6"/>
      <c r="HU171" s="6"/>
      <c r="HV171" s="6"/>
    </row>
    <row r="172" s="1" customFormat="1" ht="14.25" spans="1:230">
      <c r="A172" s="4"/>
      <c r="B172" s="5"/>
      <c r="C172" s="5"/>
      <c r="HT172" s="6"/>
      <c r="HU172" s="6"/>
      <c r="HV172" s="6"/>
    </row>
    <row r="173" s="1" customFormat="1" ht="14.25" spans="1:230">
      <c r="A173" s="4"/>
      <c r="B173" s="5"/>
      <c r="C173" s="5"/>
      <c r="HT173" s="6"/>
      <c r="HU173" s="6"/>
      <c r="HV173" s="6"/>
    </row>
    <row r="174" s="1" customFormat="1" ht="14.25" spans="1:230">
      <c r="A174" s="4"/>
      <c r="B174" s="5"/>
      <c r="C174" s="5"/>
      <c r="HT174" s="6"/>
      <c r="HU174" s="6"/>
      <c r="HV174" s="6"/>
    </row>
    <row r="175" s="1" customFormat="1" ht="14.25" spans="1:230">
      <c r="A175" s="4"/>
      <c r="B175" s="5"/>
      <c r="C175" s="5"/>
      <c r="HT175" s="6"/>
      <c r="HU175" s="6"/>
      <c r="HV175" s="6"/>
    </row>
    <row r="176" s="1" customFormat="1" ht="14.25" spans="1:230">
      <c r="A176" s="4"/>
      <c r="B176" s="5"/>
      <c r="C176" s="5"/>
      <c r="HT176" s="6"/>
      <c r="HU176" s="6"/>
      <c r="HV176" s="6"/>
    </row>
    <row r="177" s="1" customFormat="1" ht="14.25" spans="1:230">
      <c r="A177" s="4"/>
      <c r="B177" s="5"/>
      <c r="C177" s="5"/>
      <c r="HT177" s="6"/>
      <c r="HU177" s="6"/>
      <c r="HV177" s="6"/>
    </row>
    <row r="178" s="1" customFormat="1" ht="14.25" spans="1:230">
      <c r="A178" s="4"/>
      <c r="B178" s="5"/>
      <c r="C178" s="5"/>
      <c r="HT178" s="6"/>
      <c r="HU178" s="6"/>
      <c r="HV178" s="6"/>
    </row>
    <row r="179" s="1" customFormat="1" ht="14.25" spans="1:230">
      <c r="A179" s="4"/>
      <c r="B179" s="5"/>
      <c r="C179" s="5"/>
      <c r="HT179" s="6"/>
      <c r="HU179" s="6"/>
      <c r="HV179" s="6"/>
    </row>
    <row r="180" s="1" customFormat="1" ht="14.25" spans="1:230">
      <c r="A180" s="4"/>
      <c r="B180" s="5"/>
      <c r="C180" s="5"/>
      <c r="HT180" s="6"/>
      <c r="HU180" s="6"/>
      <c r="HV180" s="6"/>
    </row>
    <row r="181" s="1" customFormat="1" ht="14.25" spans="1:230">
      <c r="A181" s="4"/>
      <c r="B181" s="5"/>
      <c r="C181" s="5"/>
      <c r="HT181" s="6"/>
      <c r="HU181" s="6"/>
      <c r="HV181" s="6"/>
    </row>
    <row r="182" s="1" customFormat="1" ht="14.25" spans="1:230">
      <c r="A182" s="4"/>
      <c r="B182" s="5"/>
      <c r="C182" s="5"/>
      <c r="HT182" s="6"/>
      <c r="HU182" s="6"/>
      <c r="HV182" s="6"/>
    </row>
    <row r="183" s="1" customFormat="1" ht="14.25" spans="1:230">
      <c r="A183" s="4"/>
      <c r="B183" s="5"/>
      <c r="C183" s="5"/>
      <c r="HT183" s="6"/>
      <c r="HU183" s="6"/>
      <c r="HV183" s="6"/>
    </row>
    <row r="184" s="1" customFormat="1" ht="14.25" spans="1:230">
      <c r="A184" s="4"/>
      <c r="B184" s="5"/>
      <c r="C184" s="5"/>
      <c r="HT184" s="6"/>
      <c r="HU184" s="6"/>
      <c r="HV184" s="6"/>
    </row>
    <row r="185" s="1" customFormat="1" ht="14.25" spans="1:230">
      <c r="A185" s="4"/>
      <c r="B185" s="5"/>
      <c r="C185" s="5"/>
      <c r="HT185" s="6"/>
      <c r="HU185" s="6"/>
      <c r="HV185" s="6"/>
    </row>
    <row r="186" s="1" customFormat="1" ht="14.25" spans="1:230">
      <c r="A186" s="4"/>
      <c r="B186" s="5"/>
      <c r="C186" s="5"/>
      <c r="HT186" s="6"/>
      <c r="HU186" s="6"/>
      <c r="HV186" s="6"/>
    </row>
    <row r="187" s="1" customFormat="1" ht="14.25" spans="1:230">
      <c r="A187" s="4"/>
      <c r="B187" s="5"/>
      <c r="C187" s="5"/>
      <c r="HT187" s="6"/>
      <c r="HU187" s="6"/>
      <c r="HV187" s="6"/>
    </row>
    <row r="188" s="1" customFormat="1" ht="14.25" spans="1:230">
      <c r="A188" s="4"/>
      <c r="B188" s="5"/>
      <c r="C188" s="5"/>
      <c r="HT188" s="6"/>
      <c r="HU188" s="6"/>
      <c r="HV188" s="6"/>
    </row>
    <row r="189" s="1" customFormat="1" ht="14.25" spans="1:230">
      <c r="A189" s="4"/>
      <c r="B189" s="5"/>
      <c r="C189" s="5"/>
      <c r="HT189" s="6"/>
      <c r="HU189" s="6"/>
      <c r="HV189" s="6"/>
    </row>
    <row r="190" s="1" customFormat="1" ht="14.25" spans="1:230">
      <c r="A190" s="4"/>
      <c r="B190" s="5"/>
      <c r="C190" s="5"/>
      <c r="HT190" s="6"/>
      <c r="HU190" s="6"/>
      <c r="HV190" s="6"/>
    </row>
    <row r="191" s="1" customFormat="1" ht="14.25" spans="1:230">
      <c r="A191" s="4"/>
      <c r="B191" s="5"/>
      <c r="C191" s="5"/>
      <c r="HT191" s="6"/>
      <c r="HU191" s="6"/>
      <c r="HV191" s="6"/>
    </row>
    <row r="192" s="1" customFormat="1" ht="14.25" spans="1:230">
      <c r="A192" s="4"/>
      <c r="B192" s="5"/>
      <c r="C192" s="5"/>
      <c r="HT192" s="6"/>
      <c r="HU192" s="6"/>
      <c r="HV192" s="6"/>
    </row>
    <row r="193" s="1" customFormat="1" ht="14.25" spans="1:230">
      <c r="A193" s="4"/>
      <c r="B193" s="5"/>
      <c r="C193" s="5"/>
      <c r="HT193" s="6"/>
      <c r="HU193" s="6"/>
      <c r="HV193" s="6"/>
    </row>
    <row r="194" s="1" customFormat="1" ht="14.25" spans="1:230">
      <c r="A194" s="4"/>
      <c r="B194" s="5"/>
      <c r="C194" s="5"/>
      <c r="HT194" s="6"/>
      <c r="HU194" s="6"/>
      <c r="HV194" s="6"/>
    </row>
    <row r="195" s="1" customFormat="1" ht="14.25" spans="1:230">
      <c r="A195" s="4"/>
      <c r="B195" s="5"/>
      <c r="C195" s="5"/>
      <c r="HT195" s="6"/>
      <c r="HU195" s="6"/>
      <c r="HV195" s="6"/>
    </row>
    <row r="196" s="1" customFormat="1" ht="14.25" spans="1:230">
      <c r="A196" s="4"/>
      <c r="B196" s="5"/>
      <c r="C196" s="5"/>
      <c r="HT196" s="6"/>
      <c r="HU196" s="6"/>
      <c r="HV196" s="6"/>
    </row>
    <row r="197" s="1" customFormat="1" ht="14.25" spans="1:230">
      <c r="A197" s="4"/>
      <c r="B197" s="5"/>
      <c r="C197" s="5"/>
      <c r="HT197" s="6"/>
      <c r="HU197" s="6"/>
      <c r="HV197" s="6"/>
    </row>
    <row r="198" s="1" customFormat="1" ht="14.25" spans="1:230">
      <c r="A198" s="4"/>
      <c r="B198" s="5"/>
      <c r="C198" s="5"/>
      <c r="HT198" s="6"/>
      <c r="HU198" s="6"/>
      <c r="HV198" s="6"/>
    </row>
    <row r="199" s="1" customFormat="1" ht="14.25" spans="1:230">
      <c r="A199" s="4"/>
      <c r="B199" s="5"/>
      <c r="C199" s="5"/>
      <c r="HT199" s="6"/>
      <c r="HU199" s="6"/>
      <c r="HV199" s="6"/>
    </row>
    <row r="200" s="1" customFormat="1" ht="14.25" spans="1:230">
      <c r="A200" s="4"/>
      <c r="B200" s="5"/>
      <c r="C200" s="5"/>
      <c r="HT200" s="6"/>
      <c r="HU200" s="6"/>
      <c r="HV200" s="6"/>
    </row>
    <row r="201" s="1" customFormat="1" ht="14.25" spans="1:230">
      <c r="A201" s="4"/>
      <c r="B201" s="5"/>
      <c r="C201" s="5"/>
      <c r="HT201" s="6"/>
      <c r="HU201" s="6"/>
      <c r="HV201" s="6"/>
    </row>
    <row r="202" s="1" customFormat="1" ht="14.25" spans="1:230">
      <c r="A202" s="4"/>
      <c r="B202" s="5"/>
      <c r="C202" s="5"/>
      <c r="HT202" s="6"/>
      <c r="HU202" s="6"/>
      <c r="HV202" s="6"/>
    </row>
    <row r="203" s="1" customFormat="1" ht="14.25" spans="1:230">
      <c r="A203" s="4"/>
      <c r="B203" s="5"/>
      <c r="C203" s="5"/>
      <c r="HT203" s="6"/>
      <c r="HU203" s="6"/>
      <c r="HV203" s="6"/>
    </row>
    <row r="204" s="1" customFormat="1" ht="14.25" spans="1:230">
      <c r="A204" s="4"/>
      <c r="B204" s="5"/>
      <c r="C204" s="5"/>
      <c r="HT204" s="6"/>
      <c r="HU204" s="6"/>
      <c r="HV204" s="6"/>
    </row>
    <row r="205" s="1" customFormat="1" ht="14.25" spans="1:230">
      <c r="A205" s="4"/>
      <c r="B205" s="5"/>
      <c r="C205" s="5"/>
      <c r="HT205" s="6"/>
      <c r="HU205" s="6"/>
      <c r="HV205" s="6"/>
    </row>
    <row r="206" s="1" customFormat="1" ht="14.25" spans="1:230">
      <c r="A206" s="4"/>
      <c r="B206" s="5"/>
      <c r="C206" s="5"/>
      <c r="HT206" s="6"/>
      <c r="HU206" s="6"/>
      <c r="HV206" s="6"/>
    </row>
    <row r="207" s="1" customFormat="1" ht="14.25" spans="1:230">
      <c r="A207" s="4"/>
      <c r="B207" s="5"/>
      <c r="C207" s="5"/>
      <c r="HT207" s="6"/>
      <c r="HU207" s="6"/>
      <c r="HV207" s="6"/>
    </row>
    <row r="208" s="1" customFormat="1" ht="14.25" spans="1:230">
      <c r="A208" s="4"/>
      <c r="B208" s="5"/>
      <c r="C208" s="5"/>
      <c r="HT208" s="6"/>
      <c r="HU208" s="6"/>
      <c r="HV208" s="6"/>
    </row>
    <row r="209" s="1" customFormat="1" ht="14.25" spans="1:230">
      <c r="A209" s="4"/>
      <c r="B209" s="5"/>
      <c r="C209" s="5"/>
      <c r="HT209" s="6"/>
      <c r="HU209" s="6"/>
      <c r="HV209" s="6"/>
    </row>
    <row r="210" s="1" customFormat="1" ht="14.25" spans="1:230">
      <c r="A210" s="4"/>
      <c r="B210" s="5"/>
      <c r="C210" s="5"/>
      <c r="HT210" s="6"/>
      <c r="HU210" s="6"/>
      <c r="HV210" s="6"/>
    </row>
    <row r="211" s="1" customFormat="1" ht="14.25" spans="1:230">
      <c r="A211" s="4"/>
      <c r="B211" s="5"/>
      <c r="C211" s="5"/>
      <c r="HT211" s="6"/>
      <c r="HU211" s="6"/>
      <c r="HV211" s="6"/>
    </row>
    <row r="212" s="1" customFormat="1" ht="14.25" spans="1:230">
      <c r="A212" s="4"/>
      <c r="B212" s="5"/>
      <c r="C212" s="5"/>
      <c r="HT212" s="6"/>
      <c r="HU212" s="6"/>
      <c r="HV212" s="6"/>
    </row>
    <row r="213" s="1" customFormat="1" ht="14.25" spans="1:230">
      <c r="A213" s="4"/>
      <c r="B213" s="5"/>
      <c r="C213" s="5"/>
      <c r="HT213" s="6"/>
      <c r="HU213" s="6"/>
      <c r="HV213" s="6"/>
    </row>
    <row r="214" s="1" customFormat="1" ht="14.25" spans="1:230">
      <c r="A214" s="4"/>
      <c r="B214" s="5"/>
      <c r="C214" s="5"/>
      <c r="HT214" s="6"/>
      <c r="HU214" s="6"/>
      <c r="HV214" s="6"/>
    </row>
    <row r="215" s="1" customFormat="1" ht="14.25" spans="1:230">
      <c r="A215" s="4"/>
      <c r="B215" s="5"/>
      <c r="C215" s="5"/>
      <c r="HT215" s="6"/>
      <c r="HU215" s="6"/>
      <c r="HV215" s="6"/>
    </row>
    <row r="216" s="1" customFormat="1" ht="14.25" spans="1:230">
      <c r="A216" s="4"/>
      <c r="B216" s="5"/>
      <c r="C216" s="5"/>
      <c r="HT216" s="6"/>
      <c r="HU216" s="6"/>
      <c r="HV216" s="6"/>
    </row>
    <row r="217" s="1" customFormat="1" ht="14.25" spans="1:230">
      <c r="A217" s="4"/>
      <c r="B217" s="5"/>
      <c r="C217" s="5"/>
      <c r="HT217" s="6"/>
      <c r="HU217" s="6"/>
      <c r="HV217" s="6"/>
    </row>
    <row r="218" s="1" customFormat="1" ht="14.25" spans="1:230">
      <c r="A218" s="4"/>
      <c r="B218" s="5"/>
      <c r="C218" s="5"/>
      <c r="HT218" s="6"/>
      <c r="HU218" s="6"/>
      <c r="HV218" s="6"/>
    </row>
    <row r="219" s="1" customFormat="1" ht="14.25" spans="1:230">
      <c r="A219" s="4"/>
      <c r="B219" s="5"/>
      <c r="C219" s="5"/>
      <c r="HT219" s="6"/>
      <c r="HU219" s="6"/>
      <c r="HV219" s="6"/>
    </row>
    <row r="220" s="1" customFormat="1" ht="14.25" spans="1:230">
      <c r="A220" s="4"/>
      <c r="B220" s="5"/>
      <c r="C220" s="5"/>
      <c r="HT220" s="6"/>
      <c r="HU220" s="6"/>
      <c r="HV220" s="6"/>
    </row>
    <row r="221" s="1" customFormat="1" ht="14.25" spans="1:230">
      <c r="A221" s="4"/>
      <c r="B221" s="5"/>
      <c r="C221" s="5"/>
      <c r="HT221" s="6"/>
      <c r="HU221" s="6"/>
      <c r="HV221" s="6"/>
    </row>
    <row r="222" s="1" customFormat="1" ht="14.25" spans="1:230">
      <c r="A222" s="4"/>
      <c r="B222" s="5"/>
      <c r="C222" s="5"/>
      <c r="HT222" s="6"/>
      <c r="HU222" s="6"/>
      <c r="HV222" s="6"/>
    </row>
    <row r="223" s="1" customFormat="1" ht="14.25" spans="1:230">
      <c r="A223" s="4"/>
      <c r="B223" s="5"/>
      <c r="C223" s="5"/>
      <c r="HT223" s="6"/>
      <c r="HU223" s="6"/>
      <c r="HV223" s="6"/>
    </row>
    <row r="224" s="1" customFormat="1" ht="14.25" spans="1:230">
      <c r="A224" s="4"/>
      <c r="B224" s="5"/>
      <c r="C224" s="5"/>
      <c r="HT224" s="6"/>
      <c r="HU224" s="6"/>
      <c r="HV224" s="6"/>
    </row>
    <row r="225" s="1" customFormat="1" ht="14.25" spans="1:230">
      <c r="A225" s="4"/>
      <c r="B225" s="5"/>
      <c r="C225" s="5"/>
      <c r="HT225" s="6"/>
      <c r="HU225" s="6"/>
      <c r="HV225" s="6"/>
    </row>
    <row r="226" s="1" customFormat="1" ht="14.25" spans="1:230">
      <c r="A226" s="4"/>
      <c r="B226" s="5"/>
      <c r="C226" s="5"/>
      <c r="HT226" s="6"/>
      <c r="HU226" s="6"/>
      <c r="HV226" s="6"/>
    </row>
    <row r="227" s="1" customFormat="1" ht="14.25" spans="1:230">
      <c r="A227" s="4"/>
      <c r="B227" s="5"/>
      <c r="C227" s="5"/>
      <c r="HT227" s="6"/>
      <c r="HU227" s="6"/>
      <c r="HV227" s="6"/>
    </row>
    <row r="228" s="1" customFormat="1" ht="14.25" spans="1:230">
      <c r="A228" s="4"/>
      <c r="B228" s="5"/>
      <c r="C228" s="5"/>
      <c r="HT228" s="6"/>
      <c r="HU228" s="6"/>
      <c r="HV228" s="6"/>
    </row>
    <row r="229" s="1" customFormat="1" ht="14.25" spans="1:230">
      <c r="A229" s="4"/>
      <c r="B229" s="5"/>
      <c r="C229" s="5"/>
      <c r="HT229" s="6"/>
      <c r="HU229" s="6"/>
      <c r="HV229" s="6"/>
    </row>
    <row r="230" s="1" customFormat="1" ht="14.25" spans="1:230">
      <c r="A230" s="4"/>
      <c r="B230" s="5"/>
      <c r="C230" s="5"/>
      <c r="HT230" s="6"/>
      <c r="HU230" s="6"/>
      <c r="HV230" s="6"/>
    </row>
    <row r="231" s="1" customFormat="1" ht="14.25" spans="1:230">
      <c r="A231" s="4"/>
      <c r="B231" s="5"/>
      <c r="C231" s="5"/>
      <c r="HT231" s="6"/>
      <c r="HU231" s="6"/>
      <c r="HV231" s="6"/>
    </row>
    <row r="232" s="1" customFormat="1" ht="14.25" spans="1:230">
      <c r="A232" s="4"/>
      <c r="B232" s="5"/>
      <c r="C232" s="5"/>
      <c r="HT232" s="6"/>
      <c r="HU232" s="6"/>
      <c r="HV232" s="6"/>
    </row>
    <row r="233" s="1" customFormat="1" ht="14.25" spans="1:230">
      <c r="A233" s="4"/>
      <c r="B233" s="5"/>
      <c r="C233" s="5"/>
      <c r="HT233" s="6"/>
      <c r="HU233" s="6"/>
      <c r="HV233" s="6"/>
    </row>
    <row r="234" s="1" customFormat="1" ht="14.25" spans="1:230">
      <c r="A234" s="4"/>
      <c r="B234" s="5"/>
      <c r="C234" s="5"/>
      <c r="HT234" s="6"/>
      <c r="HU234" s="6"/>
      <c r="HV234" s="6"/>
    </row>
    <row r="235" s="1" customFormat="1" ht="14.25" spans="1:230">
      <c r="A235" s="4"/>
      <c r="B235" s="5"/>
      <c r="C235" s="5"/>
      <c r="HT235" s="6"/>
      <c r="HU235" s="6"/>
      <c r="HV235" s="6"/>
    </row>
    <row r="236" s="1" customFormat="1" ht="14.25" spans="1:230">
      <c r="A236" s="4"/>
      <c r="B236" s="5"/>
      <c r="C236" s="5"/>
      <c r="HT236" s="6"/>
      <c r="HU236" s="6"/>
      <c r="HV236" s="6"/>
    </row>
    <row r="237" s="1" customFormat="1" ht="14.25" spans="1:230">
      <c r="A237" s="4"/>
      <c r="B237" s="5"/>
      <c r="C237" s="5"/>
      <c r="HT237" s="6"/>
      <c r="HU237" s="6"/>
      <c r="HV237" s="6"/>
    </row>
    <row r="238" s="1" customFormat="1" ht="14.25" spans="1:230">
      <c r="A238" s="4"/>
      <c r="B238" s="5"/>
      <c r="C238" s="5"/>
      <c r="HT238" s="6"/>
      <c r="HU238" s="6"/>
      <c r="HV238" s="6"/>
    </row>
    <row r="239" s="1" customFormat="1" ht="14.25" spans="1:230">
      <c r="A239" s="4"/>
      <c r="B239" s="5"/>
      <c r="C239" s="5"/>
      <c r="HT239" s="6"/>
      <c r="HU239" s="6"/>
      <c r="HV239" s="6"/>
    </row>
    <row r="240" s="1" customFormat="1" ht="14.25" spans="1:230">
      <c r="A240" s="4"/>
      <c r="B240" s="5"/>
      <c r="C240" s="5"/>
      <c r="HT240" s="6"/>
      <c r="HU240" s="6"/>
      <c r="HV240" s="6"/>
    </row>
    <row r="241" s="1" customFormat="1" ht="14.25" spans="1:230">
      <c r="A241" s="4"/>
      <c r="B241" s="5"/>
      <c r="C241" s="5"/>
      <c r="HT241" s="6"/>
      <c r="HU241" s="6"/>
      <c r="HV241" s="6"/>
    </row>
    <row r="242" s="1" customFormat="1" ht="14.25" spans="1:230">
      <c r="A242" s="4"/>
      <c r="B242" s="5"/>
      <c r="C242" s="5"/>
      <c r="HT242" s="6"/>
      <c r="HU242" s="6"/>
      <c r="HV242" s="6"/>
    </row>
    <row r="243" s="1" customFormat="1" ht="14.25" spans="1:230">
      <c r="A243" s="4"/>
      <c r="B243" s="5"/>
      <c r="C243" s="5"/>
      <c r="HT243" s="6"/>
      <c r="HU243" s="6"/>
      <c r="HV243" s="6"/>
    </row>
    <row r="244" s="1" customFormat="1" ht="14.25" spans="1:230">
      <c r="A244" s="4"/>
      <c r="B244" s="5"/>
      <c r="C244" s="5"/>
      <c r="HT244" s="6"/>
      <c r="HU244" s="6"/>
      <c r="HV244" s="6"/>
    </row>
    <row r="245" s="1" customFormat="1" ht="14.25" spans="1:230">
      <c r="A245" s="4"/>
      <c r="B245" s="5"/>
      <c r="C245" s="5"/>
      <c r="HT245" s="6"/>
      <c r="HU245" s="6"/>
      <c r="HV245" s="6"/>
    </row>
    <row r="246" s="1" customFormat="1" ht="14.25" spans="1:230">
      <c r="A246" s="4"/>
      <c r="B246" s="5"/>
      <c r="C246" s="5"/>
      <c r="HT246" s="6"/>
      <c r="HU246" s="6"/>
      <c r="HV246" s="6"/>
    </row>
    <row r="247" s="1" customFormat="1" ht="14.25" spans="1:230">
      <c r="A247" s="4"/>
      <c r="B247" s="5"/>
      <c r="C247" s="5"/>
      <c r="HT247" s="6"/>
      <c r="HU247" s="6"/>
      <c r="HV247" s="6"/>
    </row>
    <row r="248" s="1" customFormat="1" ht="14.25" spans="1:230">
      <c r="A248" s="4"/>
      <c r="B248" s="5"/>
      <c r="C248" s="5"/>
      <c r="HT248" s="6"/>
      <c r="HU248" s="6"/>
      <c r="HV248" s="6"/>
    </row>
    <row r="249" s="1" customFormat="1" ht="14.25" spans="1:230">
      <c r="A249" s="4"/>
      <c r="B249" s="5"/>
      <c r="C249" s="5"/>
      <c r="HT249" s="6"/>
      <c r="HU249" s="6"/>
      <c r="HV249" s="6"/>
    </row>
    <row r="250" s="1" customFormat="1" ht="14.25" spans="1:230">
      <c r="A250" s="4"/>
      <c r="B250" s="5"/>
      <c r="C250" s="5"/>
      <c r="HT250" s="6"/>
      <c r="HU250" s="6"/>
      <c r="HV250" s="6"/>
    </row>
    <row r="251" s="1" customFormat="1" ht="14.25" spans="1:230">
      <c r="A251" s="4"/>
      <c r="B251" s="5"/>
      <c r="C251" s="5"/>
      <c r="HT251" s="6"/>
      <c r="HU251" s="6"/>
      <c r="HV251" s="6"/>
    </row>
    <row r="252" s="1" customFormat="1" ht="14.25" spans="1:230">
      <c r="A252" s="4"/>
      <c r="B252" s="5"/>
      <c r="C252" s="5"/>
      <c r="HT252" s="6"/>
      <c r="HU252" s="6"/>
      <c r="HV252" s="6"/>
    </row>
    <row r="253" s="1" customFormat="1" ht="14.25" spans="1:230">
      <c r="A253" s="4"/>
      <c r="B253" s="5"/>
      <c r="C253" s="5"/>
      <c r="HT253" s="6"/>
      <c r="HU253" s="6"/>
      <c r="HV253" s="6"/>
    </row>
    <row r="254" s="1" customFormat="1" ht="14.25" spans="1:230">
      <c r="A254" s="4"/>
      <c r="B254" s="5"/>
      <c r="C254" s="5"/>
      <c r="HT254" s="6"/>
      <c r="HU254" s="6"/>
      <c r="HV254" s="6"/>
    </row>
    <row r="255" s="1" customFormat="1" ht="14.25" spans="1:230">
      <c r="A255" s="4"/>
      <c r="B255" s="5"/>
      <c r="C255" s="5"/>
      <c r="HT255" s="6"/>
      <c r="HU255" s="6"/>
      <c r="HV255" s="6"/>
    </row>
    <row r="256" s="1" customFormat="1" ht="14.25" spans="1:230">
      <c r="A256" s="4"/>
      <c r="B256" s="5"/>
      <c r="C256" s="5"/>
      <c r="HT256" s="6"/>
      <c r="HU256" s="6"/>
      <c r="HV256" s="6"/>
    </row>
    <row r="257" s="1" customFormat="1" ht="14.25" spans="1:230">
      <c r="A257" s="4"/>
      <c r="B257" s="5"/>
      <c r="C257" s="5"/>
      <c r="HT257" s="6"/>
      <c r="HU257" s="6"/>
      <c r="HV257" s="6"/>
    </row>
  </sheetData>
  <mergeCells count="6">
    <mergeCell ref="A2:C2"/>
    <mergeCell ref="A3:C3"/>
    <mergeCell ref="B7:C7"/>
    <mergeCell ref="A15:C15"/>
    <mergeCell ref="A4:A7"/>
    <mergeCell ref="B4:C6"/>
  </mergeCells>
  <pageMargins left="0.7" right="0.7" top="0.75" bottom="0.75" header="0.3" footer="0.3"/>
  <pageSetup paperSize="9" scale="75"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9"/>
  <sheetViews>
    <sheetView workbookViewId="0">
      <selection activeCell="A1" sqref="$A1:$XFD1"/>
    </sheetView>
  </sheetViews>
  <sheetFormatPr defaultColWidth="9" defaultRowHeight="14.25"/>
  <cols>
    <col min="1" max="1" width="21.75" style="505" customWidth="1"/>
    <col min="2" max="2" width="15.3166666666667" style="506" customWidth="1"/>
    <col min="3" max="3" width="8.875" style="507" customWidth="1"/>
    <col min="4" max="4" width="9.19166666666667" style="506" customWidth="1"/>
    <col min="5" max="5" width="8" style="507" customWidth="1"/>
    <col min="6" max="6" width="10" style="506" customWidth="1"/>
    <col min="7" max="7" width="9.44166666666667" style="507" customWidth="1"/>
    <col min="8" max="8" width="9.875" style="506" customWidth="1"/>
    <col min="9" max="9" width="16.3166666666667" style="507" customWidth="1"/>
    <col min="10" max="10" width="15.3166666666667" style="506" customWidth="1"/>
    <col min="11" max="11" width="10" style="507" customWidth="1"/>
    <col min="12" max="12" width="10" style="506" customWidth="1"/>
    <col min="13" max="13" width="11.125" style="507" customWidth="1"/>
    <col min="14" max="14" width="9.125" style="506" customWidth="1"/>
    <col min="15" max="15" width="15.3166666666667" style="507" customWidth="1"/>
    <col min="16" max="16" width="15.3166666666667" style="506" customWidth="1"/>
    <col min="17" max="17" width="10.3166666666667" style="506"/>
    <col min="18" max="18" width="10.1916666666667" style="506" customWidth="1"/>
    <col min="19" max="248" width="9" style="506"/>
    <col min="249" max="16384" width="9" style="227"/>
  </cols>
  <sheetData>
    <row r="1" ht="20.25" spans="1:16">
      <c r="A1" s="508" t="s">
        <v>20</v>
      </c>
      <c r="B1" s="508"/>
      <c r="C1" s="509"/>
      <c r="D1" s="508"/>
      <c r="E1" s="509"/>
      <c r="F1" s="508"/>
      <c r="G1" s="509"/>
      <c r="H1" s="508"/>
      <c r="I1" s="509"/>
      <c r="J1" s="508"/>
      <c r="K1" s="509"/>
      <c r="L1" s="508"/>
      <c r="M1" s="509"/>
      <c r="N1" s="508"/>
      <c r="O1" s="509"/>
      <c r="P1" s="508"/>
    </row>
    <row r="2" spans="1:16">
      <c r="A2" s="510" t="s">
        <v>21</v>
      </c>
      <c r="B2" s="510"/>
      <c r="C2" s="510"/>
      <c r="D2" s="510"/>
      <c r="E2" s="510"/>
      <c r="F2" s="510"/>
      <c r="G2" s="510"/>
      <c r="H2" s="510"/>
      <c r="I2" s="510"/>
      <c r="J2" s="510"/>
      <c r="K2" s="510"/>
      <c r="L2" s="510"/>
      <c r="M2" s="510"/>
      <c r="N2" s="510"/>
      <c r="O2" s="510"/>
      <c r="P2" s="510"/>
    </row>
    <row r="3" s="504" customFormat="1" ht="81" customHeight="1" spans="1:248">
      <c r="A3" s="511" t="s">
        <v>22</v>
      </c>
      <c r="B3" s="511" t="s">
        <v>3</v>
      </c>
      <c r="C3" s="512" t="s">
        <v>23</v>
      </c>
      <c r="D3" s="511"/>
      <c r="E3" s="517" t="s">
        <v>24</v>
      </c>
      <c r="F3" s="518"/>
      <c r="G3" s="519" t="s">
        <v>25</v>
      </c>
      <c r="H3" s="518"/>
      <c r="I3" s="519" t="s">
        <v>26</v>
      </c>
      <c r="J3" s="518"/>
      <c r="K3" s="519" t="s">
        <v>27</v>
      </c>
      <c r="L3" s="518"/>
      <c r="M3" s="519" t="s">
        <v>28</v>
      </c>
      <c r="N3" s="518"/>
      <c r="O3" s="519" t="s">
        <v>29</v>
      </c>
      <c r="P3" s="518"/>
      <c r="Q3" s="521"/>
      <c r="R3" s="521"/>
      <c r="S3" s="521"/>
      <c r="T3" s="52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row>
    <row r="4" s="504" customFormat="1" ht="26" customHeight="1" spans="1:248">
      <c r="A4" s="511"/>
      <c r="B4" s="511"/>
      <c r="C4" s="513" t="s">
        <v>30</v>
      </c>
      <c r="D4" s="514" t="s">
        <v>31</v>
      </c>
      <c r="E4" s="513" t="s">
        <v>30</v>
      </c>
      <c r="F4" s="514" t="s">
        <v>31</v>
      </c>
      <c r="G4" s="513" t="s">
        <v>30</v>
      </c>
      <c r="H4" s="514" t="s">
        <v>31</v>
      </c>
      <c r="I4" s="513" t="s">
        <v>30</v>
      </c>
      <c r="J4" s="514" t="s">
        <v>31</v>
      </c>
      <c r="K4" s="513" t="s">
        <v>30</v>
      </c>
      <c r="L4" s="514" t="s">
        <v>31</v>
      </c>
      <c r="M4" s="512" t="s">
        <v>14</v>
      </c>
      <c r="N4" s="514" t="s">
        <v>31</v>
      </c>
      <c r="O4" s="512" t="s">
        <v>14</v>
      </c>
      <c r="P4" s="514" t="s">
        <v>31</v>
      </c>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1"/>
      <c r="HY4" s="521"/>
      <c r="HZ4" s="521"/>
      <c r="IA4" s="521"/>
      <c r="IB4" s="521"/>
      <c r="IC4" s="521"/>
      <c r="ID4" s="521"/>
      <c r="IE4" s="521"/>
      <c r="IF4" s="521"/>
      <c r="IG4" s="521"/>
      <c r="IH4" s="521"/>
      <c r="II4" s="521"/>
      <c r="IJ4" s="521"/>
      <c r="IK4" s="521"/>
      <c r="IL4" s="521"/>
      <c r="IM4" s="521"/>
      <c r="IN4" s="521"/>
    </row>
    <row r="5" spans="1:16">
      <c r="A5" s="245" t="s">
        <v>32</v>
      </c>
      <c r="B5" s="515">
        <f>D5+F5+H5+J5+L5+N5+P5</f>
        <v>126.05</v>
      </c>
      <c r="C5" s="516">
        <v>1150</v>
      </c>
      <c r="D5" s="343">
        <f>ROUND(C5*60/10000,2)</f>
        <v>6.9</v>
      </c>
      <c r="E5" s="520">
        <v>138</v>
      </c>
      <c r="F5" s="343">
        <f>ROUND(E5*500/10000,2)</f>
        <v>6.9</v>
      </c>
      <c r="G5" s="520">
        <v>4601</v>
      </c>
      <c r="H5" s="343">
        <f>ROUND(G5*40/10000,2)</f>
        <v>18.4</v>
      </c>
      <c r="I5" s="520">
        <v>30</v>
      </c>
      <c r="J5" s="343">
        <f>ROUND(I5*292/10000,2)</f>
        <v>0.88</v>
      </c>
      <c r="K5" s="520">
        <f>VLOOKUP(A5,[1]市级项目质控!$H$1:$J$23,3,FALSE)</f>
        <v>4993</v>
      </c>
      <c r="L5" s="343">
        <f>ROUND(K5*40/10000,2)</f>
        <v>19.97</v>
      </c>
      <c r="M5" s="520">
        <v>1</v>
      </c>
      <c r="N5" s="515">
        <v>44</v>
      </c>
      <c r="O5" s="520">
        <v>1</v>
      </c>
      <c r="P5" s="515">
        <v>29</v>
      </c>
    </row>
    <row r="6" spans="1:16">
      <c r="A6" s="245" t="s">
        <v>33</v>
      </c>
      <c r="B6" s="515">
        <v>92.78</v>
      </c>
      <c r="C6" s="516">
        <v>1150</v>
      </c>
      <c r="D6" s="343">
        <v>6.9</v>
      </c>
      <c r="E6" s="520"/>
      <c r="F6" s="343"/>
      <c r="G6" s="520"/>
      <c r="H6" s="343"/>
      <c r="I6" s="520">
        <v>30</v>
      </c>
      <c r="J6" s="343">
        <v>0.88</v>
      </c>
      <c r="K6" s="520">
        <v>3002</v>
      </c>
      <c r="L6" s="343">
        <v>12.01</v>
      </c>
      <c r="M6" s="520">
        <v>1</v>
      </c>
      <c r="N6" s="515">
        <v>44</v>
      </c>
      <c r="O6" s="520">
        <v>1</v>
      </c>
      <c r="P6" s="515">
        <v>29</v>
      </c>
    </row>
    <row r="7" spans="1:16">
      <c r="A7" s="245" t="s">
        <v>34</v>
      </c>
      <c r="B7" s="515">
        <v>11.15</v>
      </c>
      <c r="C7" s="516"/>
      <c r="D7" s="343"/>
      <c r="E7" s="520">
        <v>46</v>
      </c>
      <c r="F7" s="343">
        <v>2.3</v>
      </c>
      <c r="G7" s="520">
        <v>1545</v>
      </c>
      <c r="H7" s="343">
        <v>6.18</v>
      </c>
      <c r="I7" s="520"/>
      <c r="J7" s="343"/>
      <c r="K7" s="520">
        <v>668</v>
      </c>
      <c r="L7" s="343">
        <v>2.67</v>
      </c>
      <c r="M7" s="520"/>
      <c r="N7" s="515"/>
      <c r="O7" s="520"/>
      <c r="P7" s="515"/>
    </row>
    <row r="8" spans="1:16">
      <c r="A8" s="245" t="s">
        <v>35</v>
      </c>
      <c r="B8" s="515">
        <v>4.77</v>
      </c>
      <c r="C8" s="516"/>
      <c r="D8" s="343"/>
      <c r="E8" s="520">
        <v>20</v>
      </c>
      <c r="F8" s="343">
        <v>1</v>
      </c>
      <c r="G8" s="520">
        <v>657</v>
      </c>
      <c r="H8" s="343">
        <v>2.63</v>
      </c>
      <c r="I8" s="520"/>
      <c r="J8" s="343"/>
      <c r="K8" s="520">
        <v>284</v>
      </c>
      <c r="L8" s="343">
        <v>1.14</v>
      </c>
      <c r="M8" s="520"/>
      <c r="N8" s="515"/>
      <c r="O8" s="520"/>
      <c r="P8" s="515"/>
    </row>
    <row r="9" spans="1:16">
      <c r="A9" s="245" t="s">
        <v>36</v>
      </c>
      <c r="B9" s="515">
        <v>17.35</v>
      </c>
      <c r="C9" s="516"/>
      <c r="D9" s="343"/>
      <c r="E9" s="520">
        <v>72</v>
      </c>
      <c r="F9" s="343">
        <v>3.6</v>
      </c>
      <c r="G9" s="520">
        <v>2399</v>
      </c>
      <c r="H9" s="343">
        <v>9.6</v>
      </c>
      <c r="I9" s="520"/>
      <c r="J9" s="343"/>
      <c r="K9" s="520">
        <v>1037</v>
      </c>
      <c r="L9" s="343">
        <v>4.15</v>
      </c>
      <c r="M9" s="520"/>
      <c r="N9" s="515"/>
      <c r="O9" s="520"/>
      <c r="P9" s="515"/>
    </row>
  </sheetData>
  <mergeCells count="11">
    <mergeCell ref="A1:P1"/>
    <mergeCell ref="A2:P2"/>
    <mergeCell ref="C3:D3"/>
    <mergeCell ref="E3:F3"/>
    <mergeCell ref="G3:H3"/>
    <mergeCell ref="I3:J3"/>
    <mergeCell ref="K3:L3"/>
    <mergeCell ref="M3:N3"/>
    <mergeCell ref="O3:P3"/>
    <mergeCell ref="A3:A4"/>
    <mergeCell ref="B3:B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9"/>
  <sheetViews>
    <sheetView workbookViewId="0">
      <selection activeCell="A1" sqref="$A1:$XFD1"/>
    </sheetView>
  </sheetViews>
  <sheetFormatPr defaultColWidth="9" defaultRowHeight="14.25"/>
  <cols>
    <col min="1" max="1" width="13.25" style="1" customWidth="1"/>
    <col min="2" max="2" width="6.75" style="463" customWidth="1"/>
    <col min="3" max="3" width="6.31666666666667" style="464" customWidth="1"/>
    <col min="4" max="4" width="5.5" style="1" customWidth="1"/>
    <col min="5" max="5" width="10" style="464" customWidth="1"/>
    <col min="6" max="6" width="8.125" style="465" customWidth="1"/>
    <col min="7" max="7" width="8.125" style="1" customWidth="1"/>
    <col min="8" max="8" width="9" style="464" customWidth="1"/>
    <col min="9" max="9" width="9.125" style="464" customWidth="1"/>
    <col min="10" max="10" width="9.25" style="1" customWidth="1"/>
    <col min="11" max="11" width="10.125" style="1" customWidth="1"/>
    <col min="12" max="12" width="9.69166666666667" style="5" customWidth="1"/>
    <col min="13" max="13" width="9.69166666666667" style="466" customWidth="1"/>
    <col min="14" max="16" width="9.69166666666667" style="1" customWidth="1"/>
    <col min="17" max="17" width="9.31666666666667" style="467" customWidth="1"/>
    <col min="18" max="16384" width="9" style="1"/>
  </cols>
  <sheetData>
    <row r="1" ht="20" customHeight="1" spans="1:17">
      <c r="A1" s="468" t="s">
        <v>37</v>
      </c>
      <c r="B1" s="468"/>
      <c r="C1" s="469"/>
      <c r="D1" s="468"/>
      <c r="E1" s="468"/>
      <c r="F1" s="468"/>
      <c r="G1" s="468"/>
      <c r="H1" s="468"/>
      <c r="I1" s="468"/>
      <c r="J1" s="468"/>
      <c r="K1" s="468"/>
      <c r="L1" s="468"/>
      <c r="M1" s="468"/>
      <c r="N1" s="468"/>
      <c r="O1" s="468"/>
      <c r="P1" s="468"/>
      <c r="Q1" s="468"/>
    </row>
    <row r="2" ht="19.5" spans="1:17">
      <c r="A2" s="468"/>
      <c r="B2" s="468"/>
      <c r="C2" s="469"/>
      <c r="D2" s="468"/>
      <c r="E2" s="468"/>
      <c r="F2" s="482"/>
      <c r="G2" s="468"/>
      <c r="H2" s="468"/>
      <c r="I2" s="1"/>
      <c r="K2" s="491"/>
      <c r="L2" s="492"/>
      <c r="M2" s="498"/>
      <c r="N2" s="491"/>
      <c r="O2" s="491"/>
      <c r="P2" s="499" t="s">
        <v>38</v>
      </c>
      <c r="Q2" s="499"/>
    </row>
    <row r="3" s="92" customFormat="1" ht="15" customHeight="1" spans="1:17">
      <c r="A3" s="423" t="s">
        <v>39</v>
      </c>
      <c r="B3" s="435" t="s">
        <v>40</v>
      </c>
      <c r="C3" s="470" t="s">
        <v>41</v>
      </c>
      <c r="D3" s="423"/>
      <c r="E3" s="483" t="s">
        <v>42</v>
      </c>
      <c r="F3" s="484"/>
      <c r="G3" s="485"/>
      <c r="H3" s="485"/>
      <c r="I3" s="485"/>
      <c r="J3" s="485"/>
      <c r="K3" s="485"/>
      <c r="L3" s="485"/>
      <c r="M3" s="484"/>
      <c r="N3" s="485"/>
      <c r="O3" s="485"/>
      <c r="P3" s="485"/>
      <c r="Q3" s="502"/>
    </row>
    <row r="4" s="92" customFormat="1" ht="17" customHeight="1" spans="1:17">
      <c r="A4" s="423"/>
      <c r="B4" s="437"/>
      <c r="C4" s="470"/>
      <c r="D4" s="423"/>
      <c r="E4" s="486" t="s">
        <v>43</v>
      </c>
      <c r="F4" s="487"/>
      <c r="G4" s="486"/>
      <c r="H4" s="486" t="s">
        <v>44</v>
      </c>
      <c r="I4" s="486"/>
      <c r="J4" s="486"/>
      <c r="K4" s="493" t="s">
        <v>45</v>
      </c>
      <c r="L4" s="486"/>
      <c r="M4" s="487"/>
      <c r="N4" s="486"/>
      <c r="O4" s="486"/>
      <c r="P4" s="486"/>
      <c r="Q4" s="486"/>
    </row>
    <row r="5" s="92" customFormat="1" ht="12" customHeight="1" spans="1:17">
      <c r="A5" s="423"/>
      <c r="B5" s="437"/>
      <c r="C5" s="471" t="s">
        <v>46</v>
      </c>
      <c r="D5" s="472" t="s">
        <v>47</v>
      </c>
      <c r="E5" s="486"/>
      <c r="F5" s="487"/>
      <c r="G5" s="486"/>
      <c r="H5" s="486"/>
      <c r="I5" s="486"/>
      <c r="J5" s="486"/>
      <c r="K5" s="486"/>
      <c r="L5" s="486"/>
      <c r="M5" s="487"/>
      <c r="N5" s="486"/>
      <c r="O5" s="486"/>
      <c r="P5" s="486"/>
      <c r="Q5" s="486"/>
    </row>
    <row r="6" s="92" customFormat="1" ht="42" customHeight="1" spans="1:17">
      <c r="A6" s="423"/>
      <c r="B6" s="437"/>
      <c r="C6" s="471"/>
      <c r="D6" s="472"/>
      <c r="E6" s="471" t="s">
        <v>48</v>
      </c>
      <c r="F6" s="488" t="s">
        <v>49</v>
      </c>
      <c r="G6" s="489" t="s">
        <v>50</v>
      </c>
      <c r="H6" s="471" t="s">
        <v>51</v>
      </c>
      <c r="I6" s="471" t="s">
        <v>52</v>
      </c>
      <c r="J6" s="489" t="s">
        <v>50</v>
      </c>
      <c r="K6" s="472" t="s">
        <v>53</v>
      </c>
      <c r="L6" s="494" t="s">
        <v>54</v>
      </c>
      <c r="M6" s="494" t="s">
        <v>55</v>
      </c>
      <c r="N6" s="500" t="s">
        <v>54</v>
      </c>
      <c r="O6" s="494" t="s">
        <v>56</v>
      </c>
      <c r="P6" s="500" t="s">
        <v>54</v>
      </c>
      <c r="Q6" s="437" t="s">
        <v>57</v>
      </c>
    </row>
    <row r="7" s="92" customFormat="1" ht="11" customHeight="1" spans="1:17">
      <c r="A7" s="473" t="s">
        <v>32</v>
      </c>
      <c r="B7" s="474">
        <f>D7+G7+J7+Q7</f>
        <v>54.9</v>
      </c>
      <c r="C7" s="475">
        <v>9</v>
      </c>
      <c r="D7" s="476">
        <f>SUM(D8:D16)</f>
        <v>2.4</v>
      </c>
      <c r="E7" s="475">
        <v>3</v>
      </c>
      <c r="F7" s="475">
        <v>3000</v>
      </c>
      <c r="G7" s="476">
        <f>E7*4</f>
        <v>12</v>
      </c>
      <c r="H7" s="475"/>
      <c r="I7" s="495"/>
      <c r="J7" s="496">
        <v>3.5</v>
      </c>
      <c r="K7" s="497">
        <v>1</v>
      </c>
      <c r="L7" s="476">
        <f>K7*5+1</f>
        <v>6</v>
      </c>
      <c r="M7" s="501">
        <v>1</v>
      </c>
      <c r="N7" s="476">
        <v>10</v>
      </c>
      <c r="O7" s="475">
        <v>1</v>
      </c>
      <c r="P7" s="476">
        <v>21</v>
      </c>
      <c r="Q7" s="503">
        <f>L7+N7+P7</f>
        <v>37</v>
      </c>
    </row>
    <row r="8" s="92" customFormat="1" ht="11" customHeight="1" spans="1:17">
      <c r="A8" s="477" t="s">
        <v>58</v>
      </c>
      <c r="B8" s="474">
        <f t="shared" ref="B8:B16" si="0">D8+G8+J8+Q8</f>
        <v>7.91</v>
      </c>
      <c r="C8" s="475"/>
      <c r="D8" s="476"/>
      <c r="E8" s="490"/>
      <c r="F8" s="490"/>
      <c r="G8" s="476">
        <v>5.31</v>
      </c>
      <c r="H8" s="475"/>
      <c r="I8" s="495"/>
      <c r="J8" s="496"/>
      <c r="K8" s="497"/>
      <c r="L8" s="476">
        <v>2.6</v>
      </c>
      <c r="M8" s="501"/>
      <c r="N8" s="476"/>
      <c r="O8" s="475"/>
      <c r="P8" s="476"/>
      <c r="Q8" s="503">
        <f t="shared" ref="Q8:Q16" si="1">L8+N8+P8</f>
        <v>2.6</v>
      </c>
    </row>
    <row r="9" s="92" customFormat="1" ht="11" customHeight="1" spans="1:17">
      <c r="A9" s="477" t="s">
        <v>59</v>
      </c>
      <c r="B9" s="474">
        <f t="shared" si="0"/>
        <v>2.88</v>
      </c>
      <c r="C9" s="475"/>
      <c r="D9" s="476"/>
      <c r="E9" s="490"/>
      <c r="F9" s="490"/>
      <c r="G9" s="476">
        <v>1.38</v>
      </c>
      <c r="H9" s="475"/>
      <c r="I9" s="495"/>
      <c r="J9" s="496"/>
      <c r="K9" s="497"/>
      <c r="L9" s="476">
        <v>1.5</v>
      </c>
      <c r="M9" s="501"/>
      <c r="N9" s="476"/>
      <c r="O9" s="475"/>
      <c r="P9" s="476"/>
      <c r="Q9" s="503">
        <f t="shared" si="1"/>
        <v>1.5</v>
      </c>
    </row>
    <row r="10" s="92" customFormat="1" ht="11" customHeight="1" spans="1:17">
      <c r="A10" s="477" t="s">
        <v>60</v>
      </c>
      <c r="B10" s="474">
        <f t="shared" si="0"/>
        <v>1.89</v>
      </c>
      <c r="C10" s="475"/>
      <c r="D10" s="476"/>
      <c r="E10" s="490"/>
      <c r="F10" s="490"/>
      <c r="G10" s="476">
        <v>1.13</v>
      </c>
      <c r="H10" s="475"/>
      <c r="I10" s="495"/>
      <c r="J10" s="496"/>
      <c r="K10" s="497"/>
      <c r="L10" s="476">
        <v>0.76</v>
      </c>
      <c r="M10" s="501"/>
      <c r="N10" s="476"/>
      <c r="O10" s="475"/>
      <c r="P10" s="476"/>
      <c r="Q10" s="503">
        <f t="shared" si="1"/>
        <v>0.76</v>
      </c>
    </row>
    <row r="11" s="92" customFormat="1" ht="11" customHeight="1" spans="1:17">
      <c r="A11" s="477" t="s">
        <v>61</v>
      </c>
      <c r="B11" s="474">
        <f t="shared" si="0"/>
        <v>2.4</v>
      </c>
      <c r="C11" s="478"/>
      <c r="D11" s="479"/>
      <c r="E11" s="490"/>
      <c r="F11" s="490"/>
      <c r="G11" s="476"/>
      <c r="H11" s="475"/>
      <c r="I11" s="495"/>
      <c r="J11" s="496">
        <v>1.4</v>
      </c>
      <c r="K11" s="497"/>
      <c r="L11" s="476">
        <v>1</v>
      </c>
      <c r="M11" s="475"/>
      <c r="N11" s="476"/>
      <c r="O11" s="475"/>
      <c r="P11" s="476"/>
      <c r="Q11" s="503">
        <f t="shared" si="1"/>
        <v>1</v>
      </c>
    </row>
    <row r="12" s="92" customFormat="1" ht="11" customHeight="1" spans="1:17">
      <c r="A12" s="477" t="s">
        <v>62</v>
      </c>
      <c r="B12" s="474">
        <f t="shared" si="0"/>
        <v>0.15</v>
      </c>
      <c r="C12" s="478"/>
      <c r="D12" s="479"/>
      <c r="E12" s="490"/>
      <c r="F12" s="490"/>
      <c r="G12" s="476">
        <v>0.15</v>
      </c>
      <c r="H12" s="475"/>
      <c r="I12" s="495"/>
      <c r="J12" s="496"/>
      <c r="K12" s="497"/>
      <c r="L12" s="476"/>
      <c r="M12" s="475"/>
      <c r="N12" s="476"/>
      <c r="O12" s="475"/>
      <c r="P12" s="476"/>
      <c r="Q12" s="503">
        <f t="shared" si="1"/>
        <v>0</v>
      </c>
    </row>
    <row r="13" s="92" customFormat="1" ht="11" customHeight="1" spans="1:17">
      <c r="A13" s="477" t="s">
        <v>34</v>
      </c>
      <c r="B13" s="474">
        <f t="shared" si="0"/>
        <v>0.87</v>
      </c>
      <c r="C13" s="475"/>
      <c r="D13" s="476"/>
      <c r="E13" s="490"/>
      <c r="F13" s="490"/>
      <c r="G13" s="476">
        <v>0.03</v>
      </c>
      <c r="H13" s="475"/>
      <c r="I13" s="495"/>
      <c r="J13" s="496">
        <v>0.7</v>
      </c>
      <c r="K13" s="497"/>
      <c r="L13" s="476">
        <v>0.14</v>
      </c>
      <c r="M13" s="475"/>
      <c r="N13" s="476"/>
      <c r="O13" s="475"/>
      <c r="P13" s="476"/>
      <c r="Q13" s="503">
        <f t="shared" si="1"/>
        <v>0.14</v>
      </c>
    </row>
    <row r="14" s="92" customFormat="1" ht="11" customHeight="1" spans="1:17">
      <c r="A14" s="477" t="s">
        <v>35</v>
      </c>
      <c r="B14" s="474">
        <f t="shared" si="0"/>
        <v>13.1</v>
      </c>
      <c r="C14" s="475">
        <v>9</v>
      </c>
      <c r="D14" s="476">
        <v>2.4</v>
      </c>
      <c r="E14" s="490"/>
      <c r="F14" s="490"/>
      <c r="G14" s="476"/>
      <c r="H14" s="475"/>
      <c r="I14" s="495"/>
      <c r="J14" s="496">
        <v>0.7</v>
      </c>
      <c r="K14" s="497"/>
      <c r="L14" s="476"/>
      <c r="M14" s="475">
        <v>1</v>
      </c>
      <c r="N14" s="476">
        <v>10</v>
      </c>
      <c r="O14" s="475"/>
      <c r="P14" s="476"/>
      <c r="Q14" s="503">
        <f t="shared" si="1"/>
        <v>10</v>
      </c>
    </row>
    <row r="15" s="92" customFormat="1" ht="11" customHeight="1" spans="1:17">
      <c r="A15" s="477" t="s">
        <v>36</v>
      </c>
      <c r="B15" s="474">
        <f t="shared" si="0"/>
        <v>4.7</v>
      </c>
      <c r="C15" s="475"/>
      <c r="D15" s="476"/>
      <c r="E15" s="490"/>
      <c r="F15" s="490"/>
      <c r="G15" s="476">
        <v>4</v>
      </c>
      <c r="H15" s="486"/>
      <c r="I15" s="495"/>
      <c r="J15" s="496">
        <v>0.7</v>
      </c>
      <c r="K15" s="497"/>
      <c r="L15" s="496"/>
      <c r="M15" s="475"/>
      <c r="N15" s="476"/>
      <c r="O15" s="475"/>
      <c r="P15" s="476"/>
      <c r="Q15" s="503">
        <f t="shared" si="1"/>
        <v>0</v>
      </c>
    </row>
    <row r="16" ht="11" customHeight="1" spans="1:17">
      <c r="A16" s="477" t="s">
        <v>63</v>
      </c>
      <c r="B16" s="474">
        <f t="shared" si="0"/>
        <v>21</v>
      </c>
      <c r="C16" s="475"/>
      <c r="D16" s="476"/>
      <c r="E16" s="490"/>
      <c r="F16" s="490"/>
      <c r="G16" s="476"/>
      <c r="H16" s="486"/>
      <c r="I16" s="495"/>
      <c r="J16" s="496"/>
      <c r="K16" s="497"/>
      <c r="L16" s="496"/>
      <c r="M16" s="475"/>
      <c r="N16" s="476"/>
      <c r="O16" s="475">
        <v>1</v>
      </c>
      <c r="P16" s="476">
        <v>21</v>
      </c>
      <c r="Q16" s="503">
        <f t="shared" si="1"/>
        <v>21</v>
      </c>
    </row>
    <row r="17" ht="161" customHeight="1" spans="1:17">
      <c r="A17" s="431" t="s">
        <v>64</v>
      </c>
      <c r="B17" s="480"/>
      <c r="C17" s="481"/>
      <c r="D17" s="431"/>
      <c r="E17" s="431"/>
      <c r="F17" s="431"/>
      <c r="G17" s="431"/>
      <c r="H17" s="431"/>
      <c r="I17" s="431"/>
      <c r="J17" s="431"/>
      <c r="K17" s="431"/>
      <c r="L17" s="431"/>
      <c r="M17" s="431"/>
      <c r="N17" s="431"/>
      <c r="O17" s="431"/>
      <c r="P17" s="431"/>
      <c r="Q17" s="431"/>
    </row>
    <row r="18" ht="20" customHeight="1"/>
    <row r="19" ht="20" customHeight="1"/>
  </sheetData>
  <mergeCells count="12">
    <mergeCell ref="A1:Q1"/>
    <mergeCell ref="P2:Q2"/>
    <mergeCell ref="E3:Q3"/>
    <mergeCell ref="A17:Q17"/>
    <mergeCell ref="A3:A6"/>
    <mergeCell ref="B3:B6"/>
    <mergeCell ref="C5:C6"/>
    <mergeCell ref="D5:D6"/>
    <mergeCell ref="E4:G5"/>
    <mergeCell ref="H4:J5"/>
    <mergeCell ref="C3:D4"/>
    <mergeCell ref="K4:Q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4"/>
  <sheetViews>
    <sheetView workbookViewId="0">
      <selection activeCell="A1" sqref="$A1:$XFD1"/>
    </sheetView>
  </sheetViews>
  <sheetFormatPr defaultColWidth="9" defaultRowHeight="14.25"/>
  <cols>
    <col min="1" max="2" width="12.9416666666667" style="412" customWidth="1"/>
    <col min="3" max="3" width="4.56666666666667" style="413" customWidth="1"/>
    <col min="4" max="4" width="6.19166666666667" style="414" customWidth="1"/>
    <col min="5" max="5" width="4.44166666666667" style="413" customWidth="1"/>
    <col min="6" max="6" width="6.81666666666667" style="414" customWidth="1"/>
    <col min="7" max="7" width="5.69166666666667" style="414" customWidth="1"/>
    <col min="8" max="8" width="4.75" style="413" customWidth="1"/>
    <col min="9" max="9" width="5.125" style="412" customWidth="1"/>
    <col min="10" max="10" width="5.31666666666667" style="413" customWidth="1"/>
    <col min="11" max="11" width="5.69166666666667" style="412" customWidth="1"/>
    <col min="12" max="12" width="6" style="412" customWidth="1"/>
    <col min="13" max="13" width="5.81666666666667" style="413" customWidth="1"/>
    <col min="14" max="14" width="5" style="413" customWidth="1"/>
    <col min="15" max="16" width="8.25" style="413" customWidth="1"/>
    <col min="17" max="17" width="5.31666666666667" style="413" customWidth="1"/>
    <col min="18" max="18" width="10.4416666666667" style="412" customWidth="1"/>
    <col min="19" max="22" width="4.44166666666667" style="415" customWidth="1"/>
    <col min="23" max="23" width="6.94166666666667" style="415" customWidth="1"/>
    <col min="24" max="16384" width="9" style="5"/>
  </cols>
  <sheetData>
    <row r="1" ht="20" customHeight="1" spans="1:23">
      <c r="A1" s="416" t="s">
        <v>65</v>
      </c>
      <c r="B1" s="416"/>
      <c r="C1" s="416"/>
      <c r="D1" s="416"/>
      <c r="E1" s="416"/>
      <c r="F1" s="416"/>
      <c r="G1" s="416"/>
      <c r="H1" s="416"/>
      <c r="I1" s="416"/>
      <c r="J1" s="416"/>
      <c r="K1" s="416"/>
      <c r="L1" s="416"/>
      <c r="M1" s="416"/>
      <c r="N1" s="416"/>
      <c r="O1" s="416"/>
      <c r="P1" s="416"/>
      <c r="Q1" s="416"/>
      <c r="R1" s="416"/>
      <c r="S1" s="416"/>
      <c r="T1" s="416"/>
      <c r="U1" s="416"/>
      <c r="V1" s="416"/>
      <c r="W1" s="416"/>
    </row>
    <row r="2" spans="1:23">
      <c r="A2" s="417"/>
      <c r="B2" s="417"/>
      <c r="C2" s="418"/>
      <c r="D2" s="418"/>
      <c r="E2" s="418"/>
      <c r="F2" s="418"/>
      <c r="G2" s="418"/>
      <c r="U2" s="460" t="s">
        <v>38</v>
      </c>
      <c r="V2" s="460"/>
      <c r="W2" s="461"/>
    </row>
    <row r="3" s="412" customFormat="1" ht="23" customHeight="1" spans="1:23">
      <c r="A3" s="419" t="s">
        <v>22</v>
      </c>
      <c r="B3" s="420" t="s">
        <v>40</v>
      </c>
      <c r="C3" s="421" t="s">
        <v>66</v>
      </c>
      <c r="D3" s="422"/>
      <c r="E3" s="422"/>
      <c r="F3" s="432"/>
      <c r="G3" s="433"/>
      <c r="H3" s="434" t="s">
        <v>67</v>
      </c>
      <c r="I3" s="440"/>
      <c r="J3" s="441"/>
      <c r="K3" s="440"/>
      <c r="L3" s="440"/>
      <c r="M3" s="207" t="s">
        <v>68</v>
      </c>
      <c r="N3" s="207"/>
      <c r="O3" s="207"/>
      <c r="P3" s="207"/>
      <c r="Q3" s="207"/>
      <c r="R3" s="207"/>
      <c r="S3" s="452" t="s">
        <v>69</v>
      </c>
      <c r="T3" s="124"/>
      <c r="U3" s="124"/>
      <c r="V3" s="124"/>
      <c r="W3" s="124"/>
    </row>
    <row r="4" s="412" customFormat="1" ht="23" customHeight="1" spans="1:23">
      <c r="A4" s="423"/>
      <c r="B4" s="424"/>
      <c r="C4" s="421" t="s">
        <v>70</v>
      </c>
      <c r="D4" s="422"/>
      <c r="E4" s="422"/>
      <c r="F4" s="432"/>
      <c r="G4" s="435" t="s">
        <v>18</v>
      </c>
      <c r="H4" s="436" t="s">
        <v>71</v>
      </c>
      <c r="I4" s="114"/>
      <c r="J4" s="436" t="s">
        <v>72</v>
      </c>
      <c r="K4" s="111"/>
      <c r="L4" s="442" t="s">
        <v>18</v>
      </c>
      <c r="M4" s="444" t="s">
        <v>73</v>
      </c>
      <c r="N4" s="444" t="s">
        <v>31</v>
      </c>
      <c r="O4" s="448" t="s">
        <v>74</v>
      </c>
      <c r="P4" s="448" t="s">
        <v>75</v>
      </c>
      <c r="Q4" s="444" t="s">
        <v>31</v>
      </c>
      <c r="R4" s="453" t="s">
        <v>18</v>
      </c>
      <c r="S4" s="454"/>
      <c r="T4" s="124"/>
      <c r="U4" s="124"/>
      <c r="V4" s="124"/>
      <c r="W4" s="124"/>
    </row>
    <row r="5" s="412" customFormat="1" ht="20" customHeight="1" spans="1:23">
      <c r="A5" s="423"/>
      <c r="B5" s="424"/>
      <c r="C5" s="207" t="s">
        <v>76</v>
      </c>
      <c r="D5" s="425"/>
      <c r="E5" s="207" t="s">
        <v>77</v>
      </c>
      <c r="F5" s="425"/>
      <c r="G5" s="437"/>
      <c r="H5" s="111"/>
      <c r="I5" s="114"/>
      <c r="J5" s="111"/>
      <c r="K5" s="111"/>
      <c r="L5" s="443"/>
      <c r="M5" s="444"/>
      <c r="N5" s="444"/>
      <c r="O5" s="448"/>
      <c r="P5" s="448"/>
      <c r="Q5" s="444"/>
      <c r="R5" s="455"/>
      <c r="S5" s="456" t="s">
        <v>78</v>
      </c>
      <c r="T5" s="114"/>
      <c r="U5" s="462" t="s">
        <v>79</v>
      </c>
      <c r="V5" s="114"/>
      <c r="W5" s="208" t="s">
        <v>18</v>
      </c>
    </row>
    <row r="6" s="412" customFormat="1" ht="42" customHeight="1" spans="1:23">
      <c r="A6" s="423"/>
      <c r="B6" s="426"/>
      <c r="C6" s="427" t="s">
        <v>80</v>
      </c>
      <c r="D6" s="428" t="s">
        <v>81</v>
      </c>
      <c r="E6" s="427" t="s">
        <v>80</v>
      </c>
      <c r="F6" s="428" t="s">
        <v>82</v>
      </c>
      <c r="G6" s="437"/>
      <c r="H6" s="211" t="s">
        <v>30</v>
      </c>
      <c r="I6" s="444" t="s">
        <v>83</v>
      </c>
      <c r="J6" s="211" t="s">
        <v>30</v>
      </c>
      <c r="K6" s="444" t="s">
        <v>83</v>
      </c>
      <c r="L6" s="445"/>
      <c r="M6" s="449"/>
      <c r="N6" s="449"/>
      <c r="O6" s="450"/>
      <c r="P6" s="450"/>
      <c r="Q6" s="449"/>
      <c r="R6" s="261"/>
      <c r="S6" s="457" t="s">
        <v>84</v>
      </c>
      <c r="T6" s="444" t="s">
        <v>31</v>
      </c>
      <c r="U6" s="444" t="s">
        <v>85</v>
      </c>
      <c r="V6" s="444" t="s">
        <v>31</v>
      </c>
      <c r="W6" s="124"/>
    </row>
    <row r="7" s="412" customFormat="1" ht="13.05" customHeight="1" spans="1:23">
      <c r="A7" s="429" t="s">
        <v>32</v>
      </c>
      <c r="B7" s="429">
        <f>G7+L7+R7+W7</f>
        <v>142.065</v>
      </c>
      <c r="C7" s="144">
        <v>500</v>
      </c>
      <c r="D7" s="145">
        <f>ROUND(C7*445/10000,2)</f>
        <v>22.25</v>
      </c>
      <c r="E7" s="144">
        <v>1500</v>
      </c>
      <c r="F7" s="145">
        <f>ROUND(E7*295/10000,2)</f>
        <v>44.25</v>
      </c>
      <c r="G7" s="438">
        <f>D7+F7</f>
        <v>66.5</v>
      </c>
      <c r="H7" s="144">
        <v>1000</v>
      </c>
      <c r="I7" s="145">
        <v>16</v>
      </c>
      <c r="J7" s="439">
        <v>700</v>
      </c>
      <c r="K7" s="446">
        <f>ROUND(J7*0.0308,2)</f>
        <v>21.56</v>
      </c>
      <c r="L7" s="447">
        <f>SUM(I7+K7)</f>
        <v>37.56</v>
      </c>
      <c r="M7" s="146">
        <v>1300</v>
      </c>
      <c r="N7" s="451">
        <v>1.365</v>
      </c>
      <c r="O7" s="146">
        <v>765</v>
      </c>
      <c r="P7" s="146">
        <v>260</v>
      </c>
      <c r="Q7" s="146">
        <v>15.04</v>
      </c>
      <c r="R7" s="458">
        <f>N7+Q7</f>
        <v>16.405</v>
      </c>
      <c r="S7" s="209">
        <v>0.25</v>
      </c>
      <c r="T7" s="459">
        <v>9</v>
      </c>
      <c r="U7" s="209">
        <v>0.45</v>
      </c>
      <c r="V7" s="209">
        <v>12.6</v>
      </c>
      <c r="W7" s="114">
        <f>SUM(T7,V7)</f>
        <v>21.6</v>
      </c>
    </row>
    <row r="8" s="412" customFormat="1" ht="13.05" customHeight="1" spans="1:23">
      <c r="A8" s="429" t="s">
        <v>58</v>
      </c>
      <c r="B8" s="429">
        <f t="shared" ref="B8:B13" si="0">G8+L8+R8+W8</f>
        <v>66.5</v>
      </c>
      <c r="C8" s="144">
        <v>500</v>
      </c>
      <c r="D8" s="145">
        <v>22.25</v>
      </c>
      <c r="E8" s="144">
        <v>1500</v>
      </c>
      <c r="F8" s="145">
        <v>44.25</v>
      </c>
      <c r="G8" s="438">
        <v>66.5</v>
      </c>
      <c r="H8" s="144"/>
      <c r="I8" s="145"/>
      <c r="J8" s="144"/>
      <c r="K8" s="446"/>
      <c r="L8" s="447"/>
      <c r="M8" s="451"/>
      <c r="N8" s="451"/>
      <c r="O8" s="451"/>
      <c r="P8" s="451"/>
      <c r="Q8" s="146"/>
      <c r="R8" s="458"/>
      <c r="S8" s="209"/>
      <c r="T8" s="459"/>
      <c r="U8" s="209"/>
      <c r="V8" s="209"/>
      <c r="W8" s="114"/>
    </row>
    <row r="9" s="412" customFormat="1" ht="13.05" customHeight="1" spans="1:23">
      <c r="A9" s="429" t="s">
        <v>60</v>
      </c>
      <c r="B9" s="429">
        <f t="shared" si="0"/>
        <v>37.56</v>
      </c>
      <c r="C9" s="144"/>
      <c r="D9" s="145"/>
      <c r="E9" s="144"/>
      <c r="F9" s="145"/>
      <c r="G9" s="438"/>
      <c r="H9" s="144">
        <v>1000</v>
      </c>
      <c r="I9" s="145">
        <v>16</v>
      </c>
      <c r="J9" s="144">
        <v>700</v>
      </c>
      <c r="K9" s="145">
        <v>21.56</v>
      </c>
      <c r="L9" s="447">
        <v>37.56</v>
      </c>
      <c r="M9" s="146"/>
      <c r="N9" s="451"/>
      <c r="O9" s="146"/>
      <c r="P9" s="146"/>
      <c r="Q9" s="146"/>
      <c r="R9" s="458"/>
      <c r="S9" s="209"/>
      <c r="T9" s="459"/>
      <c r="U9" s="209"/>
      <c r="V9" s="209"/>
      <c r="W9" s="114"/>
    </row>
    <row r="10" s="412" customFormat="1" ht="13.05" customHeight="1" spans="1:23">
      <c r="A10" s="429" t="s">
        <v>62</v>
      </c>
      <c r="B10" s="429">
        <f t="shared" si="0"/>
        <v>10.04</v>
      </c>
      <c r="C10" s="145"/>
      <c r="D10" s="145"/>
      <c r="E10" s="145"/>
      <c r="F10" s="145"/>
      <c r="G10" s="438"/>
      <c r="H10" s="144"/>
      <c r="I10" s="145"/>
      <c r="J10" s="144"/>
      <c r="K10" s="446"/>
      <c r="L10" s="447"/>
      <c r="M10" s="451"/>
      <c r="N10" s="451"/>
      <c r="O10" s="451"/>
      <c r="P10" s="451"/>
      <c r="Q10" s="146"/>
      <c r="R10" s="458"/>
      <c r="S10" s="209">
        <v>0.1</v>
      </c>
      <c r="T10" s="459">
        <v>3.6</v>
      </c>
      <c r="U10" s="209">
        <v>0.23</v>
      </c>
      <c r="V10" s="209">
        <v>6.44</v>
      </c>
      <c r="W10" s="114">
        <f t="shared" ref="W10:W13" si="1">SUM(T10,V10)</f>
        <v>10.04</v>
      </c>
    </row>
    <row r="11" s="412" customFormat="1" ht="13.05" customHeight="1" spans="1:23">
      <c r="A11" s="429" t="s">
        <v>86</v>
      </c>
      <c r="B11" s="429">
        <f t="shared" si="0"/>
        <v>9.08</v>
      </c>
      <c r="C11" s="145"/>
      <c r="D11" s="145"/>
      <c r="E11" s="145"/>
      <c r="F11" s="145"/>
      <c r="G11" s="438"/>
      <c r="H11" s="439"/>
      <c r="I11" s="145"/>
      <c r="J11" s="439"/>
      <c r="K11" s="446"/>
      <c r="L11" s="447"/>
      <c r="M11" s="146"/>
      <c r="N11" s="451"/>
      <c r="O11" s="146"/>
      <c r="P11" s="146"/>
      <c r="Q11" s="146"/>
      <c r="R11" s="458"/>
      <c r="S11" s="209">
        <v>0.12</v>
      </c>
      <c r="T11" s="459">
        <v>4.32</v>
      </c>
      <c r="U11" s="209">
        <v>0.17</v>
      </c>
      <c r="V11" s="209">
        <v>4.76</v>
      </c>
      <c r="W11" s="114">
        <f t="shared" si="1"/>
        <v>9.08</v>
      </c>
    </row>
    <row r="12" s="412" customFormat="1" ht="13.05" customHeight="1" spans="1:23">
      <c r="A12" s="429" t="s">
        <v>87</v>
      </c>
      <c r="B12" s="429">
        <f t="shared" si="0"/>
        <v>17.83</v>
      </c>
      <c r="C12" s="430"/>
      <c r="D12" s="145"/>
      <c r="E12" s="144"/>
      <c r="F12" s="145"/>
      <c r="G12" s="438"/>
      <c r="H12" s="144"/>
      <c r="I12" s="145"/>
      <c r="J12" s="144"/>
      <c r="K12" s="145"/>
      <c r="L12" s="447"/>
      <c r="M12" s="451">
        <v>1300</v>
      </c>
      <c r="N12" s="451">
        <v>1.365</v>
      </c>
      <c r="O12" s="451">
        <v>765</v>
      </c>
      <c r="P12" s="451">
        <v>260</v>
      </c>
      <c r="Q12" s="146">
        <v>15.04</v>
      </c>
      <c r="R12" s="458">
        <v>16.41</v>
      </c>
      <c r="S12" s="209">
        <v>0.02</v>
      </c>
      <c r="T12" s="459">
        <v>0.72</v>
      </c>
      <c r="U12" s="209">
        <v>0.025</v>
      </c>
      <c r="V12" s="209">
        <v>0.7</v>
      </c>
      <c r="W12" s="114">
        <f t="shared" si="1"/>
        <v>1.42</v>
      </c>
    </row>
    <row r="13" s="412" customFormat="1" ht="13.05" customHeight="1" spans="1:23">
      <c r="A13" s="429" t="s">
        <v>63</v>
      </c>
      <c r="B13" s="429">
        <f t="shared" si="0"/>
        <v>1.06</v>
      </c>
      <c r="C13" s="145"/>
      <c r="D13" s="145"/>
      <c r="E13" s="145"/>
      <c r="F13" s="145"/>
      <c r="G13" s="438"/>
      <c r="H13" s="144"/>
      <c r="I13" s="145"/>
      <c r="J13" s="144"/>
      <c r="K13" s="145"/>
      <c r="L13" s="447"/>
      <c r="M13" s="451"/>
      <c r="N13" s="451"/>
      <c r="O13" s="451"/>
      <c r="P13" s="451"/>
      <c r="Q13" s="146"/>
      <c r="R13" s="458"/>
      <c r="S13" s="209">
        <v>0.01</v>
      </c>
      <c r="T13" s="459">
        <v>0.36</v>
      </c>
      <c r="U13" s="209">
        <v>0.025</v>
      </c>
      <c r="V13" s="209">
        <v>0.7</v>
      </c>
      <c r="W13" s="114">
        <f t="shared" si="1"/>
        <v>1.06</v>
      </c>
    </row>
    <row r="14" ht="46.05" customHeight="1" spans="1:23">
      <c r="A14" s="431" t="s">
        <v>88</v>
      </c>
      <c r="B14" s="431"/>
      <c r="C14" s="431"/>
      <c r="D14" s="431"/>
      <c r="E14" s="431"/>
      <c r="F14" s="431"/>
      <c r="G14" s="431"/>
      <c r="H14" s="431"/>
      <c r="I14" s="431"/>
      <c r="J14" s="431"/>
      <c r="K14" s="431"/>
      <c r="L14" s="431"/>
      <c r="M14" s="431"/>
      <c r="N14" s="431"/>
      <c r="O14" s="431"/>
      <c r="P14" s="431"/>
      <c r="Q14" s="431"/>
      <c r="R14" s="431"/>
      <c r="S14" s="431"/>
      <c r="T14" s="431"/>
      <c r="U14" s="431"/>
      <c r="V14" s="431"/>
      <c r="W14" s="431"/>
    </row>
  </sheetData>
  <mergeCells count="24">
    <mergeCell ref="A1:W1"/>
    <mergeCell ref="C3:F3"/>
    <mergeCell ref="H3:L3"/>
    <mergeCell ref="M3:R3"/>
    <mergeCell ref="C4:F4"/>
    <mergeCell ref="C5:D5"/>
    <mergeCell ref="E5:F5"/>
    <mergeCell ref="S5:T5"/>
    <mergeCell ref="U5:V5"/>
    <mergeCell ref="A14:W14"/>
    <mergeCell ref="A3:A6"/>
    <mergeCell ref="B3:B6"/>
    <mergeCell ref="G4:G6"/>
    <mergeCell ref="L4:L6"/>
    <mergeCell ref="M4:M6"/>
    <mergeCell ref="N4:N6"/>
    <mergeCell ref="O4:O6"/>
    <mergeCell ref="P4:P6"/>
    <mergeCell ref="Q4:Q6"/>
    <mergeCell ref="R4:R6"/>
    <mergeCell ref="W5:W6"/>
    <mergeCell ref="H4:I5"/>
    <mergeCell ref="J4:K5"/>
    <mergeCell ref="S3:W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workbookViewId="0">
      <selection activeCell="A1" sqref="$A1:$XFD1"/>
    </sheetView>
  </sheetViews>
  <sheetFormatPr defaultColWidth="8.875" defaultRowHeight="12"/>
  <cols>
    <col min="1" max="1" width="15.75" style="390" customWidth="1"/>
    <col min="2" max="2" width="11" style="391" customWidth="1"/>
    <col min="3" max="3" width="10.75" style="392" customWidth="1"/>
    <col min="4" max="4" width="9.125" style="392" customWidth="1"/>
    <col min="5" max="5" width="9.75" style="392" customWidth="1"/>
    <col min="6" max="6" width="10.75" style="392" customWidth="1"/>
    <col min="7" max="7" width="11.75" style="393" customWidth="1"/>
    <col min="8" max="8" width="9" style="392" customWidth="1"/>
    <col min="9" max="9" width="8.875" style="390"/>
    <col min="10" max="10" width="7.875" style="393" customWidth="1"/>
    <col min="11" max="256" width="8.875" style="390"/>
    <col min="257" max="257" width="15.75" style="390" customWidth="1"/>
    <col min="258" max="258" width="11" style="390" customWidth="1"/>
    <col min="259" max="259" width="10.75" style="390" customWidth="1"/>
    <col min="260" max="260" width="9.125" style="390" customWidth="1"/>
    <col min="261" max="261" width="9.75" style="390" customWidth="1"/>
    <col min="262" max="262" width="10.75" style="390" customWidth="1"/>
    <col min="263" max="263" width="11.75" style="390" customWidth="1"/>
    <col min="264" max="264" width="9" style="390" customWidth="1"/>
    <col min="265" max="265" width="8.875" style="390"/>
    <col min="266" max="266" width="7.875" style="390" customWidth="1"/>
    <col min="267" max="512" width="8.875" style="390"/>
    <col min="513" max="513" width="15.75" style="390" customWidth="1"/>
    <col min="514" max="514" width="11" style="390" customWidth="1"/>
    <col min="515" max="515" width="10.75" style="390" customWidth="1"/>
    <col min="516" max="516" width="9.125" style="390" customWidth="1"/>
    <col min="517" max="517" width="9.75" style="390" customWidth="1"/>
    <col min="518" max="518" width="10.75" style="390" customWidth="1"/>
    <col min="519" max="519" width="11.75" style="390" customWidth="1"/>
    <col min="520" max="520" width="9" style="390" customWidth="1"/>
    <col min="521" max="521" width="8.875" style="390"/>
    <col min="522" max="522" width="7.875" style="390" customWidth="1"/>
    <col min="523" max="768" width="8.875" style="390"/>
    <col min="769" max="769" width="15.75" style="390" customWidth="1"/>
    <col min="770" max="770" width="11" style="390" customWidth="1"/>
    <col min="771" max="771" width="10.75" style="390" customWidth="1"/>
    <col min="772" max="772" width="9.125" style="390" customWidth="1"/>
    <col min="773" max="773" width="9.75" style="390" customWidth="1"/>
    <col min="774" max="774" width="10.75" style="390" customWidth="1"/>
    <col min="775" max="775" width="11.75" style="390" customWidth="1"/>
    <col min="776" max="776" width="9" style="390" customWidth="1"/>
    <col min="777" max="777" width="8.875" style="390"/>
    <col min="778" max="778" width="7.875" style="390" customWidth="1"/>
    <col min="779" max="1024" width="8.875" style="390"/>
    <col min="1025" max="1025" width="15.75" style="390" customWidth="1"/>
    <col min="1026" max="1026" width="11" style="390" customWidth="1"/>
    <col min="1027" max="1027" width="10.75" style="390" customWidth="1"/>
    <col min="1028" max="1028" width="9.125" style="390" customWidth="1"/>
    <col min="1029" max="1029" width="9.75" style="390" customWidth="1"/>
    <col min="1030" max="1030" width="10.75" style="390" customWidth="1"/>
    <col min="1031" max="1031" width="11.75" style="390" customWidth="1"/>
    <col min="1032" max="1032" width="9" style="390" customWidth="1"/>
    <col min="1033" max="1033" width="8.875" style="390"/>
    <col min="1034" max="1034" width="7.875" style="390" customWidth="1"/>
    <col min="1035" max="1280" width="8.875" style="390"/>
    <col min="1281" max="1281" width="15.75" style="390" customWidth="1"/>
    <col min="1282" max="1282" width="11" style="390" customWidth="1"/>
    <col min="1283" max="1283" width="10.75" style="390" customWidth="1"/>
    <col min="1284" max="1284" width="9.125" style="390" customWidth="1"/>
    <col min="1285" max="1285" width="9.75" style="390" customWidth="1"/>
    <col min="1286" max="1286" width="10.75" style="390" customWidth="1"/>
    <col min="1287" max="1287" width="11.75" style="390" customWidth="1"/>
    <col min="1288" max="1288" width="9" style="390" customWidth="1"/>
    <col min="1289" max="1289" width="8.875" style="390"/>
    <col min="1290" max="1290" width="7.875" style="390" customWidth="1"/>
    <col min="1291" max="1536" width="8.875" style="390"/>
    <col min="1537" max="1537" width="15.75" style="390" customWidth="1"/>
    <col min="1538" max="1538" width="11" style="390" customWidth="1"/>
    <col min="1539" max="1539" width="10.75" style="390" customWidth="1"/>
    <col min="1540" max="1540" width="9.125" style="390" customWidth="1"/>
    <col min="1541" max="1541" width="9.75" style="390" customWidth="1"/>
    <col min="1542" max="1542" width="10.75" style="390" customWidth="1"/>
    <col min="1543" max="1543" width="11.75" style="390" customWidth="1"/>
    <col min="1544" max="1544" width="9" style="390" customWidth="1"/>
    <col min="1545" max="1545" width="8.875" style="390"/>
    <col min="1546" max="1546" width="7.875" style="390" customWidth="1"/>
    <col min="1547" max="1792" width="8.875" style="390"/>
    <col min="1793" max="1793" width="15.75" style="390" customWidth="1"/>
    <col min="1794" max="1794" width="11" style="390" customWidth="1"/>
    <col min="1795" max="1795" width="10.75" style="390" customWidth="1"/>
    <col min="1796" max="1796" width="9.125" style="390" customWidth="1"/>
    <col min="1797" max="1797" width="9.75" style="390" customWidth="1"/>
    <col min="1798" max="1798" width="10.75" style="390" customWidth="1"/>
    <col min="1799" max="1799" width="11.75" style="390" customWidth="1"/>
    <col min="1800" max="1800" width="9" style="390" customWidth="1"/>
    <col min="1801" max="1801" width="8.875" style="390"/>
    <col min="1802" max="1802" width="7.875" style="390" customWidth="1"/>
    <col min="1803" max="2048" width="8.875" style="390"/>
    <col min="2049" max="2049" width="15.75" style="390" customWidth="1"/>
    <col min="2050" max="2050" width="11" style="390" customWidth="1"/>
    <col min="2051" max="2051" width="10.75" style="390" customWidth="1"/>
    <col min="2052" max="2052" width="9.125" style="390" customWidth="1"/>
    <col min="2053" max="2053" width="9.75" style="390" customWidth="1"/>
    <col min="2054" max="2054" width="10.75" style="390" customWidth="1"/>
    <col min="2055" max="2055" width="11.75" style="390" customWidth="1"/>
    <col min="2056" max="2056" width="9" style="390" customWidth="1"/>
    <col min="2057" max="2057" width="8.875" style="390"/>
    <col min="2058" max="2058" width="7.875" style="390" customWidth="1"/>
    <col min="2059" max="2304" width="8.875" style="390"/>
    <col min="2305" max="2305" width="15.75" style="390" customWidth="1"/>
    <col min="2306" max="2306" width="11" style="390" customWidth="1"/>
    <col min="2307" max="2307" width="10.75" style="390" customWidth="1"/>
    <col min="2308" max="2308" width="9.125" style="390" customWidth="1"/>
    <col min="2309" max="2309" width="9.75" style="390" customWidth="1"/>
    <col min="2310" max="2310" width="10.75" style="390" customWidth="1"/>
    <col min="2311" max="2311" width="11.75" style="390" customWidth="1"/>
    <col min="2312" max="2312" width="9" style="390" customWidth="1"/>
    <col min="2313" max="2313" width="8.875" style="390"/>
    <col min="2314" max="2314" width="7.875" style="390" customWidth="1"/>
    <col min="2315" max="2560" width="8.875" style="390"/>
    <col min="2561" max="2561" width="15.75" style="390" customWidth="1"/>
    <col min="2562" max="2562" width="11" style="390" customWidth="1"/>
    <col min="2563" max="2563" width="10.75" style="390" customWidth="1"/>
    <col min="2564" max="2564" width="9.125" style="390" customWidth="1"/>
    <col min="2565" max="2565" width="9.75" style="390" customWidth="1"/>
    <col min="2566" max="2566" width="10.75" style="390" customWidth="1"/>
    <col min="2567" max="2567" width="11.75" style="390" customWidth="1"/>
    <col min="2568" max="2568" width="9" style="390" customWidth="1"/>
    <col min="2569" max="2569" width="8.875" style="390"/>
    <col min="2570" max="2570" width="7.875" style="390" customWidth="1"/>
    <col min="2571" max="2816" width="8.875" style="390"/>
    <col min="2817" max="2817" width="15.75" style="390" customWidth="1"/>
    <col min="2818" max="2818" width="11" style="390" customWidth="1"/>
    <col min="2819" max="2819" width="10.75" style="390" customWidth="1"/>
    <col min="2820" max="2820" width="9.125" style="390" customWidth="1"/>
    <col min="2821" max="2821" width="9.75" style="390" customWidth="1"/>
    <col min="2822" max="2822" width="10.75" style="390" customWidth="1"/>
    <col min="2823" max="2823" width="11.75" style="390" customWidth="1"/>
    <col min="2824" max="2824" width="9" style="390" customWidth="1"/>
    <col min="2825" max="2825" width="8.875" style="390"/>
    <col min="2826" max="2826" width="7.875" style="390" customWidth="1"/>
    <col min="2827" max="3072" width="8.875" style="390"/>
    <col min="3073" max="3073" width="15.75" style="390" customWidth="1"/>
    <col min="3074" max="3074" width="11" style="390" customWidth="1"/>
    <col min="3075" max="3075" width="10.75" style="390" customWidth="1"/>
    <col min="3076" max="3076" width="9.125" style="390" customWidth="1"/>
    <col min="3077" max="3077" width="9.75" style="390" customWidth="1"/>
    <col min="3078" max="3078" width="10.75" style="390" customWidth="1"/>
    <col min="3079" max="3079" width="11.75" style="390" customWidth="1"/>
    <col min="3080" max="3080" width="9" style="390" customWidth="1"/>
    <col min="3081" max="3081" width="8.875" style="390"/>
    <col min="3082" max="3082" width="7.875" style="390" customWidth="1"/>
    <col min="3083" max="3328" width="8.875" style="390"/>
    <col min="3329" max="3329" width="15.75" style="390" customWidth="1"/>
    <col min="3330" max="3330" width="11" style="390" customWidth="1"/>
    <col min="3331" max="3331" width="10.75" style="390" customWidth="1"/>
    <col min="3332" max="3332" width="9.125" style="390" customWidth="1"/>
    <col min="3333" max="3333" width="9.75" style="390" customWidth="1"/>
    <col min="3334" max="3334" width="10.75" style="390" customWidth="1"/>
    <col min="3335" max="3335" width="11.75" style="390" customWidth="1"/>
    <col min="3336" max="3336" width="9" style="390" customWidth="1"/>
    <col min="3337" max="3337" width="8.875" style="390"/>
    <col min="3338" max="3338" width="7.875" style="390" customWidth="1"/>
    <col min="3339" max="3584" width="8.875" style="390"/>
    <col min="3585" max="3585" width="15.75" style="390" customWidth="1"/>
    <col min="3586" max="3586" width="11" style="390" customWidth="1"/>
    <col min="3587" max="3587" width="10.75" style="390" customWidth="1"/>
    <col min="3588" max="3588" width="9.125" style="390" customWidth="1"/>
    <col min="3589" max="3589" width="9.75" style="390" customWidth="1"/>
    <col min="3590" max="3590" width="10.75" style="390" customWidth="1"/>
    <col min="3591" max="3591" width="11.75" style="390" customWidth="1"/>
    <col min="3592" max="3592" width="9" style="390" customWidth="1"/>
    <col min="3593" max="3593" width="8.875" style="390"/>
    <col min="3594" max="3594" width="7.875" style="390" customWidth="1"/>
    <col min="3595" max="3840" width="8.875" style="390"/>
    <col min="3841" max="3841" width="15.75" style="390" customWidth="1"/>
    <col min="3842" max="3842" width="11" style="390" customWidth="1"/>
    <col min="3843" max="3843" width="10.75" style="390" customWidth="1"/>
    <col min="3844" max="3844" width="9.125" style="390" customWidth="1"/>
    <col min="3845" max="3845" width="9.75" style="390" customWidth="1"/>
    <col min="3846" max="3846" width="10.75" style="390" customWidth="1"/>
    <col min="3847" max="3847" width="11.75" style="390" customWidth="1"/>
    <col min="3848" max="3848" width="9" style="390" customWidth="1"/>
    <col min="3849" max="3849" width="8.875" style="390"/>
    <col min="3850" max="3850" width="7.875" style="390" customWidth="1"/>
    <col min="3851" max="4096" width="8.875" style="390"/>
    <col min="4097" max="4097" width="15.75" style="390" customWidth="1"/>
    <col min="4098" max="4098" width="11" style="390" customWidth="1"/>
    <col min="4099" max="4099" width="10.75" style="390" customWidth="1"/>
    <col min="4100" max="4100" width="9.125" style="390" customWidth="1"/>
    <col min="4101" max="4101" width="9.75" style="390" customWidth="1"/>
    <col min="4102" max="4102" width="10.75" style="390" customWidth="1"/>
    <col min="4103" max="4103" width="11.75" style="390" customWidth="1"/>
    <col min="4104" max="4104" width="9" style="390" customWidth="1"/>
    <col min="4105" max="4105" width="8.875" style="390"/>
    <col min="4106" max="4106" width="7.875" style="390" customWidth="1"/>
    <col min="4107" max="4352" width="8.875" style="390"/>
    <col min="4353" max="4353" width="15.75" style="390" customWidth="1"/>
    <col min="4354" max="4354" width="11" style="390" customWidth="1"/>
    <col min="4355" max="4355" width="10.75" style="390" customWidth="1"/>
    <col min="4356" max="4356" width="9.125" style="390" customWidth="1"/>
    <col min="4357" max="4357" width="9.75" style="390" customWidth="1"/>
    <col min="4358" max="4358" width="10.75" style="390" customWidth="1"/>
    <col min="4359" max="4359" width="11.75" style="390" customWidth="1"/>
    <col min="4360" max="4360" width="9" style="390" customWidth="1"/>
    <col min="4361" max="4361" width="8.875" style="390"/>
    <col min="4362" max="4362" width="7.875" style="390" customWidth="1"/>
    <col min="4363" max="4608" width="8.875" style="390"/>
    <col min="4609" max="4609" width="15.75" style="390" customWidth="1"/>
    <col min="4610" max="4610" width="11" style="390" customWidth="1"/>
    <col min="4611" max="4611" width="10.75" style="390" customWidth="1"/>
    <col min="4612" max="4612" width="9.125" style="390" customWidth="1"/>
    <col min="4613" max="4613" width="9.75" style="390" customWidth="1"/>
    <col min="4614" max="4614" width="10.75" style="390" customWidth="1"/>
    <col min="4615" max="4615" width="11.75" style="390" customWidth="1"/>
    <col min="4616" max="4616" width="9" style="390" customWidth="1"/>
    <col min="4617" max="4617" width="8.875" style="390"/>
    <col min="4618" max="4618" width="7.875" style="390" customWidth="1"/>
    <col min="4619" max="4864" width="8.875" style="390"/>
    <col min="4865" max="4865" width="15.75" style="390" customWidth="1"/>
    <col min="4866" max="4866" width="11" style="390" customWidth="1"/>
    <col min="4867" max="4867" width="10.75" style="390" customWidth="1"/>
    <col min="4868" max="4868" width="9.125" style="390" customWidth="1"/>
    <col min="4869" max="4869" width="9.75" style="390" customWidth="1"/>
    <col min="4870" max="4870" width="10.75" style="390" customWidth="1"/>
    <col min="4871" max="4871" width="11.75" style="390" customWidth="1"/>
    <col min="4872" max="4872" width="9" style="390" customWidth="1"/>
    <col min="4873" max="4873" width="8.875" style="390"/>
    <col min="4874" max="4874" width="7.875" style="390" customWidth="1"/>
    <col min="4875" max="5120" width="8.875" style="390"/>
    <col min="5121" max="5121" width="15.75" style="390" customWidth="1"/>
    <col min="5122" max="5122" width="11" style="390" customWidth="1"/>
    <col min="5123" max="5123" width="10.75" style="390" customWidth="1"/>
    <col min="5124" max="5124" width="9.125" style="390" customWidth="1"/>
    <col min="5125" max="5125" width="9.75" style="390" customWidth="1"/>
    <col min="5126" max="5126" width="10.75" style="390" customWidth="1"/>
    <col min="5127" max="5127" width="11.75" style="390" customWidth="1"/>
    <col min="5128" max="5128" width="9" style="390" customWidth="1"/>
    <col min="5129" max="5129" width="8.875" style="390"/>
    <col min="5130" max="5130" width="7.875" style="390" customWidth="1"/>
    <col min="5131" max="5376" width="8.875" style="390"/>
    <col min="5377" max="5377" width="15.75" style="390" customWidth="1"/>
    <col min="5378" max="5378" width="11" style="390" customWidth="1"/>
    <col min="5379" max="5379" width="10.75" style="390" customWidth="1"/>
    <col min="5380" max="5380" width="9.125" style="390" customWidth="1"/>
    <col min="5381" max="5381" width="9.75" style="390" customWidth="1"/>
    <col min="5382" max="5382" width="10.75" style="390" customWidth="1"/>
    <col min="5383" max="5383" width="11.75" style="390" customWidth="1"/>
    <col min="5384" max="5384" width="9" style="390" customWidth="1"/>
    <col min="5385" max="5385" width="8.875" style="390"/>
    <col min="5386" max="5386" width="7.875" style="390" customWidth="1"/>
    <col min="5387" max="5632" width="8.875" style="390"/>
    <col min="5633" max="5633" width="15.75" style="390" customWidth="1"/>
    <col min="5634" max="5634" width="11" style="390" customWidth="1"/>
    <col min="5635" max="5635" width="10.75" style="390" customWidth="1"/>
    <col min="5636" max="5636" width="9.125" style="390" customWidth="1"/>
    <col min="5637" max="5637" width="9.75" style="390" customWidth="1"/>
    <col min="5638" max="5638" width="10.75" style="390" customWidth="1"/>
    <col min="5639" max="5639" width="11.75" style="390" customWidth="1"/>
    <col min="5640" max="5640" width="9" style="390" customWidth="1"/>
    <col min="5641" max="5641" width="8.875" style="390"/>
    <col min="5642" max="5642" width="7.875" style="390" customWidth="1"/>
    <col min="5643" max="5888" width="8.875" style="390"/>
    <col min="5889" max="5889" width="15.75" style="390" customWidth="1"/>
    <col min="5890" max="5890" width="11" style="390" customWidth="1"/>
    <col min="5891" max="5891" width="10.75" style="390" customWidth="1"/>
    <col min="5892" max="5892" width="9.125" style="390" customWidth="1"/>
    <col min="5893" max="5893" width="9.75" style="390" customWidth="1"/>
    <col min="5894" max="5894" width="10.75" style="390" customWidth="1"/>
    <col min="5895" max="5895" width="11.75" style="390" customWidth="1"/>
    <col min="5896" max="5896" width="9" style="390" customWidth="1"/>
    <col min="5897" max="5897" width="8.875" style="390"/>
    <col min="5898" max="5898" width="7.875" style="390" customWidth="1"/>
    <col min="5899" max="6144" width="8.875" style="390"/>
    <col min="6145" max="6145" width="15.75" style="390" customWidth="1"/>
    <col min="6146" max="6146" width="11" style="390" customWidth="1"/>
    <col min="6147" max="6147" width="10.75" style="390" customWidth="1"/>
    <col min="6148" max="6148" width="9.125" style="390" customWidth="1"/>
    <col min="6149" max="6149" width="9.75" style="390" customWidth="1"/>
    <col min="6150" max="6150" width="10.75" style="390" customWidth="1"/>
    <col min="6151" max="6151" width="11.75" style="390" customWidth="1"/>
    <col min="6152" max="6152" width="9" style="390" customWidth="1"/>
    <col min="6153" max="6153" width="8.875" style="390"/>
    <col min="6154" max="6154" width="7.875" style="390" customWidth="1"/>
    <col min="6155" max="6400" width="8.875" style="390"/>
    <col min="6401" max="6401" width="15.75" style="390" customWidth="1"/>
    <col min="6402" max="6402" width="11" style="390" customWidth="1"/>
    <col min="6403" max="6403" width="10.75" style="390" customWidth="1"/>
    <col min="6404" max="6404" width="9.125" style="390" customWidth="1"/>
    <col min="6405" max="6405" width="9.75" style="390" customWidth="1"/>
    <col min="6406" max="6406" width="10.75" style="390" customWidth="1"/>
    <col min="6407" max="6407" width="11.75" style="390" customWidth="1"/>
    <col min="6408" max="6408" width="9" style="390" customWidth="1"/>
    <col min="6409" max="6409" width="8.875" style="390"/>
    <col min="6410" max="6410" width="7.875" style="390" customWidth="1"/>
    <col min="6411" max="6656" width="8.875" style="390"/>
    <col min="6657" max="6657" width="15.75" style="390" customWidth="1"/>
    <col min="6658" max="6658" width="11" style="390" customWidth="1"/>
    <col min="6659" max="6659" width="10.75" style="390" customWidth="1"/>
    <col min="6660" max="6660" width="9.125" style="390" customWidth="1"/>
    <col min="6661" max="6661" width="9.75" style="390" customWidth="1"/>
    <col min="6662" max="6662" width="10.75" style="390" customWidth="1"/>
    <col min="6663" max="6663" width="11.75" style="390" customWidth="1"/>
    <col min="6664" max="6664" width="9" style="390" customWidth="1"/>
    <col min="6665" max="6665" width="8.875" style="390"/>
    <col min="6666" max="6666" width="7.875" style="390" customWidth="1"/>
    <col min="6667" max="6912" width="8.875" style="390"/>
    <col min="6913" max="6913" width="15.75" style="390" customWidth="1"/>
    <col min="6914" max="6914" width="11" style="390" customWidth="1"/>
    <col min="6915" max="6915" width="10.75" style="390" customWidth="1"/>
    <col min="6916" max="6916" width="9.125" style="390" customWidth="1"/>
    <col min="6917" max="6917" width="9.75" style="390" customWidth="1"/>
    <col min="6918" max="6918" width="10.75" style="390" customWidth="1"/>
    <col min="6919" max="6919" width="11.75" style="390" customWidth="1"/>
    <col min="6920" max="6920" width="9" style="390" customWidth="1"/>
    <col min="6921" max="6921" width="8.875" style="390"/>
    <col min="6922" max="6922" width="7.875" style="390" customWidth="1"/>
    <col min="6923" max="7168" width="8.875" style="390"/>
    <col min="7169" max="7169" width="15.75" style="390" customWidth="1"/>
    <col min="7170" max="7170" width="11" style="390" customWidth="1"/>
    <col min="7171" max="7171" width="10.75" style="390" customWidth="1"/>
    <col min="7172" max="7172" width="9.125" style="390" customWidth="1"/>
    <col min="7173" max="7173" width="9.75" style="390" customWidth="1"/>
    <col min="7174" max="7174" width="10.75" style="390" customWidth="1"/>
    <col min="7175" max="7175" width="11.75" style="390" customWidth="1"/>
    <col min="7176" max="7176" width="9" style="390" customWidth="1"/>
    <col min="7177" max="7177" width="8.875" style="390"/>
    <col min="7178" max="7178" width="7.875" style="390" customWidth="1"/>
    <col min="7179" max="7424" width="8.875" style="390"/>
    <col min="7425" max="7425" width="15.75" style="390" customWidth="1"/>
    <col min="7426" max="7426" width="11" style="390" customWidth="1"/>
    <col min="7427" max="7427" width="10.75" style="390" customWidth="1"/>
    <col min="7428" max="7428" width="9.125" style="390" customWidth="1"/>
    <col min="7429" max="7429" width="9.75" style="390" customWidth="1"/>
    <col min="7430" max="7430" width="10.75" style="390" customWidth="1"/>
    <col min="7431" max="7431" width="11.75" style="390" customWidth="1"/>
    <col min="7432" max="7432" width="9" style="390" customWidth="1"/>
    <col min="7433" max="7433" width="8.875" style="390"/>
    <col min="7434" max="7434" width="7.875" style="390" customWidth="1"/>
    <col min="7435" max="7680" width="8.875" style="390"/>
    <col min="7681" max="7681" width="15.75" style="390" customWidth="1"/>
    <col min="7682" max="7682" width="11" style="390" customWidth="1"/>
    <col min="7683" max="7683" width="10.75" style="390" customWidth="1"/>
    <col min="7684" max="7684" width="9.125" style="390" customWidth="1"/>
    <col min="7685" max="7685" width="9.75" style="390" customWidth="1"/>
    <col min="7686" max="7686" width="10.75" style="390" customWidth="1"/>
    <col min="7687" max="7687" width="11.75" style="390" customWidth="1"/>
    <col min="7688" max="7688" width="9" style="390" customWidth="1"/>
    <col min="7689" max="7689" width="8.875" style="390"/>
    <col min="7690" max="7690" width="7.875" style="390" customWidth="1"/>
    <col min="7691" max="7936" width="8.875" style="390"/>
    <col min="7937" max="7937" width="15.75" style="390" customWidth="1"/>
    <col min="7938" max="7938" width="11" style="390" customWidth="1"/>
    <col min="7939" max="7939" width="10.75" style="390" customWidth="1"/>
    <col min="7940" max="7940" width="9.125" style="390" customWidth="1"/>
    <col min="7941" max="7941" width="9.75" style="390" customWidth="1"/>
    <col min="7942" max="7942" width="10.75" style="390" customWidth="1"/>
    <col min="7943" max="7943" width="11.75" style="390" customWidth="1"/>
    <col min="7944" max="7944" width="9" style="390" customWidth="1"/>
    <col min="7945" max="7945" width="8.875" style="390"/>
    <col min="7946" max="7946" width="7.875" style="390" customWidth="1"/>
    <col min="7947" max="8192" width="8.875" style="390"/>
    <col min="8193" max="8193" width="15.75" style="390" customWidth="1"/>
    <col min="8194" max="8194" width="11" style="390" customWidth="1"/>
    <col min="8195" max="8195" width="10.75" style="390" customWidth="1"/>
    <col min="8196" max="8196" width="9.125" style="390" customWidth="1"/>
    <col min="8197" max="8197" width="9.75" style="390" customWidth="1"/>
    <col min="8198" max="8198" width="10.75" style="390" customWidth="1"/>
    <col min="8199" max="8199" width="11.75" style="390" customWidth="1"/>
    <col min="8200" max="8200" width="9" style="390" customWidth="1"/>
    <col min="8201" max="8201" width="8.875" style="390"/>
    <col min="8202" max="8202" width="7.875" style="390" customWidth="1"/>
    <col min="8203" max="8448" width="8.875" style="390"/>
    <col min="8449" max="8449" width="15.75" style="390" customWidth="1"/>
    <col min="8450" max="8450" width="11" style="390" customWidth="1"/>
    <col min="8451" max="8451" width="10.75" style="390" customWidth="1"/>
    <col min="8452" max="8452" width="9.125" style="390" customWidth="1"/>
    <col min="8453" max="8453" width="9.75" style="390" customWidth="1"/>
    <col min="8454" max="8454" width="10.75" style="390" customWidth="1"/>
    <col min="8455" max="8455" width="11.75" style="390" customWidth="1"/>
    <col min="8456" max="8456" width="9" style="390" customWidth="1"/>
    <col min="8457" max="8457" width="8.875" style="390"/>
    <col min="8458" max="8458" width="7.875" style="390" customWidth="1"/>
    <col min="8459" max="8704" width="8.875" style="390"/>
    <col min="8705" max="8705" width="15.75" style="390" customWidth="1"/>
    <col min="8706" max="8706" width="11" style="390" customWidth="1"/>
    <col min="8707" max="8707" width="10.75" style="390" customWidth="1"/>
    <col min="8708" max="8708" width="9.125" style="390" customWidth="1"/>
    <col min="8709" max="8709" width="9.75" style="390" customWidth="1"/>
    <col min="8710" max="8710" width="10.75" style="390" customWidth="1"/>
    <col min="8711" max="8711" width="11.75" style="390" customWidth="1"/>
    <col min="8712" max="8712" width="9" style="390" customWidth="1"/>
    <col min="8713" max="8713" width="8.875" style="390"/>
    <col min="8714" max="8714" width="7.875" style="390" customWidth="1"/>
    <col min="8715" max="8960" width="8.875" style="390"/>
    <col min="8961" max="8961" width="15.75" style="390" customWidth="1"/>
    <col min="8962" max="8962" width="11" style="390" customWidth="1"/>
    <col min="8963" max="8963" width="10.75" style="390" customWidth="1"/>
    <col min="8964" max="8964" width="9.125" style="390" customWidth="1"/>
    <col min="8965" max="8965" width="9.75" style="390" customWidth="1"/>
    <col min="8966" max="8966" width="10.75" style="390" customWidth="1"/>
    <col min="8967" max="8967" width="11.75" style="390" customWidth="1"/>
    <col min="8968" max="8968" width="9" style="390" customWidth="1"/>
    <col min="8969" max="8969" width="8.875" style="390"/>
    <col min="8970" max="8970" width="7.875" style="390" customWidth="1"/>
    <col min="8971" max="9216" width="8.875" style="390"/>
    <col min="9217" max="9217" width="15.75" style="390" customWidth="1"/>
    <col min="9218" max="9218" width="11" style="390" customWidth="1"/>
    <col min="9219" max="9219" width="10.75" style="390" customWidth="1"/>
    <col min="9220" max="9220" width="9.125" style="390" customWidth="1"/>
    <col min="9221" max="9221" width="9.75" style="390" customWidth="1"/>
    <col min="9222" max="9222" width="10.75" style="390" customWidth="1"/>
    <col min="9223" max="9223" width="11.75" style="390" customWidth="1"/>
    <col min="9224" max="9224" width="9" style="390" customWidth="1"/>
    <col min="9225" max="9225" width="8.875" style="390"/>
    <col min="9226" max="9226" width="7.875" style="390" customWidth="1"/>
    <col min="9227" max="9472" width="8.875" style="390"/>
    <col min="9473" max="9473" width="15.75" style="390" customWidth="1"/>
    <col min="9474" max="9474" width="11" style="390" customWidth="1"/>
    <col min="9475" max="9475" width="10.75" style="390" customWidth="1"/>
    <col min="9476" max="9476" width="9.125" style="390" customWidth="1"/>
    <col min="9477" max="9477" width="9.75" style="390" customWidth="1"/>
    <col min="9478" max="9478" width="10.75" style="390" customWidth="1"/>
    <col min="9479" max="9479" width="11.75" style="390" customWidth="1"/>
    <col min="9480" max="9480" width="9" style="390" customWidth="1"/>
    <col min="9481" max="9481" width="8.875" style="390"/>
    <col min="9482" max="9482" width="7.875" style="390" customWidth="1"/>
    <col min="9483" max="9728" width="8.875" style="390"/>
    <col min="9729" max="9729" width="15.75" style="390" customWidth="1"/>
    <col min="9730" max="9730" width="11" style="390" customWidth="1"/>
    <col min="9731" max="9731" width="10.75" style="390" customWidth="1"/>
    <col min="9732" max="9732" width="9.125" style="390" customWidth="1"/>
    <col min="9733" max="9733" width="9.75" style="390" customWidth="1"/>
    <col min="9734" max="9734" width="10.75" style="390" customWidth="1"/>
    <col min="9735" max="9735" width="11.75" style="390" customWidth="1"/>
    <col min="9736" max="9736" width="9" style="390" customWidth="1"/>
    <col min="9737" max="9737" width="8.875" style="390"/>
    <col min="9738" max="9738" width="7.875" style="390" customWidth="1"/>
    <col min="9739" max="9984" width="8.875" style="390"/>
    <col min="9985" max="9985" width="15.75" style="390" customWidth="1"/>
    <col min="9986" max="9986" width="11" style="390" customWidth="1"/>
    <col min="9987" max="9987" width="10.75" style="390" customWidth="1"/>
    <col min="9988" max="9988" width="9.125" style="390" customWidth="1"/>
    <col min="9989" max="9989" width="9.75" style="390" customWidth="1"/>
    <col min="9990" max="9990" width="10.75" style="390" customWidth="1"/>
    <col min="9991" max="9991" width="11.75" style="390" customWidth="1"/>
    <col min="9992" max="9992" width="9" style="390" customWidth="1"/>
    <col min="9993" max="9993" width="8.875" style="390"/>
    <col min="9994" max="9994" width="7.875" style="390" customWidth="1"/>
    <col min="9995" max="10240" width="8.875" style="390"/>
    <col min="10241" max="10241" width="15.75" style="390" customWidth="1"/>
    <col min="10242" max="10242" width="11" style="390" customWidth="1"/>
    <col min="10243" max="10243" width="10.75" style="390" customWidth="1"/>
    <col min="10244" max="10244" width="9.125" style="390" customWidth="1"/>
    <col min="10245" max="10245" width="9.75" style="390" customWidth="1"/>
    <col min="10246" max="10246" width="10.75" style="390" customWidth="1"/>
    <col min="10247" max="10247" width="11.75" style="390" customWidth="1"/>
    <col min="10248" max="10248" width="9" style="390" customWidth="1"/>
    <col min="10249" max="10249" width="8.875" style="390"/>
    <col min="10250" max="10250" width="7.875" style="390" customWidth="1"/>
    <col min="10251" max="10496" width="8.875" style="390"/>
    <col min="10497" max="10497" width="15.75" style="390" customWidth="1"/>
    <col min="10498" max="10498" width="11" style="390" customWidth="1"/>
    <col min="10499" max="10499" width="10.75" style="390" customWidth="1"/>
    <col min="10500" max="10500" width="9.125" style="390" customWidth="1"/>
    <col min="10501" max="10501" width="9.75" style="390" customWidth="1"/>
    <col min="10502" max="10502" width="10.75" style="390" customWidth="1"/>
    <col min="10503" max="10503" width="11.75" style="390" customWidth="1"/>
    <col min="10504" max="10504" width="9" style="390" customWidth="1"/>
    <col min="10505" max="10505" width="8.875" style="390"/>
    <col min="10506" max="10506" width="7.875" style="390" customWidth="1"/>
    <col min="10507" max="10752" width="8.875" style="390"/>
    <col min="10753" max="10753" width="15.75" style="390" customWidth="1"/>
    <col min="10754" max="10754" width="11" style="390" customWidth="1"/>
    <col min="10755" max="10755" width="10.75" style="390" customWidth="1"/>
    <col min="10756" max="10756" width="9.125" style="390" customWidth="1"/>
    <col min="10757" max="10757" width="9.75" style="390" customWidth="1"/>
    <col min="10758" max="10758" width="10.75" style="390" customWidth="1"/>
    <col min="10759" max="10759" width="11.75" style="390" customWidth="1"/>
    <col min="10760" max="10760" width="9" style="390" customWidth="1"/>
    <col min="10761" max="10761" width="8.875" style="390"/>
    <col min="10762" max="10762" width="7.875" style="390" customWidth="1"/>
    <col min="10763" max="11008" width="8.875" style="390"/>
    <col min="11009" max="11009" width="15.75" style="390" customWidth="1"/>
    <col min="11010" max="11010" width="11" style="390" customWidth="1"/>
    <col min="11011" max="11011" width="10.75" style="390" customWidth="1"/>
    <col min="11012" max="11012" width="9.125" style="390" customWidth="1"/>
    <col min="11013" max="11013" width="9.75" style="390" customWidth="1"/>
    <col min="11014" max="11014" width="10.75" style="390" customWidth="1"/>
    <col min="11015" max="11015" width="11.75" style="390" customWidth="1"/>
    <col min="11016" max="11016" width="9" style="390" customWidth="1"/>
    <col min="11017" max="11017" width="8.875" style="390"/>
    <col min="11018" max="11018" width="7.875" style="390" customWidth="1"/>
    <col min="11019" max="11264" width="8.875" style="390"/>
    <col min="11265" max="11265" width="15.75" style="390" customWidth="1"/>
    <col min="11266" max="11266" width="11" style="390" customWidth="1"/>
    <col min="11267" max="11267" width="10.75" style="390" customWidth="1"/>
    <col min="11268" max="11268" width="9.125" style="390" customWidth="1"/>
    <col min="11269" max="11269" width="9.75" style="390" customWidth="1"/>
    <col min="11270" max="11270" width="10.75" style="390" customWidth="1"/>
    <col min="11271" max="11271" width="11.75" style="390" customWidth="1"/>
    <col min="11272" max="11272" width="9" style="390" customWidth="1"/>
    <col min="11273" max="11273" width="8.875" style="390"/>
    <col min="11274" max="11274" width="7.875" style="390" customWidth="1"/>
    <col min="11275" max="11520" width="8.875" style="390"/>
    <col min="11521" max="11521" width="15.75" style="390" customWidth="1"/>
    <col min="11522" max="11522" width="11" style="390" customWidth="1"/>
    <col min="11523" max="11523" width="10.75" style="390" customWidth="1"/>
    <col min="11524" max="11524" width="9.125" style="390" customWidth="1"/>
    <col min="11525" max="11525" width="9.75" style="390" customWidth="1"/>
    <col min="11526" max="11526" width="10.75" style="390" customWidth="1"/>
    <col min="11527" max="11527" width="11.75" style="390" customWidth="1"/>
    <col min="11528" max="11528" width="9" style="390" customWidth="1"/>
    <col min="11529" max="11529" width="8.875" style="390"/>
    <col min="11530" max="11530" width="7.875" style="390" customWidth="1"/>
    <col min="11531" max="11776" width="8.875" style="390"/>
    <col min="11777" max="11777" width="15.75" style="390" customWidth="1"/>
    <col min="11778" max="11778" width="11" style="390" customWidth="1"/>
    <col min="11779" max="11779" width="10.75" style="390" customWidth="1"/>
    <col min="11780" max="11780" width="9.125" style="390" customWidth="1"/>
    <col min="11781" max="11781" width="9.75" style="390" customWidth="1"/>
    <col min="11782" max="11782" width="10.75" style="390" customWidth="1"/>
    <col min="11783" max="11783" width="11.75" style="390" customWidth="1"/>
    <col min="11784" max="11784" width="9" style="390" customWidth="1"/>
    <col min="11785" max="11785" width="8.875" style="390"/>
    <col min="11786" max="11786" width="7.875" style="390" customWidth="1"/>
    <col min="11787" max="12032" width="8.875" style="390"/>
    <col min="12033" max="12033" width="15.75" style="390" customWidth="1"/>
    <col min="12034" max="12034" width="11" style="390" customWidth="1"/>
    <col min="12035" max="12035" width="10.75" style="390" customWidth="1"/>
    <col min="12036" max="12036" width="9.125" style="390" customWidth="1"/>
    <col min="12037" max="12037" width="9.75" style="390" customWidth="1"/>
    <col min="12038" max="12038" width="10.75" style="390" customWidth="1"/>
    <col min="12039" max="12039" width="11.75" style="390" customWidth="1"/>
    <col min="12040" max="12040" width="9" style="390" customWidth="1"/>
    <col min="12041" max="12041" width="8.875" style="390"/>
    <col min="12042" max="12042" width="7.875" style="390" customWidth="1"/>
    <col min="12043" max="12288" width="8.875" style="390"/>
    <col min="12289" max="12289" width="15.75" style="390" customWidth="1"/>
    <col min="12290" max="12290" width="11" style="390" customWidth="1"/>
    <col min="12291" max="12291" width="10.75" style="390" customWidth="1"/>
    <col min="12292" max="12292" width="9.125" style="390" customWidth="1"/>
    <col min="12293" max="12293" width="9.75" style="390" customWidth="1"/>
    <col min="12294" max="12294" width="10.75" style="390" customWidth="1"/>
    <col min="12295" max="12295" width="11.75" style="390" customWidth="1"/>
    <col min="12296" max="12296" width="9" style="390" customWidth="1"/>
    <col min="12297" max="12297" width="8.875" style="390"/>
    <col min="12298" max="12298" width="7.875" style="390" customWidth="1"/>
    <col min="12299" max="12544" width="8.875" style="390"/>
    <col min="12545" max="12545" width="15.75" style="390" customWidth="1"/>
    <col min="12546" max="12546" width="11" style="390" customWidth="1"/>
    <col min="12547" max="12547" width="10.75" style="390" customWidth="1"/>
    <col min="12548" max="12548" width="9.125" style="390" customWidth="1"/>
    <col min="12549" max="12549" width="9.75" style="390" customWidth="1"/>
    <col min="12550" max="12550" width="10.75" style="390" customWidth="1"/>
    <col min="12551" max="12551" width="11.75" style="390" customWidth="1"/>
    <col min="12552" max="12552" width="9" style="390" customWidth="1"/>
    <col min="12553" max="12553" width="8.875" style="390"/>
    <col min="12554" max="12554" width="7.875" style="390" customWidth="1"/>
    <col min="12555" max="12800" width="8.875" style="390"/>
    <col min="12801" max="12801" width="15.75" style="390" customWidth="1"/>
    <col min="12802" max="12802" width="11" style="390" customWidth="1"/>
    <col min="12803" max="12803" width="10.75" style="390" customWidth="1"/>
    <col min="12804" max="12804" width="9.125" style="390" customWidth="1"/>
    <col min="12805" max="12805" width="9.75" style="390" customWidth="1"/>
    <col min="12806" max="12806" width="10.75" style="390" customWidth="1"/>
    <col min="12807" max="12807" width="11.75" style="390" customWidth="1"/>
    <col min="12808" max="12808" width="9" style="390" customWidth="1"/>
    <col min="12809" max="12809" width="8.875" style="390"/>
    <col min="12810" max="12810" width="7.875" style="390" customWidth="1"/>
    <col min="12811" max="13056" width="8.875" style="390"/>
    <col min="13057" max="13057" width="15.75" style="390" customWidth="1"/>
    <col min="13058" max="13058" width="11" style="390" customWidth="1"/>
    <col min="13059" max="13059" width="10.75" style="390" customWidth="1"/>
    <col min="13060" max="13060" width="9.125" style="390" customWidth="1"/>
    <col min="13061" max="13061" width="9.75" style="390" customWidth="1"/>
    <col min="13062" max="13062" width="10.75" style="390" customWidth="1"/>
    <col min="13063" max="13063" width="11.75" style="390" customWidth="1"/>
    <col min="13064" max="13064" width="9" style="390" customWidth="1"/>
    <col min="13065" max="13065" width="8.875" style="390"/>
    <col min="13066" max="13066" width="7.875" style="390" customWidth="1"/>
    <col min="13067" max="13312" width="8.875" style="390"/>
    <col min="13313" max="13313" width="15.75" style="390" customWidth="1"/>
    <col min="13314" max="13314" width="11" style="390" customWidth="1"/>
    <col min="13315" max="13315" width="10.75" style="390" customWidth="1"/>
    <col min="13316" max="13316" width="9.125" style="390" customWidth="1"/>
    <col min="13317" max="13317" width="9.75" style="390" customWidth="1"/>
    <col min="13318" max="13318" width="10.75" style="390" customWidth="1"/>
    <col min="13319" max="13319" width="11.75" style="390" customWidth="1"/>
    <col min="13320" max="13320" width="9" style="390" customWidth="1"/>
    <col min="13321" max="13321" width="8.875" style="390"/>
    <col min="13322" max="13322" width="7.875" style="390" customWidth="1"/>
    <col min="13323" max="13568" width="8.875" style="390"/>
    <col min="13569" max="13569" width="15.75" style="390" customWidth="1"/>
    <col min="13570" max="13570" width="11" style="390" customWidth="1"/>
    <col min="13571" max="13571" width="10.75" style="390" customWidth="1"/>
    <col min="13572" max="13572" width="9.125" style="390" customWidth="1"/>
    <col min="13573" max="13573" width="9.75" style="390" customWidth="1"/>
    <col min="13574" max="13574" width="10.75" style="390" customWidth="1"/>
    <col min="13575" max="13575" width="11.75" style="390" customWidth="1"/>
    <col min="13576" max="13576" width="9" style="390" customWidth="1"/>
    <col min="13577" max="13577" width="8.875" style="390"/>
    <col min="13578" max="13578" width="7.875" style="390" customWidth="1"/>
    <col min="13579" max="13824" width="8.875" style="390"/>
    <col min="13825" max="13825" width="15.75" style="390" customWidth="1"/>
    <col min="13826" max="13826" width="11" style="390" customWidth="1"/>
    <col min="13827" max="13827" width="10.75" style="390" customWidth="1"/>
    <col min="13828" max="13828" width="9.125" style="390" customWidth="1"/>
    <col min="13829" max="13829" width="9.75" style="390" customWidth="1"/>
    <col min="13830" max="13830" width="10.75" style="390" customWidth="1"/>
    <col min="13831" max="13831" width="11.75" style="390" customWidth="1"/>
    <col min="13832" max="13832" width="9" style="390" customWidth="1"/>
    <col min="13833" max="13833" width="8.875" style="390"/>
    <col min="13834" max="13834" width="7.875" style="390" customWidth="1"/>
    <col min="13835" max="14080" width="8.875" style="390"/>
    <col min="14081" max="14081" width="15.75" style="390" customWidth="1"/>
    <col min="14082" max="14082" width="11" style="390" customWidth="1"/>
    <col min="14083" max="14083" width="10.75" style="390" customWidth="1"/>
    <col min="14084" max="14084" width="9.125" style="390" customWidth="1"/>
    <col min="14085" max="14085" width="9.75" style="390" customWidth="1"/>
    <col min="14086" max="14086" width="10.75" style="390" customWidth="1"/>
    <col min="14087" max="14087" width="11.75" style="390" customWidth="1"/>
    <col min="14088" max="14088" width="9" style="390" customWidth="1"/>
    <col min="14089" max="14089" width="8.875" style="390"/>
    <col min="14090" max="14090" width="7.875" style="390" customWidth="1"/>
    <col min="14091" max="14336" width="8.875" style="390"/>
    <col min="14337" max="14337" width="15.75" style="390" customWidth="1"/>
    <col min="14338" max="14338" width="11" style="390" customWidth="1"/>
    <col min="14339" max="14339" width="10.75" style="390" customWidth="1"/>
    <col min="14340" max="14340" width="9.125" style="390" customWidth="1"/>
    <col min="14341" max="14341" width="9.75" style="390" customWidth="1"/>
    <col min="14342" max="14342" width="10.75" style="390" customWidth="1"/>
    <col min="14343" max="14343" width="11.75" style="390" customWidth="1"/>
    <col min="14344" max="14344" width="9" style="390" customWidth="1"/>
    <col min="14345" max="14345" width="8.875" style="390"/>
    <col min="14346" max="14346" width="7.875" style="390" customWidth="1"/>
    <col min="14347" max="14592" width="8.875" style="390"/>
    <col min="14593" max="14593" width="15.75" style="390" customWidth="1"/>
    <col min="14594" max="14594" width="11" style="390" customWidth="1"/>
    <col min="14595" max="14595" width="10.75" style="390" customWidth="1"/>
    <col min="14596" max="14596" width="9.125" style="390" customWidth="1"/>
    <col min="14597" max="14597" width="9.75" style="390" customWidth="1"/>
    <col min="14598" max="14598" width="10.75" style="390" customWidth="1"/>
    <col min="14599" max="14599" width="11.75" style="390" customWidth="1"/>
    <col min="14600" max="14600" width="9" style="390" customWidth="1"/>
    <col min="14601" max="14601" width="8.875" style="390"/>
    <col min="14602" max="14602" width="7.875" style="390" customWidth="1"/>
    <col min="14603" max="14848" width="8.875" style="390"/>
    <col min="14849" max="14849" width="15.75" style="390" customWidth="1"/>
    <col min="14850" max="14850" width="11" style="390" customWidth="1"/>
    <col min="14851" max="14851" width="10.75" style="390" customWidth="1"/>
    <col min="14852" max="14852" width="9.125" style="390" customWidth="1"/>
    <col min="14853" max="14853" width="9.75" style="390" customWidth="1"/>
    <col min="14854" max="14854" width="10.75" style="390" customWidth="1"/>
    <col min="14855" max="14855" width="11.75" style="390" customWidth="1"/>
    <col min="14856" max="14856" width="9" style="390" customWidth="1"/>
    <col min="14857" max="14857" width="8.875" style="390"/>
    <col min="14858" max="14858" width="7.875" style="390" customWidth="1"/>
    <col min="14859" max="15104" width="8.875" style="390"/>
    <col min="15105" max="15105" width="15.75" style="390" customWidth="1"/>
    <col min="15106" max="15106" width="11" style="390" customWidth="1"/>
    <col min="15107" max="15107" width="10.75" style="390" customWidth="1"/>
    <col min="15108" max="15108" width="9.125" style="390" customWidth="1"/>
    <col min="15109" max="15109" width="9.75" style="390" customWidth="1"/>
    <col min="15110" max="15110" width="10.75" style="390" customWidth="1"/>
    <col min="15111" max="15111" width="11.75" style="390" customWidth="1"/>
    <col min="15112" max="15112" width="9" style="390" customWidth="1"/>
    <col min="15113" max="15113" width="8.875" style="390"/>
    <col min="15114" max="15114" width="7.875" style="390" customWidth="1"/>
    <col min="15115" max="15360" width="8.875" style="390"/>
    <col min="15361" max="15361" width="15.75" style="390" customWidth="1"/>
    <col min="15362" max="15362" width="11" style="390" customWidth="1"/>
    <col min="15363" max="15363" width="10.75" style="390" customWidth="1"/>
    <col min="15364" max="15364" width="9.125" style="390" customWidth="1"/>
    <col min="15365" max="15365" width="9.75" style="390" customWidth="1"/>
    <col min="15366" max="15366" width="10.75" style="390" customWidth="1"/>
    <col min="15367" max="15367" width="11.75" style="390" customWidth="1"/>
    <col min="15368" max="15368" width="9" style="390" customWidth="1"/>
    <col min="15369" max="15369" width="8.875" style="390"/>
    <col min="15370" max="15370" width="7.875" style="390" customWidth="1"/>
    <col min="15371" max="15616" width="8.875" style="390"/>
    <col min="15617" max="15617" width="15.75" style="390" customWidth="1"/>
    <col min="15618" max="15618" width="11" style="390" customWidth="1"/>
    <col min="15619" max="15619" width="10.75" style="390" customWidth="1"/>
    <col min="15620" max="15620" width="9.125" style="390" customWidth="1"/>
    <col min="15621" max="15621" width="9.75" style="390" customWidth="1"/>
    <col min="15622" max="15622" width="10.75" style="390" customWidth="1"/>
    <col min="15623" max="15623" width="11.75" style="390" customWidth="1"/>
    <col min="15624" max="15624" width="9" style="390" customWidth="1"/>
    <col min="15625" max="15625" width="8.875" style="390"/>
    <col min="15626" max="15626" width="7.875" style="390" customWidth="1"/>
    <col min="15627" max="15872" width="8.875" style="390"/>
    <col min="15873" max="15873" width="15.75" style="390" customWidth="1"/>
    <col min="15874" max="15874" width="11" style="390" customWidth="1"/>
    <col min="15875" max="15875" width="10.75" style="390" customWidth="1"/>
    <col min="15876" max="15876" width="9.125" style="390" customWidth="1"/>
    <col min="15877" max="15877" width="9.75" style="390" customWidth="1"/>
    <col min="15878" max="15878" width="10.75" style="390" customWidth="1"/>
    <col min="15879" max="15879" width="11.75" style="390" customWidth="1"/>
    <col min="15880" max="15880" width="9" style="390" customWidth="1"/>
    <col min="15881" max="15881" width="8.875" style="390"/>
    <col min="15882" max="15882" width="7.875" style="390" customWidth="1"/>
    <col min="15883" max="16128" width="8.875" style="390"/>
    <col min="16129" max="16129" width="15.75" style="390" customWidth="1"/>
    <col min="16130" max="16130" width="11" style="390" customWidth="1"/>
    <col min="16131" max="16131" width="10.75" style="390" customWidth="1"/>
    <col min="16132" max="16132" width="9.125" style="390" customWidth="1"/>
    <col min="16133" max="16133" width="9.75" style="390" customWidth="1"/>
    <col min="16134" max="16134" width="10.75" style="390" customWidth="1"/>
    <col min="16135" max="16135" width="11.75" style="390" customWidth="1"/>
    <col min="16136" max="16136" width="9" style="390" customWidth="1"/>
    <col min="16137" max="16137" width="8.875" style="390"/>
    <col min="16138" max="16138" width="7.875" style="390" customWidth="1"/>
    <col min="16139" max="16384" width="8.875" style="390"/>
  </cols>
  <sheetData>
    <row r="1" ht="19.5" spans="1:10">
      <c r="A1" s="394" t="s">
        <v>89</v>
      </c>
      <c r="B1" s="394"/>
      <c r="C1" s="394"/>
      <c r="D1" s="394"/>
      <c r="E1" s="394"/>
      <c r="F1" s="394"/>
      <c r="G1" s="394"/>
      <c r="H1" s="394"/>
      <c r="I1" s="394"/>
      <c r="J1" s="394"/>
    </row>
    <row r="2" ht="36" spans="1:10">
      <c r="A2" s="395" t="s">
        <v>2</v>
      </c>
      <c r="B2" s="396" t="s">
        <v>40</v>
      </c>
      <c r="C2" s="397" t="s">
        <v>90</v>
      </c>
      <c r="D2" s="395" t="s">
        <v>91</v>
      </c>
      <c r="E2" s="395" t="s">
        <v>92</v>
      </c>
      <c r="F2" s="398" t="s">
        <v>93</v>
      </c>
      <c r="G2" s="406" t="s">
        <v>94</v>
      </c>
      <c r="H2" s="398" t="s">
        <v>95</v>
      </c>
      <c r="I2" s="409" t="s">
        <v>96</v>
      </c>
      <c r="J2" s="406" t="s">
        <v>97</v>
      </c>
    </row>
    <row r="3" ht="24" spans="1:10">
      <c r="A3" s="395"/>
      <c r="B3" s="396"/>
      <c r="C3" s="398" t="s">
        <v>98</v>
      </c>
      <c r="D3" s="398" t="s">
        <v>99</v>
      </c>
      <c r="E3" s="398" t="s">
        <v>99</v>
      </c>
      <c r="F3" s="398" t="s">
        <v>99</v>
      </c>
      <c r="G3" s="406" t="s">
        <v>98</v>
      </c>
      <c r="H3" s="398" t="s">
        <v>99</v>
      </c>
      <c r="I3" s="409" t="s">
        <v>100</v>
      </c>
      <c r="J3" s="406" t="s">
        <v>101</v>
      </c>
    </row>
    <row r="4" spans="1:10">
      <c r="A4" s="399" t="s">
        <v>32</v>
      </c>
      <c r="B4" s="400">
        <f>(ROUND(D4*0.2+E4*0.05+F4*0.05+G4*0.08+H4*0.03+J4*1.5,2))</f>
        <v>22.16</v>
      </c>
      <c r="C4" s="401">
        <v>33.8416785029717</v>
      </c>
      <c r="D4" s="402">
        <v>6</v>
      </c>
      <c r="E4" s="407">
        <v>109</v>
      </c>
      <c r="F4" s="408">
        <v>53</v>
      </c>
      <c r="G4" s="401">
        <v>91.76</v>
      </c>
      <c r="H4" s="407">
        <v>21</v>
      </c>
      <c r="I4" s="410">
        <v>2.1</v>
      </c>
      <c r="J4" s="411">
        <v>3.26083866382374</v>
      </c>
    </row>
    <row r="5" spans="1:10">
      <c r="A5" s="399" t="s">
        <v>61</v>
      </c>
      <c r="B5" s="400">
        <v>22.16</v>
      </c>
      <c r="C5" s="401">
        <v>0</v>
      </c>
      <c r="D5" s="402">
        <v>0</v>
      </c>
      <c r="E5" s="407">
        <v>0</v>
      </c>
      <c r="F5" s="408">
        <v>0</v>
      </c>
      <c r="G5" s="401">
        <v>0</v>
      </c>
      <c r="H5" s="407">
        <v>0</v>
      </c>
      <c r="I5" s="410">
        <v>0</v>
      </c>
      <c r="J5" s="411">
        <v>3.26</v>
      </c>
    </row>
    <row r="6" spans="1:10">
      <c r="A6" s="399" t="s">
        <v>34</v>
      </c>
      <c r="B6" s="400">
        <v>0</v>
      </c>
      <c r="C6" s="401">
        <v>13.82</v>
      </c>
      <c r="D6" s="402">
        <v>2</v>
      </c>
      <c r="E6" s="407">
        <v>43</v>
      </c>
      <c r="F6" s="408">
        <v>21</v>
      </c>
      <c r="G6" s="401">
        <v>37.48</v>
      </c>
      <c r="H6" s="407">
        <v>10</v>
      </c>
      <c r="I6" s="410">
        <v>1.119</v>
      </c>
      <c r="J6" s="411">
        <v>0</v>
      </c>
    </row>
    <row r="7" spans="1:10">
      <c r="A7" s="399" t="s">
        <v>35</v>
      </c>
      <c r="B7" s="400">
        <v>0</v>
      </c>
      <c r="C7" s="401">
        <v>5.38</v>
      </c>
      <c r="D7" s="402">
        <v>1</v>
      </c>
      <c r="E7" s="407">
        <v>20</v>
      </c>
      <c r="F7" s="408">
        <v>10</v>
      </c>
      <c r="G7" s="401">
        <v>14.6</v>
      </c>
      <c r="H7" s="407">
        <v>3</v>
      </c>
      <c r="I7" s="410">
        <v>0.536</v>
      </c>
      <c r="J7" s="411">
        <v>0</v>
      </c>
    </row>
    <row r="8" spans="1:10">
      <c r="A8" s="399" t="s">
        <v>36</v>
      </c>
      <c r="B8" s="400">
        <v>0</v>
      </c>
      <c r="C8" s="401">
        <v>14.64</v>
      </c>
      <c r="D8" s="402">
        <v>3</v>
      </c>
      <c r="E8" s="407">
        <v>46</v>
      </c>
      <c r="F8" s="408">
        <v>22</v>
      </c>
      <c r="G8" s="401">
        <v>39.68</v>
      </c>
      <c r="H8" s="407">
        <v>8</v>
      </c>
      <c r="I8" s="410">
        <v>0.445</v>
      </c>
      <c r="J8" s="411">
        <v>0</v>
      </c>
    </row>
    <row r="9" spans="1:3">
      <c r="A9" s="403" t="s">
        <v>102</v>
      </c>
      <c r="B9" s="404"/>
      <c r="C9" s="405"/>
    </row>
    <row r="10" spans="1:10">
      <c r="A10" s="403" t="s">
        <v>103</v>
      </c>
      <c r="B10" s="403"/>
      <c r="C10" s="403"/>
      <c r="D10" s="403"/>
      <c r="E10" s="403"/>
      <c r="F10" s="403"/>
      <c r="G10" s="403"/>
      <c r="H10" s="403"/>
      <c r="I10" s="403"/>
      <c r="J10" s="403"/>
    </row>
    <row r="11" spans="1:10">
      <c r="A11" s="403"/>
      <c r="B11" s="403"/>
      <c r="C11" s="403"/>
      <c r="D11" s="403"/>
      <c r="E11" s="403"/>
      <c r="F11" s="403"/>
      <c r="G11" s="403"/>
      <c r="H11" s="403"/>
      <c r="I11" s="403"/>
      <c r="J11" s="403"/>
    </row>
    <row r="12" spans="1:10">
      <c r="A12" s="403"/>
      <c r="B12" s="403"/>
      <c r="C12" s="403"/>
      <c r="D12" s="403"/>
      <c r="E12" s="403"/>
      <c r="F12" s="403"/>
      <c r="G12" s="403"/>
      <c r="H12" s="403"/>
      <c r="I12" s="403"/>
      <c r="J12" s="403"/>
    </row>
    <row r="13" spans="1:10">
      <c r="A13" s="403"/>
      <c r="B13" s="403"/>
      <c r="C13" s="403"/>
      <c r="D13" s="403"/>
      <c r="E13" s="403"/>
      <c r="F13" s="403"/>
      <c r="G13" s="403"/>
      <c r="H13" s="403"/>
      <c r="I13" s="403"/>
      <c r="J13" s="403"/>
    </row>
    <row r="14" spans="1:10">
      <c r="A14" s="403"/>
      <c r="B14" s="403"/>
      <c r="C14" s="403"/>
      <c r="D14" s="403"/>
      <c r="E14" s="403"/>
      <c r="F14" s="403"/>
      <c r="G14" s="403"/>
      <c r="H14" s="403"/>
      <c r="I14" s="403"/>
      <c r="J14" s="403"/>
    </row>
    <row r="15" spans="1:10">
      <c r="A15" s="403"/>
      <c r="B15" s="403"/>
      <c r="C15" s="403"/>
      <c r="D15" s="403"/>
      <c r="E15" s="403"/>
      <c r="F15" s="403"/>
      <c r="G15" s="403"/>
      <c r="H15" s="403"/>
      <c r="I15" s="403"/>
      <c r="J15" s="403"/>
    </row>
    <row r="16" spans="1:10">
      <c r="A16" s="403"/>
      <c r="B16" s="403"/>
      <c r="C16" s="403"/>
      <c r="D16" s="403"/>
      <c r="E16" s="403"/>
      <c r="F16" s="403"/>
      <c r="G16" s="403"/>
      <c r="H16" s="403"/>
      <c r="I16" s="403"/>
      <c r="J16" s="403"/>
    </row>
    <row r="17" spans="1:10">
      <c r="A17" s="403"/>
      <c r="B17" s="403"/>
      <c r="C17" s="403"/>
      <c r="D17" s="403"/>
      <c r="E17" s="403"/>
      <c r="F17" s="403"/>
      <c r="G17" s="403"/>
      <c r="H17" s="403"/>
      <c r="I17" s="403"/>
      <c r="J17" s="403"/>
    </row>
    <row r="18" spans="1:10">
      <c r="A18" s="403"/>
      <c r="B18" s="403"/>
      <c r="C18" s="403"/>
      <c r="D18" s="403"/>
      <c r="E18" s="403"/>
      <c r="F18" s="403"/>
      <c r="G18" s="403"/>
      <c r="H18" s="403"/>
      <c r="I18" s="403"/>
      <c r="J18" s="403"/>
    </row>
    <row r="19" spans="1:10">
      <c r="A19" s="403"/>
      <c r="B19" s="403"/>
      <c r="C19" s="403"/>
      <c r="D19" s="403"/>
      <c r="E19" s="403"/>
      <c r="F19" s="403"/>
      <c r="G19" s="403"/>
      <c r="H19" s="403"/>
      <c r="I19" s="403"/>
      <c r="J19" s="403"/>
    </row>
  </sheetData>
  <mergeCells count="4">
    <mergeCell ref="A1:J1"/>
    <mergeCell ref="A2:A3"/>
    <mergeCell ref="B2:B3"/>
    <mergeCell ref="A10:J19"/>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5"/>
  <sheetViews>
    <sheetView workbookViewId="0">
      <selection activeCell="D20" sqref="D20"/>
    </sheetView>
  </sheetViews>
  <sheetFormatPr defaultColWidth="7.625" defaultRowHeight="13.5"/>
  <cols>
    <col min="1" max="2" width="11.25" style="333" customWidth="1"/>
    <col min="3" max="3" width="8.69166666666667" style="333" customWidth="1"/>
    <col min="4" max="4" width="7.625" style="333"/>
    <col min="5" max="5" width="9.375" style="334" customWidth="1"/>
    <col min="6" max="6" width="7.25" style="334" customWidth="1"/>
    <col min="7" max="8" width="7.625" style="333"/>
    <col min="9" max="11" width="8.81666666666667" style="333" customWidth="1"/>
    <col min="12" max="12" width="8.31666666666667" style="333" customWidth="1"/>
    <col min="13" max="13" width="8.81666666666667" style="333" customWidth="1"/>
    <col min="14" max="15" width="8.69166666666667" style="333" customWidth="1"/>
    <col min="16" max="20" width="7.625" style="333"/>
    <col min="21" max="21" width="9.5" style="334" customWidth="1"/>
    <col min="22" max="22" width="7.625" style="334"/>
    <col min="23" max="23" width="9.81666666666667" style="333" customWidth="1"/>
    <col min="24" max="24" width="8.31666666666667" style="333" customWidth="1"/>
    <col min="25" max="25" width="7.625" style="333"/>
    <col min="26" max="28" width="7.625" style="335"/>
    <col min="29" max="33" width="7.625" style="333"/>
    <col min="34" max="34" width="7.625" style="336"/>
    <col min="35" max="37" width="7.625" style="333"/>
    <col min="38" max="16328" width="7.625" style="332"/>
    <col min="16329" max="16355" width="7.625" style="330"/>
    <col min="16356" max="16384" width="7.625" style="26"/>
  </cols>
  <sheetData>
    <row r="1" s="330" customFormat="1" ht="15" spans="2:16378">
      <c r="B1" s="337" t="s">
        <v>104</v>
      </c>
      <c r="C1" s="337"/>
      <c r="D1" s="337"/>
      <c r="E1" s="337"/>
      <c r="F1" s="337"/>
      <c r="G1" s="337"/>
      <c r="H1" s="337"/>
      <c r="I1" s="337"/>
      <c r="J1" s="337"/>
      <c r="K1" s="337"/>
      <c r="L1" s="337"/>
      <c r="M1" s="337"/>
      <c r="N1" s="337"/>
      <c r="O1" s="337"/>
      <c r="P1" s="337"/>
      <c r="Q1" s="337"/>
      <c r="R1" s="337"/>
      <c r="S1" s="337"/>
      <c r="T1" s="337"/>
      <c r="U1" s="337"/>
      <c r="V1" s="372"/>
      <c r="W1" s="372"/>
      <c r="X1" s="372"/>
      <c r="Y1" s="337"/>
      <c r="Z1" s="337"/>
      <c r="AA1" s="337"/>
      <c r="AB1" s="33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XEX1" s="26"/>
    </row>
    <row r="2" s="331" customFormat="1" ht="12.75" spans="1:16348">
      <c r="A2" s="338" t="s">
        <v>105</v>
      </c>
      <c r="B2" s="339" t="s">
        <v>40</v>
      </c>
      <c r="C2" s="338" t="s">
        <v>106</v>
      </c>
      <c r="D2" s="340"/>
      <c r="E2" s="340"/>
      <c r="F2" s="347" t="s">
        <v>107</v>
      </c>
      <c r="G2" s="348"/>
      <c r="H2" s="349"/>
      <c r="I2" s="358" t="s">
        <v>108</v>
      </c>
      <c r="J2" s="359"/>
      <c r="K2" s="359"/>
      <c r="L2" s="360"/>
      <c r="M2" s="347" t="s">
        <v>109</v>
      </c>
      <c r="N2" s="348"/>
      <c r="O2" s="349"/>
      <c r="P2" s="347" t="s">
        <v>110</v>
      </c>
      <c r="Q2" s="349"/>
      <c r="R2" s="347" t="s">
        <v>111</v>
      </c>
      <c r="S2" s="349"/>
      <c r="T2" s="347" t="s">
        <v>112</v>
      </c>
      <c r="U2" s="349"/>
      <c r="V2" s="373" t="s">
        <v>113</v>
      </c>
      <c r="W2" s="374"/>
      <c r="X2" s="375"/>
      <c r="Y2" s="382" t="s">
        <v>114</v>
      </c>
      <c r="Z2" s="383"/>
      <c r="AA2" s="383"/>
      <c r="AB2" s="384"/>
      <c r="AC2" s="347" t="s">
        <v>115</v>
      </c>
      <c r="AD2" s="348"/>
      <c r="AE2" s="349"/>
      <c r="AF2" s="382" t="s">
        <v>116</v>
      </c>
      <c r="AG2" s="383"/>
      <c r="AH2" s="384"/>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c r="HN2" s="332"/>
      <c r="HO2" s="332"/>
      <c r="HP2" s="332"/>
      <c r="HQ2" s="332"/>
      <c r="HR2" s="332"/>
      <c r="HS2" s="332"/>
      <c r="HT2" s="332"/>
      <c r="HU2" s="332"/>
      <c r="HV2" s="332"/>
      <c r="HW2" s="332"/>
      <c r="HX2" s="332"/>
      <c r="HY2" s="332"/>
      <c r="HZ2" s="332"/>
      <c r="IA2" s="332"/>
      <c r="IB2" s="332"/>
      <c r="IC2" s="332"/>
      <c r="ID2" s="332"/>
      <c r="IE2" s="332"/>
      <c r="IF2" s="332"/>
      <c r="IG2" s="332"/>
      <c r="IH2" s="332"/>
      <c r="II2" s="332"/>
      <c r="IJ2" s="332"/>
      <c r="IK2" s="332"/>
      <c r="IL2" s="332"/>
      <c r="IM2" s="332"/>
      <c r="IN2" s="332"/>
      <c r="IO2" s="332"/>
      <c r="IP2" s="332"/>
      <c r="IQ2" s="332"/>
      <c r="IR2" s="332"/>
      <c r="IS2" s="332"/>
      <c r="IT2" s="332"/>
      <c r="IU2" s="332"/>
      <c r="IV2" s="332"/>
      <c r="IW2" s="332"/>
      <c r="IX2" s="332"/>
      <c r="IY2" s="332"/>
      <c r="IZ2" s="332"/>
      <c r="JA2" s="332"/>
      <c r="JB2" s="332"/>
      <c r="JC2" s="332"/>
      <c r="JD2" s="332"/>
      <c r="JE2" s="332"/>
      <c r="JF2" s="332"/>
      <c r="JG2" s="332"/>
      <c r="JH2" s="332"/>
      <c r="JI2" s="332"/>
      <c r="JJ2" s="332"/>
      <c r="JK2" s="332"/>
      <c r="JL2" s="332"/>
      <c r="JM2" s="332"/>
      <c r="JN2" s="332"/>
      <c r="JO2" s="332"/>
      <c r="JP2" s="332"/>
      <c r="JQ2" s="332"/>
      <c r="JR2" s="332"/>
      <c r="JS2" s="332"/>
      <c r="JT2" s="332"/>
      <c r="JU2" s="332"/>
      <c r="JV2" s="332"/>
      <c r="JW2" s="332"/>
      <c r="JX2" s="332"/>
      <c r="JY2" s="332"/>
      <c r="JZ2" s="332"/>
      <c r="KA2" s="332"/>
      <c r="KB2" s="332"/>
      <c r="KC2" s="332"/>
      <c r="KD2" s="332"/>
      <c r="KE2" s="332"/>
      <c r="KF2" s="332"/>
      <c r="KG2" s="332"/>
      <c r="KH2" s="332"/>
      <c r="KI2" s="332"/>
      <c r="KJ2" s="332"/>
      <c r="KK2" s="332"/>
      <c r="KL2" s="332"/>
      <c r="KM2" s="332"/>
      <c r="KN2" s="332"/>
      <c r="KO2" s="332"/>
      <c r="KP2" s="332"/>
      <c r="KQ2" s="332"/>
      <c r="KR2" s="332"/>
      <c r="KS2" s="332"/>
      <c r="KT2" s="332"/>
      <c r="KU2" s="332"/>
      <c r="KV2" s="332"/>
      <c r="KW2" s="332"/>
      <c r="KX2" s="332"/>
      <c r="KY2" s="332"/>
      <c r="KZ2" s="332"/>
      <c r="LA2" s="332"/>
      <c r="LB2" s="332"/>
      <c r="LC2" s="332"/>
      <c r="LD2" s="332"/>
      <c r="LE2" s="332"/>
      <c r="LF2" s="332"/>
      <c r="LG2" s="332"/>
      <c r="LH2" s="332"/>
      <c r="LI2" s="332"/>
      <c r="LJ2" s="332"/>
      <c r="LK2" s="332"/>
      <c r="LL2" s="332"/>
      <c r="LM2" s="332"/>
      <c r="LN2" s="332"/>
      <c r="LO2" s="332"/>
      <c r="LP2" s="332"/>
      <c r="LQ2" s="332"/>
      <c r="LR2" s="332"/>
      <c r="LS2" s="332"/>
      <c r="LT2" s="332"/>
      <c r="LU2" s="332"/>
      <c r="LV2" s="332"/>
      <c r="LW2" s="332"/>
      <c r="LX2" s="332"/>
      <c r="LY2" s="332"/>
      <c r="LZ2" s="332"/>
      <c r="MA2" s="332"/>
      <c r="MB2" s="332"/>
      <c r="MC2" s="332"/>
      <c r="MD2" s="332"/>
      <c r="ME2" s="332"/>
      <c r="MF2" s="332"/>
      <c r="MG2" s="332"/>
      <c r="MH2" s="332"/>
      <c r="MI2" s="332"/>
      <c r="MJ2" s="332"/>
      <c r="MK2" s="332"/>
      <c r="ML2" s="332"/>
      <c r="MM2" s="332"/>
      <c r="MN2" s="332"/>
      <c r="MO2" s="332"/>
      <c r="MP2" s="332"/>
      <c r="MQ2" s="332"/>
      <c r="MR2" s="332"/>
      <c r="MS2" s="332"/>
      <c r="MT2" s="332"/>
      <c r="MU2" s="332"/>
      <c r="MV2" s="332"/>
      <c r="MW2" s="332"/>
      <c r="MX2" s="332"/>
      <c r="MY2" s="332"/>
      <c r="MZ2" s="332"/>
      <c r="NA2" s="332"/>
      <c r="NB2" s="332"/>
      <c r="NC2" s="332"/>
      <c r="ND2" s="332"/>
      <c r="NE2" s="332"/>
      <c r="NF2" s="332"/>
      <c r="NG2" s="332"/>
      <c r="NH2" s="332"/>
      <c r="NI2" s="332"/>
      <c r="NJ2" s="332"/>
      <c r="NK2" s="332"/>
      <c r="NL2" s="332"/>
      <c r="NM2" s="332"/>
      <c r="NN2" s="332"/>
      <c r="NO2" s="332"/>
      <c r="NP2" s="332"/>
      <c r="NQ2" s="332"/>
      <c r="NR2" s="332"/>
      <c r="NS2" s="332"/>
      <c r="NT2" s="332"/>
      <c r="NU2" s="332"/>
      <c r="NV2" s="332"/>
      <c r="NW2" s="332"/>
      <c r="NX2" s="332"/>
      <c r="NY2" s="332"/>
      <c r="NZ2" s="332"/>
      <c r="OA2" s="332"/>
      <c r="OB2" s="332"/>
      <c r="OC2" s="332"/>
      <c r="OD2" s="332"/>
      <c r="OE2" s="332"/>
      <c r="OF2" s="332"/>
      <c r="OG2" s="332"/>
      <c r="OH2" s="332"/>
      <c r="OI2" s="332"/>
      <c r="OJ2" s="332"/>
      <c r="OK2" s="332"/>
      <c r="OL2" s="332"/>
      <c r="OM2" s="332"/>
      <c r="ON2" s="332"/>
      <c r="OO2" s="332"/>
      <c r="OP2" s="332"/>
      <c r="OQ2" s="332"/>
      <c r="OR2" s="332"/>
      <c r="OS2" s="332"/>
      <c r="OT2" s="332"/>
      <c r="OU2" s="332"/>
      <c r="OV2" s="332"/>
      <c r="OW2" s="332"/>
      <c r="OX2" s="332"/>
      <c r="OY2" s="332"/>
      <c r="OZ2" s="332"/>
      <c r="PA2" s="332"/>
      <c r="PB2" s="332"/>
      <c r="PC2" s="332"/>
      <c r="PD2" s="332"/>
      <c r="PE2" s="332"/>
      <c r="PF2" s="332"/>
      <c r="PG2" s="332"/>
      <c r="PH2" s="332"/>
      <c r="PI2" s="332"/>
      <c r="PJ2" s="332"/>
      <c r="PK2" s="332"/>
      <c r="PL2" s="332"/>
      <c r="PM2" s="332"/>
      <c r="PN2" s="332"/>
      <c r="PO2" s="332"/>
      <c r="PP2" s="332"/>
      <c r="PQ2" s="332"/>
      <c r="PR2" s="332"/>
      <c r="PS2" s="332"/>
      <c r="PT2" s="332"/>
      <c r="PU2" s="332"/>
      <c r="PV2" s="332"/>
      <c r="PW2" s="332"/>
      <c r="PX2" s="332"/>
      <c r="PY2" s="332"/>
      <c r="PZ2" s="332"/>
      <c r="QA2" s="332"/>
      <c r="QB2" s="332"/>
      <c r="QC2" s="332"/>
      <c r="QD2" s="332"/>
      <c r="QE2" s="332"/>
      <c r="QF2" s="332"/>
      <c r="QG2" s="332"/>
      <c r="QH2" s="332"/>
      <c r="QI2" s="332"/>
      <c r="QJ2" s="332"/>
      <c r="QK2" s="332"/>
      <c r="QL2" s="332"/>
      <c r="QM2" s="332"/>
      <c r="QN2" s="332"/>
      <c r="QO2" s="332"/>
      <c r="QP2" s="332"/>
      <c r="QQ2" s="332"/>
      <c r="QR2" s="332"/>
      <c r="QS2" s="332"/>
      <c r="QT2" s="332"/>
      <c r="QU2" s="332"/>
      <c r="QV2" s="332"/>
      <c r="QW2" s="332"/>
      <c r="QX2" s="332"/>
      <c r="QY2" s="332"/>
      <c r="QZ2" s="332"/>
      <c r="RA2" s="332"/>
      <c r="RB2" s="332"/>
      <c r="RC2" s="332"/>
      <c r="RD2" s="332"/>
      <c r="RE2" s="332"/>
      <c r="RF2" s="332"/>
      <c r="RG2" s="332"/>
      <c r="RH2" s="332"/>
      <c r="RI2" s="332"/>
      <c r="RJ2" s="332"/>
      <c r="RK2" s="332"/>
      <c r="RL2" s="332"/>
      <c r="RM2" s="332"/>
      <c r="RN2" s="332"/>
      <c r="RO2" s="332"/>
      <c r="RP2" s="332"/>
      <c r="RQ2" s="332"/>
      <c r="RR2" s="332"/>
      <c r="RS2" s="332"/>
      <c r="RT2" s="332"/>
      <c r="RU2" s="332"/>
      <c r="RV2" s="332"/>
      <c r="RW2" s="332"/>
      <c r="RX2" s="332"/>
      <c r="RY2" s="332"/>
      <c r="RZ2" s="332"/>
      <c r="SA2" s="332"/>
      <c r="SB2" s="332"/>
      <c r="SC2" s="332"/>
      <c r="SD2" s="332"/>
      <c r="SE2" s="332"/>
      <c r="SF2" s="332"/>
      <c r="SG2" s="332"/>
      <c r="SH2" s="332"/>
      <c r="SI2" s="332"/>
      <c r="SJ2" s="332"/>
      <c r="SK2" s="332"/>
      <c r="SL2" s="332"/>
      <c r="SM2" s="332"/>
      <c r="SN2" s="332"/>
      <c r="SO2" s="332"/>
      <c r="SP2" s="332"/>
      <c r="SQ2" s="332"/>
      <c r="SR2" s="332"/>
      <c r="SS2" s="332"/>
      <c r="ST2" s="332"/>
      <c r="SU2" s="332"/>
      <c r="SV2" s="332"/>
      <c r="SW2" s="332"/>
      <c r="SX2" s="332"/>
      <c r="SY2" s="332"/>
      <c r="SZ2" s="332"/>
      <c r="TA2" s="332"/>
      <c r="TB2" s="332"/>
      <c r="TC2" s="332"/>
      <c r="TD2" s="332"/>
      <c r="TE2" s="332"/>
      <c r="TF2" s="332"/>
      <c r="TG2" s="332"/>
      <c r="TH2" s="332"/>
      <c r="TI2" s="332"/>
      <c r="TJ2" s="332"/>
      <c r="TK2" s="332"/>
      <c r="TL2" s="332"/>
      <c r="TM2" s="332"/>
      <c r="TN2" s="332"/>
      <c r="TO2" s="332"/>
      <c r="TP2" s="332"/>
      <c r="TQ2" s="332"/>
      <c r="TR2" s="332"/>
      <c r="TS2" s="332"/>
      <c r="TT2" s="332"/>
      <c r="TU2" s="332"/>
      <c r="TV2" s="332"/>
      <c r="TW2" s="332"/>
      <c r="TX2" s="332"/>
      <c r="TY2" s="332"/>
      <c r="TZ2" s="332"/>
      <c r="UA2" s="332"/>
      <c r="UB2" s="332"/>
      <c r="UC2" s="332"/>
      <c r="UD2" s="332"/>
      <c r="UE2" s="332"/>
      <c r="UF2" s="332"/>
      <c r="UG2" s="332"/>
      <c r="UH2" s="332"/>
      <c r="UI2" s="332"/>
      <c r="UJ2" s="332"/>
      <c r="UK2" s="332"/>
      <c r="UL2" s="332"/>
      <c r="UM2" s="332"/>
      <c r="UN2" s="332"/>
      <c r="UO2" s="332"/>
      <c r="UP2" s="332"/>
      <c r="UQ2" s="332"/>
      <c r="UR2" s="332"/>
      <c r="US2" s="332"/>
      <c r="UT2" s="332"/>
      <c r="UU2" s="332"/>
      <c r="UV2" s="332"/>
      <c r="UW2" s="332"/>
      <c r="UX2" s="332"/>
      <c r="UY2" s="332"/>
      <c r="UZ2" s="332"/>
      <c r="VA2" s="332"/>
      <c r="VB2" s="332"/>
      <c r="VC2" s="332"/>
      <c r="VD2" s="332"/>
      <c r="VE2" s="332"/>
      <c r="VF2" s="332"/>
      <c r="VG2" s="332"/>
      <c r="VH2" s="332"/>
      <c r="VI2" s="332"/>
      <c r="VJ2" s="332"/>
      <c r="VK2" s="332"/>
      <c r="VL2" s="332"/>
      <c r="VM2" s="332"/>
      <c r="VN2" s="332"/>
      <c r="VO2" s="332"/>
      <c r="VP2" s="332"/>
      <c r="VQ2" s="332"/>
      <c r="VR2" s="332"/>
      <c r="VS2" s="332"/>
      <c r="VT2" s="332"/>
      <c r="VU2" s="332"/>
      <c r="VV2" s="332"/>
      <c r="VW2" s="332"/>
      <c r="VX2" s="332"/>
      <c r="VY2" s="332"/>
      <c r="VZ2" s="332"/>
      <c r="WA2" s="332"/>
      <c r="WB2" s="332"/>
      <c r="WC2" s="332"/>
      <c r="WD2" s="332"/>
      <c r="WE2" s="332"/>
      <c r="WF2" s="332"/>
      <c r="WG2" s="332"/>
      <c r="WH2" s="332"/>
      <c r="WI2" s="332"/>
      <c r="WJ2" s="332"/>
      <c r="WK2" s="332"/>
      <c r="WL2" s="332"/>
      <c r="WM2" s="332"/>
      <c r="WN2" s="332"/>
      <c r="WO2" s="332"/>
      <c r="WP2" s="332"/>
      <c r="WQ2" s="332"/>
      <c r="WR2" s="332"/>
      <c r="WS2" s="332"/>
      <c r="WT2" s="332"/>
      <c r="WU2" s="332"/>
      <c r="WV2" s="332"/>
      <c r="WW2" s="332"/>
      <c r="WX2" s="332"/>
      <c r="WY2" s="332"/>
      <c r="WZ2" s="332"/>
      <c r="XA2" s="332"/>
      <c r="XB2" s="332"/>
      <c r="XC2" s="332"/>
      <c r="XD2" s="332"/>
      <c r="XE2" s="332"/>
      <c r="XF2" s="332"/>
      <c r="XG2" s="332"/>
      <c r="XH2" s="332"/>
      <c r="XI2" s="332"/>
      <c r="XJ2" s="332"/>
      <c r="XK2" s="332"/>
      <c r="XL2" s="332"/>
      <c r="XM2" s="332"/>
      <c r="XN2" s="332"/>
      <c r="XO2" s="332"/>
      <c r="XP2" s="332"/>
      <c r="XQ2" s="332"/>
      <c r="XR2" s="332"/>
      <c r="XS2" s="332"/>
      <c r="XT2" s="332"/>
      <c r="XU2" s="332"/>
      <c r="XV2" s="332"/>
      <c r="XW2" s="332"/>
      <c r="XX2" s="332"/>
      <c r="XY2" s="332"/>
      <c r="XZ2" s="332"/>
      <c r="YA2" s="332"/>
      <c r="YB2" s="332"/>
      <c r="YC2" s="332"/>
      <c r="YD2" s="332"/>
      <c r="YE2" s="332"/>
      <c r="YF2" s="332"/>
      <c r="YG2" s="332"/>
      <c r="YH2" s="332"/>
      <c r="YI2" s="332"/>
      <c r="YJ2" s="332"/>
      <c r="YK2" s="332"/>
      <c r="YL2" s="332"/>
      <c r="YM2" s="332"/>
      <c r="YN2" s="332"/>
      <c r="YO2" s="332"/>
      <c r="YP2" s="332"/>
      <c r="YQ2" s="332"/>
      <c r="YR2" s="332"/>
      <c r="YS2" s="332"/>
      <c r="YT2" s="332"/>
      <c r="YU2" s="332"/>
      <c r="YV2" s="332"/>
      <c r="YW2" s="332"/>
      <c r="YX2" s="332"/>
      <c r="YY2" s="332"/>
      <c r="YZ2" s="332"/>
      <c r="ZA2" s="332"/>
      <c r="ZB2" s="332"/>
      <c r="ZC2" s="332"/>
      <c r="ZD2" s="332"/>
      <c r="ZE2" s="332"/>
      <c r="ZF2" s="332"/>
      <c r="ZG2" s="332"/>
      <c r="ZH2" s="332"/>
      <c r="ZI2" s="332"/>
      <c r="ZJ2" s="332"/>
      <c r="ZK2" s="332"/>
      <c r="ZL2" s="332"/>
      <c r="ZM2" s="332"/>
      <c r="ZN2" s="332"/>
      <c r="ZO2" s="332"/>
      <c r="ZP2" s="332"/>
      <c r="ZQ2" s="332"/>
      <c r="ZR2" s="332"/>
      <c r="ZS2" s="332"/>
      <c r="ZT2" s="332"/>
      <c r="ZU2" s="332"/>
      <c r="ZV2" s="332"/>
      <c r="ZW2" s="332"/>
      <c r="ZX2" s="332"/>
      <c r="ZY2" s="332"/>
      <c r="ZZ2" s="332"/>
      <c r="AAA2" s="332"/>
      <c r="AAB2" s="332"/>
      <c r="AAC2" s="332"/>
      <c r="AAD2" s="332"/>
      <c r="AAE2" s="332"/>
      <c r="AAF2" s="332"/>
      <c r="AAG2" s="332"/>
      <c r="AAH2" s="332"/>
      <c r="AAI2" s="332"/>
      <c r="AAJ2" s="332"/>
      <c r="AAK2" s="332"/>
      <c r="AAL2" s="332"/>
      <c r="AAM2" s="332"/>
      <c r="AAN2" s="332"/>
      <c r="AAO2" s="332"/>
      <c r="AAP2" s="332"/>
      <c r="AAQ2" s="332"/>
      <c r="AAR2" s="332"/>
      <c r="AAS2" s="332"/>
      <c r="AAT2" s="332"/>
      <c r="AAU2" s="332"/>
      <c r="AAV2" s="332"/>
      <c r="AAW2" s="332"/>
      <c r="AAX2" s="332"/>
      <c r="AAY2" s="332"/>
      <c r="AAZ2" s="332"/>
      <c r="ABA2" s="332"/>
      <c r="ABB2" s="332"/>
      <c r="ABC2" s="332"/>
      <c r="ABD2" s="332"/>
      <c r="ABE2" s="332"/>
      <c r="ABF2" s="332"/>
      <c r="ABG2" s="332"/>
      <c r="ABH2" s="332"/>
      <c r="ABI2" s="332"/>
      <c r="ABJ2" s="332"/>
      <c r="ABK2" s="332"/>
      <c r="ABL2" s="332"/>
      <c r="ABM2" s="332"/>
      <c r="ABN2" s="332"/>
      <c r="ABO2" s="332"/>
      <c r="ABP2" s="332"/>
      <c r="ABQ2" s="332"/>
      <c r="ABR2" s="332"/>
      <c r="ABS2" s="332"/>
      <c r="ABT2" s="332"/>
      <c r="ABU2" s="332"/>
      <c r="ABV2" s="332"/>
      <c r="ABW2" s="332"/>
      <c r="ABX2" s="332"/>
      <c r="ABY2" s="332"/>
      <c r="ABZ2" s="332"/>
      <c r="ACA2" s="332"/>
      <c r="ACB2" s="332"/>
      <c r="ACC2" s="332"/>
      <c r="ACD2" s="332"/>
      <c r="ACE2" s="332"/>
      <c r="ACF2" s="332"/>
      <c r="ACG2" s="332"/>
      <c r="ACH2" s="332"/>
      <c r="ACI2" s="332"/>
      <c r="ACJ2" s="332"/>
      <c r="ACK2" s="332"/>
      <c r="ACL2" s="332"/>
      <c r="ACM2" s="332"/>
      <c r="ACN2" s="332"/>
      <c r="ACO2" s="332"/>
      <c r="ACP2" s="332"/>
      <c r="ACQ2" s="332"/>
      <c r="ACR2" s="332"/>
      <c r="ACS2" s="332"/>
      <c r="ACT2" s="332"/>
      <c r="ACU2" s="332"/>
      <c r="ACV2" s="332"/>
      <c r="ACW2" s="332"/>
      <c r="ACX2" s="332"/>
      <c r="ACY2" s="332"/>
      <c r="ACZ2" s="332"/>
      <c r="ADA2" s="332"/>
      <c r="ADB2" s="332"/>
      <c r="ADC2" s="332"/>
      <c r="ADD2" s="332"/>
      <c r="ADE2" s="332"/>
      <c r="ADF2" s="332"/>
      <c r="ADG2" s="332"/>
      <c r="ADH2" s="332"/>
      <c r="ADI2" s="332"/>
      <c r="ADJ2" s="332"/>
      <c r="ADK2" s="332"/>
      <c r="ADL2" s="332"/>
      <c r="ADM2" s="332"/>
      <c r="ADN2" s="332"/>
      <c r="ADO2" s="332"/>
      <c r="ADP2" s="332"/>
      <c r="ADQ2" s="332"/>
      <c r="ADR2" s="332"/>
      <c r="ADS2" s="332"/>
      <c r="ADT2" s="332"/>
      <c r="ADU2" s="332"/>
      <c r="ADV2" s="332"/>
      <c r="ADW2" s="332"/>
      <c r="ADX2" s="332"/>
      <c r="ADY2" s="332"/>
      <c r="ADZ2" s="332"/>
      <c r="AEA2" s="332"/>
      <c r="AEB2" s="332"/>
      <c r="AEC2" s="332"/>
      <c r="AED2" s="332"/>
      <c r="AEE2" s="332"/>
      <c r="AEF2" s="332"/>
      <c r="AEG2" s="332"/>
      <c r="AEH2" s="332"/>
      <c r="AEI2" s="332"/>
      <c r="AEJ2" s="332"/>
      <c r="AEK2" s="332"/>
      <c r="AEL2" s="332"/>
      <c r="AEM2" s="332"/>
      <c r="AEN2" s="332"/>
      <c r="AEO2" s="332"/>
      <c r="AEP2" s="332"/>
      <c r="AEQ2" s="332"/>
      <c r="AER2" s="332"/>
      <c r="AES2" s="332"/>
      <c r="AET2" s="332"/>
      <c r="AEU2" s="332"/>
      <c r="AEV2" s="332"/>
      <c r="AEW2" s="332"/>
      <c r="AEX2" s="332"/>
      <c r="AEY2" s="332"/>
      <c r="AEZ2" s="332"/>
      <c r="AFA2" s="332"/>
      <c r="AFB2" s="332"/>
      <c r="AFC2" s="332"/>
      <c r="AFD2" s="332"/>
      <c r="AFE2" s="332"/>
      <c r="AFF2" s="332"/>
      <c r="AFG2" s="332"/>
      <c r="AFH2" s="332"/>
      <c r="AFI2" s="332"/>
      <c r="AFJ2" s="332"/>
      <c r="AFK2" s="332"/>
      <c r="AFL2" s="332"/>
      <c r="AFM2" s="332"/>
      <c r="AFN2" s="332"/>
      <c r="AFO2" s="332"/>
      <c r="AFP2" s="332"/>
      <c r="AFQ2" s="332"/>
      <c r="AFR2" s="332"/>
      <c r="AFS2" s="332"/>
      <c r="AFT2" s="332"/>
      <c r="AFU2" s="332"/>
      <c r="AFV2" s="332"/>
      <c r="AFW2" s="332"/>
      <c r="AFX2" s="332"/>
      <c r="AFY2" s="332"/>
      <c r="AFZ2" s="332"/>
      <c r="AGA2" s="332"/>
      <c r="AGB2" s="332"/>
      <c r="AGC2" s="332"/>
      <c r="AGD2" s="332"/>
      <c r="AGE2" s="332"/>
      <c r="AGF2" s="332"/>
      <c r="AGG2" s="332"/>
      <c r="AGH2" s="332"/>
      <c r="AGI2" s="332"/>
      <c r="AGJ2" s="332"/>
      <c r="AGK2" s="332"/>
      <c r="AGL2" s="332"/>
      <c r="AGM2" s="332"/>
      <c r="AGN2" s="332"/>
      <c r="AGO2" s="332"/>
      <c r="AGP2" s="332"/>
      <c r="AGQ2" s="332"/>
      <c r="AGR2" s="332"/>
      <c r="AGS2" s="332"/>
      <c r="AGT2" s="332"/>
      <c r="AGU2" s="332"/>
      <c r="AGV2" s="332"/>
      <c r="AGW2" s="332"/>
      <c r="AGX2" s="332"/>
      <c r="AGY2" s="332"/>
      <c r="AGZ2" s="332"/>
      <c r="AHA2" s="332"/>
      <c r="AHB2" s="332"/>
      <c r="AHC2" s="332"/>
      <c r="AHD2" s="332"/>
      <c r="AHE2" s="332"/>
      <c r="AHF2" s="332"/>
      <c r="AHG2" s="332"/>
      <c r="AHH2" s="332"/>
      <c r="AHI2" s="332"/>
      <c r="AHJ2" s="332"/>
      <c r="AHK2" s="332"/>
      <c r="AHL2" s="332"/>
      <c r="AHM2" s="332"/>
      <c r="AHN2" s="332"/>
      <c r="AHO2" s="332"/>
      <c r="AHP2" s="332"/>
      <c r="AHQ2" s="332"/>
      <c r="AHR2" s="332"/>
      <c r="AHS2" s="332"/>
      <c r="AHT2" s="332"/>
      <c r="AHU2" s="332"/>
      <c r="AHV2" s="332"/>
      <c r="AHW2" s="332"/>
      <c r="AHX2" s="332"/>
      <c r="AHY2" s="332"/>
      <c r="AHZ2" s="332"/>
      <c r="AIA2" s="332"/>
      <c r="AIB2" s="332"/>
      <c r="AIC2" s="332"/>
      <c r="AID2" s="332"/>
      <c r="AIE2" s="332"/>
      <c r="AIF2" s="332"/>
      <c r="AIG2" s="332"/>
      <c r="AIH2" s="332"/>
      <c r="AII2" s="332"/>
      <c r="AIJ2" s="332"/>
      <c r="AIK2" s="332"/>
      <c r="AIL2" s="332"/>
      <c r="AIM2" s="332"/>
      <c r="AIN2" s="332"/>
      <c r="AIO2" s="332"/>
      <c r="AIP2" s="332"/>
      <c r="AIQ2" s="332"/>
      <c r="AIR2" s="332"/>
      <c r="AIS2" s="332"/>
      <c r="AIT2" s="332"/>
      <c r="AIU2" s="332"/>
      <c r="AIV2" s="332"/>
      <c r="AIW2" s="332"/>
      <c r="AIX2" s="332"/>
      <c r="AIY2" s="332"/>
      <c r="AIZ2" s="332"/>
      <c r="AJA2" s="332"/>
      <c r="AJB2" s="332"/>
      <c r="AJC2" s="332"/>
      <c r="AJD2" s="332"/>
      <c r="AJE2" s="332"/>
      <c r="AJF2" s="332"/>
      <c r="AJG2" s="332"/>
      <c r="AJH2" s="332"/>
      <c r="AJI2" s="332"/>
      <c r="AJJ2" s="332"/>
      <c r="AJK2" s="332"/>
      <c r="AJL2" s="332"/>
      <c r="AJM2" s="332"/>
      <c r="AJN2" s="332"/>
      <c r="AJO2" s="332"/>
      <c r="AJP2" s="332"/>
      <c r="AJQ2" s="332"/>
      <c r="AJR2" s="332"/>
      <c r="AJS2" s="332"/>
      <c r="AJT2" s="332"/>
      <c r="AJU2" s="332"/>
      <c r="AJV2" s="332"/>
      <c r="AJW2" s="332"/>
      <c r="AJX2" s="332"/>
      <c r="AJY2" s="332"/>
      <c r="AJZ2" s="332"/>
      <c r="AKA2" s="332"/>
      <c r="AKB2" s="332"/>
      <c r="AKC2" s="332"/>
      <c r="AKD2" s="332"/>
      <c r="AKE2" s="332"/>
      <c r="AKF2" s="332"/>
      <c r="AKG2" s="332"/>
      <c r="AKH2" s="332"/>
      <c r="AKI2" s="332"/>
      <c r="AKJ2" s="332"/>
      <c r="AKK2" s="332"/>
      <c r="AKL2" s="332"/>
      <c r="AKM2" s="332"/>
      <c r="AKN2" s="332"/>
      <c r="AKO2" s="332"/>
      <c r="AKP2" s="332"/>
      <c r="AKQ2" s="332"/>
      <c r="AKR2" s="332"/>
      <c r="AKS2" s="332"/>
      <c r="AKT2" s="332"/>
      <c r="AKU2" s="332"/>
      <c r="AKV2" s="332"/>
      <c r="AKW2" s="332"/>
      <c r="AKX2" s="332"/>
      <c r="AKY2" s="332"/>
      <c r="AKZ2" s="332"/>
      <c r="ALA2" s="332"/>
      <c r="ALB2" s="332"/>
      <c r="ALC2" s="332"/>
      <c r="ALD2" s="332"/>
      <c r="ALE2" s="332"/>
      <c r="ALF2" s="332"/>
      <c r="ALG2" s="332"/>
      <c r="ALH2" s="332"/>
      <c r="ALI2" s="332"/>
      <c r="ALJ2" s="332"/>
      <c r="ALK2" s="332"/>
      <c r="ALL2" s="332"/>
      <c r="ALM2" s="332"/>
      <c r="ALN2" s="332"/>
      <c r="ALO2" s="332"/>
      <c r="ALP2" s="332"/>
      <c r="ALQ2" s="332"/>
      <c r="ALR2" s="332"/>
      <c r="ALS2" s="332"/>
      <c r="ALT2" s="332"/>
      <c r="ALU2" s="332"/>
      <c r="ALV2" s="332"/>
      <c r="ALW2" s="332"/>
      <c r="ALX2" s="332"/>
      <c r="ALY2" s="332"/>
      <c r="ALZ2" s="332"/>
      <c r="AMA2" s="332"/>
      <c r="AMB2" s="332"/>
      <c r="AMC2" s="332"/>
      <c r="AMD2" s="332"/>
      <c r="AME2" s="332"/>
      <c r="AMF2" s="332"/>
      <c r="AMG2" s="332"/>
      <c r="AMH2" s="332"/>
      <c r="AMI2" s="332"/>
      <c r="AMJ2" s="332"/>
      <c r="AMK2" s="332"/>
      <c r="AML2" s="332"/>
      <c r="AMM2" s="332"/>
      <c r="AMN2" s="332"/>
      <c r="AMO2" s="332"/>
      <c r="AMP2" s="332"/>
      <c r="AMQ2" s="332"/>
      <c r="AMR2" s="332"/>
      <c r="AMS2" s="332"/>
      <c r="AMT2" s="332"/>
      <c r="AMU2" s="332"/>
      <c r="AMV2" s="332"/>
      <c r="AMW2" s="332"/>
      <c r="AMX2" s="332"/>
      <c r="AMY2" s="332"/>
      <c r="AMZ2" s="332"/>
      <c r="ANA2" s="332"/>
      <c r="ANB2" s="332"/>
      <c r="ANC2" s="332"/>
      <c r="AND2" s="332"/>
      <c r="ANE2" s="332"/>
      <c r="ANF2" s="332"/>
      <c r="ANG2" s="332"/>
      <c r="ANH2" s="332"/>
      <c r="ANI2" s="332"/>
      <c r="ANJ2" s="332"/>
      <c r="ANK2" s="332"/>
      <c r="ANL2" s="332"/>
      <c r="ANM2" s="332"/>
      <c r="ANN2" s="332"/>
      <c r="ANO2" s="332"/>
      <c r="ANP2" s="332"/>
      <c r="ANQ2" s="332"/>
      <c r="ANR2" s="332"/>
      <c r="ANS2" s="332"/>
      <c r="ANT2" s="332"/>
      <c r="ANU2" s="332"/>
      <c r="ANV2" s="332"/>
      <c r="ANW2" s="332"/>
      <c r="ANX2" s="332"/>
      <c r="ANY2" s="332"/>
      <c r="ANZ2" s="332"/>
      <c r="AOA2" s="332"/>
      <c r="AOB2" s="332"/>
      <c r="AOC2" s="332"/>
      <c r="AOD2" s="332"/>
      <c r="AOE2" s="332"/>
      <c r="AOF2" s="332"/>
      <c r="AOG2" s="332"/>
      <c r="AOH2" s="332"/>
      <c r="AOI2" s="332"/>
      <c r="AOJ2" s="332"/>
      <c r="AOK2" s="332"/>
      <c r="AOL2" s="332"/>
      <c r="AOM2" s="332"/>
      <c r="AON2" s="332"/>
      <c r="AOO2" s="332"/>
      <c r="AOP2" s="332"/>
      <c r="AOQ2" s="332"/>
      <c r="AOR2" s="332"/>
      <c r="AOS2" s="332"/>
      <c r="AOT2" s="332"/>
      <c r="AOU2" s="332"/>
      <c r="AOV2" s="332"/>
      <c r="AOW2" s="332"/>
      <c r="AOX2" s="332"/>
      <c r="AOY2" s="332"/>
      <c r="AOZ2" s="332"/>
      <c r="APA2" s="332"/>
      <c r="APB2" s="332"/>
      <c r="APC2" s="332"/>
      <c r="APD2" s="332"/>
      <c r="APE2" s="332"/>
      <c r="APF2" s="332"/>
      <c r="APG2" s="332"/>
      <c r="APH2" s="332"/>
      <c r="API2" s="332"/>
      <c r="APJ2" s="332"/>
      <c r="APK2" s="332"/>
      <c r="APL2" s="332"/>
      <c r="APM2" s="332"/>
      <c r="APN2" s="332"/>
      <c r="APO2" s="332"/>
      <c r="APP2" s="332"/>
      <c r="APQ2" s="332"/>
      <c r="APR2" s="332"/>
      <c r="APS2" s="332"/>
      <c r="APT2" s="332"/>
      <c r="APU2" s="332"/>
      <c r="APV2" s="332"/>
      <c r="APW2" s="332"/>
      <c r="APX2" s="332"/>
      <c r="APY2" s="332"/>
      <c r="APZ2" s="332"/>
      <c r="AQA2" s="332"/>
      <c r="AQB2" s="332"/>
      <c r="AQC2" s="332"/>
      <c r="AQD2" s="332"/>
      <c r="AQE2" s="332"/>
      <c r="AQF2" s="332"/>
      <c r="AQG2" s="332"/>
      <c r="AQH2" s="332"/>
      <c r="AQI2" s="332"/>
      <c r="AQJ2" s="332"/>
      <c r="AQK2" s="332"/>
      <c r="AQL2" s="332"/>
      <c r="AQM2" s="332"/>
      <c r="AQN2" s="332"/>
      <c r="AQO2" s="332"/>
      <c r="AQP2" s="332"/>
      <c r="AQQ2" s="332"/>
      <c r="AQR2" s="332"/>
      <c r="AQS2" s="332"/>
      <c r="AQT2" s="332"/>
      <c r="AQU2" s="332"/>
      <c r="AQV2" s="332"/>
      <c r="AQW2" s="332"/>
      <c r="AQX2" s="332"/>
      <c r="AQY2" s="332"/>
      <c r="AQZ2" s="332"/>
      <c r="ARA2" s="332"/>
      <c r="ARB2" s="332"/>
      <c r="ARC2" s="332"/>
      <c r="ARD2" s="332"/>
      <c r="ARE2" s="332"/>
      <c r="ARF2" s="332"/>
      <c r="ARG2" s="332"/>
      <c r="ARH2" s="332"/>
      <c r="ARI2" s="332"/>
      <c r="ARJ2" s="332"/>
      <c r="ARK2" s="332"/>
      <c r="ARL2" s="332"/>
      <c r="ARM2" s="332"/>
      <c r="ARN2" s="332"/>
      <c r="ARO2" s="332"/>
      <c r="ARP2" s="332"/>
      <c r="ARQ2" s="332"/>
      <c r="ARR2" s="332"/>
      <c r="ARS2" s="332"/>
      <c r="ART2" s="332"/>
      <c r="ARU2" s="332"/>
      <c r="ARV2" s="332"/>
      <c r="ARW2" s="332"/>
      <c r="ARX2" s="332"/>
      <c r="ARY2" s="332"/>
      <c r="ARZ2" s="332"/>
      <c r="ASA2" s="332"/>
      <c r="ASB2" s="332"/>
      <c r="ASC2" s="332"/>
      <c r="ASD2" s="332"/>
      <c r="ASE2" s="332"/>
      <c r="ASF2" s="332"/>
      <c r="ASG2" s="332"/>
      <c r="ASH2" s="332"/>
      <c r="ASI2" s="332"/>
      <c r="ASJ2" s="332"/>
      <c r="ASK2" s="332"/>
      <c r="ASL2" s="332"/>
      <c r="ASM2" s="332"/>
      <c r="ASN2" s="332"/>
      <c r="ASO2" s="332"/>
      <c r="ASP2" s="332"/>
      <c r="ASQ2" s="332"/>
      <c r="ASR2" s="332"/>
      <c r="ASS2" s="332"/>
      <c r="AST2" s="332"/>
      <c r="ASU2" s="332"/>
      <c r="ASV2" s="332"/>
      <c r="ASW2" s="332"/>
      <c r="ASX2" s="332"/>
      <c r="ASY2" s="332"/>
      <c r="ASZ2" s="332"/>
      <c r="ATA2" s="332"/>
      <c r="ATB2" s="332"/>
      <c r="ATC2" s="332"/>
      <c r="ATD2" s="332"/>
      <c r="ATE2" s="332"/>
      <c r="ATF2" s="332"/>
      <c r="ATG2" s="332"/>
      <c r="ATH2" s="332"/>
      <c r="ATI2" s="332"/>
      <c r="ATJ2" s="332"/>
      <c r="ATK2" s="332"/>
      <c r="ATL2" s="332"/>
      <c r="ATM2" s="332"/>
      <c r="ATN2" s="332"/>
      <c r="ATO2" s="332"/>
      <c r="ATP2" s="332"/>
      <c r="ATQ2" s="332"/>
      <c r="ATR2" s="332"/>
      <c r="ATS2" s="332"/>
      <c r="ATT2" s="332"/>
      <c r="ATU2" s="332"/>
      <c r="ATV2" s="332"/>
      <c r="ATW2" s="332"/>
      <c r="ATX2" s="332"/>
      <c r="ATY2" s="332"/>
      <c r="ATZ2" s="332"/>
      <c r="AUA2" s="332"/>
      <c r="AUB2" s="332"/>
      <c r="AUC2" s="332"/>
      <c r="AUD2" s="332"/>
      <c r="AUE2" s="332"/>
      <c r="AUF2" s="332"/>
      <c r="AUG2" s="332"/>
      <c r="AUH2" s="332"/>
      <c r="AUI2" s="332"/>
      <c r="AUJ2" s="332"/>
      <c r="AUK2" s="332"/>
      <c r="AUL2" s="332"/>
      <c r="AUM2" s="332"/>
      <c r="AUN2" s="332"/>
      <c r="AUO2" s="332"/>
      <c r="AUP2" s="332"/>
      <c r="AUQ2" s="332"/>
      <c r="AUR2" s="332"/>
      <c r="AUS2" s="332"/>
      <c r="AUT2" s="332"/>
      <c r="AUU2" s="332"/>
      <c r="AUV2" s="332"/>
      <c r="AUW2" s="332"/>
      <c r="AUX2" s="332"/>
      <c r="AUY2" s="332"/>
      <c r="AUZ2" s="332"/>
      <c r="AVA2" s="332"/>
      <c r="AVB2" s="332"/>
      <c r="AVC2" s="332"/>
      <c r="AVD2" s="332"/>
      <c r="AVE2" s="332"/>
      <c r="AVF2" s="332"/>
      <c r="AVG2" s="332"/>
      <c r="AVH2" s="332"/>
      <c r="AVI2" s="332"/>
      <c r="AVJ2" s="332"/>
      <c r="AVK2" s="332"/>
      <c r="AVL2" s="332"/>
      <c r="AVM2" s="332"/>
      <c r="AVN2" s="332"/>
      <c r="AVO2" s="332"/>
      <c r="AVP2" s="332"/>
      <c r="AVQ2" s="332"/>
      <c r="AVR2" s="332"/>
      <c r="AVS2" s="332"/>
      <c r="AVT2" s="332"/>
      <c r="AVU2" s="332"/>
      <c r="AVV2" s="332"/>
      <c r="AVW2" s="332"/>
      <c r="AVX2" s="332"/>
      <c r="AVY2" s="332"/>
      <c r="AVZ2" s="332"/>
      <c r="AWA2" s="332"/>
      <c r="AWB2" s="332"/>
      <c r="AWC2" s="332"/>
      <c r="AWD2" s="332"/>
      <c r="AWE2" s="332"/>
      <c r="AWF2" s="332"/>
      <c r="AWG2" s="332"/>
      <c r="AWH2" s="332"/>
      <c r="AWI2" s="332"/>
      <c r="AWJ2" s="332"/>
      <c r="AWK2" s="332"/>
      <c r="AWL2" s="332"/>
      <c r="AWM2" s="332"/>
      <c r="AWN2" s="332"/>
      <c r="AWO2" s="332"/>
      <c r="AWP2" s="332"/>
      <c r="AWQ2" s="332"/>
      <c r="AWR2" s="332"/>
      <c r="AWS2" s="332"/>
      <c r="AWT2" s="332"/>
      <c r="AWU2" s="332"/>
      <c r="AWV2" s="332"/>
      <c r="AWW2" s="332"/>
      <c r="AWX2" s="332"/>
      <c r="AWY2" s="332"/>
      <c r="AWZ2" s="332"/>
      <c r="AXA2" s="332"/>
      <c r="AXB2" s="332"/>
      <c r="AXC2" s="332"/>
      <c r="AXD2" s="332"/>
      <c r="AXE2" s="332"/>
      <c r="AXF2" s="332"/>
      <c r="AXG2" s="332"/>
      <c r="AXH2" s="332"/>
      <c r="AXI2" s="332"/>
      <c r="AXJ2" s="332"/>
      <c r="AXK2" s="332"/>
      <c r="AXL2" s="332"/>
      <c r="AXM2" s="332"/>
      <c r="AXN2" s="332"/>
      <c r="AXO2" s="332"/>
      <c r="AXP2" s="332"/>
      <c r="AXQ2" s="332"/>
      <c r="AXR2" s="332"/>
      <c r="AXS2" s="332"/>
      <c r="AXT2" s="332"/>
      <c r="AXU2" s="332"/>
      <c r="AXV2" s="332"/>
      <c r="AXW2" s="332"/>
      <c r="AXX2" s="332"/>
      <c r="AXY2" s="332"/>
      <c r="AXZ2" s="332"/>
      <c r="AYA2" s="332"/>
      <c r="AYB2" s="332"/>
      <c r="AYC2" s="332"/>
      <c r="AYD2" s="332"/>
      <c r="AYE2" s="332"/>
      <c r="AYF2" s="332"/>
      <c r="AYG2" s="332"/>
      <c r="AYH2" s="332"/>
      <c r="AYI2" s="332"/>
      <c r="AYJ2" s="332"/>
      <c r="AYK2" s="332"/>
      <c r="AYL2" s="332"/>
      <c r="AYM2" s="332"/>
      <c r="AYN2" s="332"/>
      <c r="AYO2" s="332"/>
      <c r="AYP2" s="332"/>
      <c r="AYQ2" s="332"/>
      <c r="AYR2" s="332"/>
      <c r="AYS2" s="332"/>
      <c r="AYT2" s="332"/>
      <c r="AYU2" s="332"/>
      <c r="AYV2" s="332"/>
      <c r="AYW2" s="332"/>
      <c r="AYX2" s="332"/>
      <c r="AYY2" s="332"/>
      <c r="AYZ2" s="332"/>
      <c r="AZA2" s="332"/>
      <c r="AZB2" s="332"/>
      <c r="AZC2" s="332"/>
      <c r="AZD2" s="332"/>
      <c r="AZE2" s="332"/>
      <c r="AZF2" s="332"/>
      <c r="AZG2" s="332"/>
      <c r="AZH2" s="332"/>
      <c r="AZI2" s="332"/>
      <c r="AZJ2" s="332"/>
      <c r="AZK2" s="332"/>
      <c r="AZL2" s="332"/>
      <c r="AZM2" s="332"/>
      <c r="AZN2" s="332"/>
      <c r="AZO2" s="332"/>
      <c r="AZP2" s="332"/>
      <c r="AZQ2" s="332"/>
      <c r="AZR2" s="332"/>
      <c r="AZS2" s="332"/>
      <c r="AZT2" s="332"/>
      <c r="AZU2" s="332"/>
      <c r="AZV2" s="332"/>
      <c r="AZW2" s="332"/>
      <c r="AZX2" s="332"/>
      <c r="AZY2" s="332"/>
      <c r="AZZ2" s="332"/>
      <c r="BAA2" s="332"/>
      <c r="BAB2" s="332"/>
      <c r="BAC2" s="332"/>
      <c r="BAD2" s="332"/>
      <c r="BAE2" s="332"/>
      <c r="BAF2" s="332"/>
      <c r="BAG2" s="332"/>
      <c r="BAH2" s="332"/>
      <c r="BAI2" s="332"/>
      <c r="BAJ2" s="332"/>
      <c r="BAK2" s="332"/>
      <c r="BAL2" s="332"/>
      <c r="BAM2" s="332"/>
      <c r="BAN2" s="332"/>
      <c r="BAO2" s="332"/>
      <c r="BAP2" s="332"/>
      <c r="BAQ2" s="332"/>
      <c r="BAR2" s="332"/>
      <c r="BAS2" s="332"/>
      <c r="BAT2" s="332"/>
      <c r="BAU2" s="332"/>
      <c r="BAV2" s="332"/>
      <c r="BAW2" s="332"/>
      <c r="BAX2" s="332"/>
      <c r="BAY2" s="332"/>
      <c r="BAZ2" s="332"/>
      <c r="BBA2" s="332"/>
      <c r="BBB2" s="332"/>
      <c r="BBC2" s="332"/>
      <c r="BBD2" s="332"/>
      <c r="BBE2" s="332"/>
      <c r="BBF2" s="332"/>
      <c r="BBG2" s="332"/>
      <c r="BBH2" s="332"/>
      <c r="BBI2" s="332"/>
      <c r="BBJ2" s="332"/>
      <c r="BBK2" s="332"/>
      <c r="BBL2" s="332"/>
      <c r="BBM2" s="332"/>
      <c r="BBN2" s="332"/>
      <c r="BBO2" s="332"/>
      <c r="BBP2" s="332"/>
      <c r="BBQ2" s="332"/>
      <c r="BBR2" s="332"/>
      <c r="BBS2" s="332"/>
      <c r="BBT2" s="332"/>
      <c r="BBU2" s="332"/>
      <c r="BBV2" s="332"/>
      <c r="BBW2" s="332"/>
      <c r="BBX2" s="332"/>
      <c r="BBY2" s="332"/>
      <c r="BBZ2" s="332"/>
      <c r="BCA2" s="332"/>
      <c r="BCB2" s="332"/>
      <c r="BCC2" s="332"/>
      <c r="BCD2" s="332"/>
      <c r="BCE2" s="332"/>
      <c r="BCF2" s="332"/>
      <c r="BCG2" s="332"/>
      <c r="BCH2" s="332"/>
      <c r="BCI2" s="332"/>
      <c r="BCJ2" s="332"/>
      <c r="BCK2" s="332"/>
      <c r="BCL2" s="332"/>
      <c r="BCM2" s="332"/>
      <c r="BCN2" s="332"/>
      <c r="BCO2" s="332"/>
      <c r="BCP2" s="332"/>
      <c r="BCQ2" s="332"/>
      <c r="BCR2" s="332"/>
      <c r="BCS2" s="332"/>
      <c r="BCT2" s="332"/>
      <c r="BCU2" s="332"/>
      <c r="BCV2" s="332"/>
      <c r="BCW2" s="332"/>
      <c r="BCX2" s="332"/>
      <c r="BCY2" s="332"/>
      <c r="BCZ2" s="332"/>
      <c r="BDA2" s="332"/>
      <c r="BDB2" s="332"/>
      <c r="BDC2" s="332"/>
      <c r="BDD2" s="332"/>
      <c r="BDE2" s="332"/>
      <c r="BDF2" s="332"/>
      <c r="BDG2" s="332"/>
      <c r="BDH2" s="332"/>
      <c r="BDI2" s="332"/>
      <c r="BDJ2" s="332"/>
      <c r="BDK2" s="332"/>
      <c r="BDL2" s="332"/>
      <c r="BDM2" s="332"/>
      <c r="BDN2" s="332"/>
      <c r="BDO2" s="332"/>
      <c r="BDP2" s="332"/>
      <c r="BDQ2" s="332"/>
      <c r="BDR2" s="332"/>
      <c r="BDS2" s="332"/>
      <c r="BDT2" s="332"/>
      <c r="BDU2" s="332"/>
      <c r="BDV2" s="332"/>
      <c r="BDW2" s="332"/>
      <c r="BDX2" s="332"/>
      <c r="BDY2" s="332"/>
      <c r="BDZ2" s="332"/>
      <c r="BEA2" s="332"/>
      <c r="BEB2" s="332"/>
      <c r="BEC2" s="332"/>
      <c r="BED2" s="332"/>
      <c r="BEE2" s="332"/>
      <c r="BEF2" s="332"/>
      <c r="BEG2" s="332"/>
      <c r="BEH2" s="332"/>
      <c r="BEI2" s="332"/>
      <c r="BEJ2" s="332"/>
      <c r="BEK2" s="332"/>
      <c r="BEL2" s="332"/>
      <c r="BEM2" s="332"/>
      <c r="BEN2" s="332"/>
      <c r="BEO2" s="332"/>
      <c r="BEP2" s="332"/>
      <c r="BEQ2" s="332"/>
      <c r="BER2" s="332"/>
      <c r="BES2" s="332"/>
      <c r="BET2" s="332"/>
      <c r="BEU2" s="332"/>
      <c r="BEV2" s="332"/>
      <c r="BEW2" s="332"/>
      <c r="BEX2" s="332"/>
      <c r="BEY2" s="332"/>
      <c r="BEZ2" s="332"/>
      <c r="BFA2" s="332"/>
      <c r="BFB2" s="332"/>
      <c r="BFC2" s="332"/>
      <c r="BFD2" s="332"/>
      <c r="BFE2" s="332"/>
      <c r="BFF2" s="332"/>
      <c r="BFG2" s="332"/>
      <c r="BFH2" s="332"/>
      <c r="BFI2" s="332"/>
      <c r="BFJ2" s="332"/>
      <c r="BFK2" s="332"/>
      <c r="BFL2" s="332"/>
      <c r="BFM2" s="332"/>
      <c r="BFN2" s="332"/>
      <c r="BFO2" s="332"/>
      <c r="BFP2" s="332"/>
      <c r="BFQ2" s="332"/>
      <c r="BFR2" s="332"/>
      <c r="BFS2" s="332"/>
      <c r="BFT2" s="332"/>
      <c r="BFU2" s="332"/>
      <c r="BFV2" s="332"/>
      <c r="BFW2" s="332"/>
      <c r="BFX2" s="332"/>
      <c r="BFY2" s="332"/>
      <c r="BFZ2" s="332"/>
      <c r="BGA2" s="332"/>
      <c r="BGB2" s="332"/>
      <c r="BGC2" s="332"/>
      <c r="BGD2" s="332"/>
      <c r="BGE2" s="332"/>
      <c r="BGF2" s="332"/>
      <c r="BGG2" s="332"/>
      <c r="BGH2" s="332"/>
      <c r="BGI2" s="332"/>
      <c r="BGJ2" s="332"/>
      <c r="BGK2" s="332"/>
      <c r="BGL2" s="332"/>
      <c r="BGM2" s="332"/>
      <c r="BGN2" s="332"/>
      <c r="BGO2" s="332"/>
      <c r="BGP2" s="332"/>
      <c r="BGQ2" s="332"/>
      <c r="BGR2" s="332"/>
      <c r="BGS2" s="332"/>
      <c r="BGT2" s="332"/>
      <c r="BGU2" s="332"/>
      <c r="BGV2" s="332"/>
      <c r="BGW2" s="332"/>
      <c r="BGX2" s="332"/>
      <c r="BGY2" s="332"/>
      <c r="BGZ2" s="332"/>
      <c r="BHA2" s="332"/>
      <c r="BHB2" s="332"/>
      <c r="BHC2" s="332"/>
      <c r="BHD2" s="332"/>
      <c r="BHE2" s="332"/>
      <c r="BHF2" s="332"/>
      <c r="BHG2" s="332"/>
      <c r="BHH2" s="332"/>
      <c r="BHI2" s="332"/>
      <c r="BHJ2" s="332"/>
      <c r="BHK2" s="332"/>
      <c r="BHL2" s="332"/>
      <c r="BHM2" s="332"/>
      <c r="BHN2" s="332"/>
      <c r="BHO2" s="332"/>
      <c r="BHP2" s="332"/>
      <c r="BHQ2" s="332"/>
      <c r="BHR2" s="332"/>
      <c r="BHS2" s="332"/>
      <c r="BHT2" s="332"/>
      <c r="BHU2" s="332"/>
      <c r="BHV2" s="332"/>
      <c r="BHW2" s="332"/>
      <c r="BHX2" s="332"/>
      <c r="BHY2" s="332"/>
      <c r="BHZ2" s="332"/>
      <c r="BIA2" s="332"/>
      <c r="BIB2" s="332"/>
      <c r="BIC2" s="332"/>
      <c r="BID2" s="332"/>
      <c r="BIE2" s="332"/>
      <c r="BIF2" s="332"/>
      <c r="BIG2" s="332"/>
      <c r="BIH2" s="332"/>
      <c r="BII2" s="332"/>
      <c r="BIJ2" s="332"/>
      <c r="BIK2" s="332"/>
      <c r="BIL2" s="332"/>
      <c r="BIM2" s="332"/>
      <c r="BIN2" s="332"/>
      <c r="BIO2" s="332"/>
      <c r="BIP2" s="332"/>
      <c r="BIQ2" s="332"/>
      <c r="BIR2" s="332"/>
      <c r="BIS2" s="332"/>
      <c r="BIT2" s="332"/>
      <c r="BIU2" s="332"/>
      <c r="BIV2" s="332"/>
      <c r="BIW2" s="332"/>
      <c r="BIX2" s="332"/>
      <c r="BIY2" s="332"/>
      <c r="BIZ2" s="332"/>
      <c r="BJA2" s="332"/>
      <c r="BJB2" s="332"/>
      <c r="BJC2" s="332"/>
      <c r="BJD2" s="332"/>
      <c r="BJE2" s="332"/>
      <c r="BJF2" s="332"/>
      <c r="BJG2" s="332"/>
      <c r="BJH2" s="332"/>
      <c r="BJI2" s="332"/>
      <c r="BJJ2" s="332"/>
      <c r="BJK2" s="332"/>
      <c r="BJL2" s="332"/>
      <c r="BJM2" s="332"/>
      <c r="BJN2" s="332"/>
      <c r="BJO2" s="332"/>
      <c r="BJP2" s="332"/>
      <c r="BJQ2" s="332"/>
      <c r="BJR2" s="332"/>
      <c r="BJS2" s="332"/>
      <c r="BJT2" s="332"/>
      <c r="BJU2" s="332"/>
      <c r="BJV2" s="332"/>
      <c r="BJW2" s="332"/>
      <c r="BJX2" s="332"/>
      <c r="BJY2" s="332"/>
      <c r="BJZ2" s="332"/>
      <c r="BKA2" s="332"/>
      <c r="BKB2" s="332"/>
      <c r="BKC2" s="332"/>
      <c r="BKD2" s="332"/>
      <c r="BKE2" s="332"/>
      <c r="BKF2" s="332"/>
      <c r="BKG2" s="332"/>
      <c r="BKH2" s="332"/>
      <c r="BKI2" s="332"/>
      <c r="BKJ2" s="332"/>
      <c r="BKK2" s="332"/>
      <c r="BKL2" s="332"/>
      <c r="BKM2" s="332"/>
      <c r="BKN2" s="332"/>
      <c r="BKO2" s="332"/>
      <c r="BKP2" s="332"/>
      <c r="BKQ2" s="332"/>
      <c r="BKR2" s="332"/>
      <c r="BKS2" s="332"/>
      <c r="BKT2" s="332"/>
      <c r="BKU2" s="332"/>
      <c r="BKV2" s="332"/>
      <c r="BKW2" s="332"/>
      <c r="BKX2" s="332"/>
      <c r="BKY2" s="332"/>
      <c r="BKZ2" s="332"/>
      <c r="BLA2" s="332"/>
      <c r="BLB2" s="332"/>
      <c r="BLC2" s="332"/>
      <c r="BLD2" s="332"/>
      <c r="BLE2" s="332"/>
      <c r="BLF2" s="332"/>
      <c r="BLG2" s="332"/>
      <c r="BLH2" s="332"/>
      <c r="BLI2" s="332"/>
      <c r="BLJ2" s="332"/>
      <c r="BLK2" s="332"/>
      <c r="BLL2" s="332"/>
      <c r="BLM2" s="332"/>
      <c r="BLN2" s="332"/>
      <c r="BLO2" s="332"/>
      <c r="BLP2" s="332"/>
      <c r="BLQ2" s="332"/>
      <c r="BLR2" s="332"/>
      <c r="BLS2" s="332"/>
      <c r="BLT2" s="332"/>
      <c r="BLU2" s="332"/>
      <c r="BLV2" s="332"/>
      <c r="BLW2" s="332"/>
      <c r="BLX2" s="332"/>
      <c r="BLY2" s="332"/>
      <c r="BLZ2" s="332"/>
      <c r="BMA2" s="332"/>
      <c r="BMB2" s="332"/>
      <c r="BMC2" s="332"/>
      <c r="BMD2" s="332"/>
      <c r="BME2" s="332"/>
      <c r="BMF2" s="332"/>
      <c r="BMG2" s="332"/>
      <c r="BMH2" s="332"/>
      <c r="BMI2" s="332"/>
      <c r="BMJ2" s="332"/>
      <c r="BMK2" s="332"/>
      <c r="BML2" s="332"/>
      <c r="BMM2" s="332"/>
      <c r="BMN2" s="332"/>
      <c r="BMO2" s="332"/>
      <c r="BMP2" s="332"/>
      <c r="BMQ2" s="332"/>
      <c r="BMR2" s="332"/>
      <c r="BMS2" s="332"/>
      <c r="BMT2" s="332"/>
      <c r="BMU2" s="332"/>
      <c r="BMV2" s="332"/>
      <c r="BMW2" s="332"/>
      <c r="BMX2" s="332"/>
      <c r="BMY2" s="332"/>
      <c r="BMZ2" s="332"/>
      <c r="BNA2" s="332"/>
      <c r="BNB2" s="332"/>
      <c r="BNC2" s="332"/>
      <c r="BND2" s="332"/>
      <c r="BNE2" s="332"/>
      <c r="BNF2" s="332"/>
      <c r="BNG2" s="332"/>
      <c r="BNH2" s="332"/>
      <c r="BNI2" s="332"/>
      <c r="BNJ2" s="332"/>
      <c r="BNK2" s="332"/>
      <c r="BNL2" s="332"/>
      <c r="BNM2" s="332"/>
      <c r="BNN2" s="332"/>
      <c r="BNO2" s="332"/>
      <c r="BNP2" s="332"/>
      <c r="BNQ2" s="332"/>
      <c r="BNR2" s="332"/>
      <c r="BNS2" s="332"/>
      <c r="BNT2" s="332"/>
      <c r="BNU2" s="332"/>
      <c r="BNV2" s="332"/>
      <c r="BNW2" s="332"/>
      <c r="BNX2" s="332"/>
      <c r="BNY2" s="332"/>
      <c r="BNZ2" s="332"/>
      <c r="BOA2" s="332"/>
      <c r="BOB2" s="332"/>
      <c r="BOC2" s="332"/>
      <c r="BOD2" s="332"/>
      <c r="BOE2" s="332"/>
      <c r="BOF2" s="332"/>
      <c r="BOG2" s="332"/>
      <c r="BOH2" s="332"/>
      <c r="BOI2" s="332"/>
      <c r="BOJ2" s="332"/>
      <c r="BOK2" s="332"/>
      <c r="BOL2" s="332"/>
      <c r="BOM2" s="332"/>
      <c r="BON2" s="332"/>
      <c r="BOO2" s="332"/>
      <c r="BOP2" s="332"/>
      <c r="BOQ2" s="332"/>
      <c r="BOR2" s="332"/>
      <c r="BOS2" s="332"/>
      <c r="BOT2" s="332"/>
      <c r="BOU2" s="332"/>
      <c r="BOV2" s="332"/>
      <c r="BOW2" s="332"/>
      <c r="BOX2" s="332"/>
      <c r="BOY2" s="332"/>
      <c r="BOZ2" s="332"/>
      <c r="BPA2" s="332"/>
      <c r="BPB2" s="332"/>
      <c r="BPC2" s="332"/>
      <c r="BPD2" s="332"/>
      <c r="BPE2" s="332"/>
      <c r="BPF2" s="332"/>
      <c r="BPG2" s="332"/>
      <c r="BPH2" s="332"/>
      <c r="BPI2" s="332"/>
      <c r="BPJ2" s="332"/>
      <c r="BPK2" s="332"/>
      <c r="BPL2" s="332"/>
      <c r="BPM2" s="332"/>
      <c r="BPN2" s="332"/>
      <c r="BPO2" s="332"/>
      <c r="BPP2" s="332"/>
      <c r="BPQ2" s="332"/>
      <c r="BPR2" s="332"/>
      <c r="BPS2" s="332"/>
      <c r="BPT2" s="332"/>
      <c r="BPU2" s="332"/>
      <c r="BPV2" s="332"/>
      <c r="BPW2" s="332"/>
      <c r="BPX2" s="332"/>
      <c r="BPY2" s="332"/>
      <c r="BPZ2" s="332"/>
      <c r="BQA2" s="332"/>
      <c r="BQB2" s="332"/>
      <c r="BQC2" s="332"/>
      <c r="BQD2" s="332"/>
      <c r="BQE2" s="332"/>
      <c r="BQF2" s="332"/>
      <c r="BQG2" s="332"/>
      <c r="BQH2" s="332"/>
      <c r="BQI2" s="332"/>
      <c r="BQJ2" s="332"/>
      <c r="BQK2" s="332"/>
      <c r="BQL2" s="332"/>
      <c r="BQM2" s="332"/>
      <c r="BQN2" s="332"/>
      <c r="BQO2" s="332"/>
      <c r="BQP2" s="332"/>
      <c r="BQQ2" s="332"/>
      <c r="BQR2" s="332"/>
      <c r="BQS2" s="332"/>
      <c r="BQT2" s="332"/>
      <c r="BQU2" s="332"/>
      <c r="BQV2" s="332"/>
      <c r="BQW2" s="332"/>
      <c r="BQX2" s="332"/>
      <c r="BQY2" s="332"/>
      <c r="BQZ2" s="332"/>
      <c r="BRA2" s="332"/>
      <c r="BRB2" s="332"/>
      <c r="BRC2" s="332"/>
      <c r="BRD2" s="332"/>
      <c r="BRE2" s="332"/>
      <c r="BRF2" s="332"/>
      <c r="BRG2" s="332"/>
      <c r="BRH2" s="332"/>
      <c r="BRI2" s="332"/>
      <c r="BRJ2" s="332"/>
      <c r="BRK2" s="332"/>
      <c r="BRL2" s="332"/>
      <c r="BRM2" s="332"/>
      <c r="BRN2" s="332"/>
      <c r="BRO2" s="332"/>
      <c r="BRP2" s="332"/>
      <c r="BRQ2" s="332"/>
      <c r="BRR2" s="332"/>
      <c r="BRS2" s="332"/>
      <c r="BRT2" s="332"/>
      <c r="BRU2" s="332"/>
      <c r="BRV2" s="332"/>
      <c r="BRW2" s="332"/>
      <c r="BRX2" s="332"/>
      <c r="BRY2" s="332"/>
      <c r="BRZ2" s="332"/>
      <c r="BSA2" s="332"/>
      <c r="BSB2" s="332"/>
      <c r="BSC2" s="332"/>
      <c r="BSD2" s="332"/>
      <c r="BSE2" s="332"/>
      <c r="BSF2" s="332"/>
      <c r="BSG2" s="332"/>
      <c r="BSH2" s="332"/>
      <c r="BSI2" s="332"/>
      <c r="BSJ2" s="332"/>
      <c r="BSK2" s="332"/>
      <c r="BSL2" s="332"/>
      <c r="BSM2" s="332"/>
      <c r="BSN2" s="332"/>
      <c r="BSO2" s="332"/>
      <c r="BSP2" s="332"/>
      <c r="BSQ2" s="332"/>
      <c r="BSR2" s="332"/>
      <c r="BSS2" s="332"/>
      <c r="BST2" s="332"/>
      <c r="BSU2" s="332"/>
      <c r="BSV2" s="332"/>
      <c r="BSW2" s="332"/>
      <c r="BSX2" s="332"/>
      <c r="BSY2" s="332"/>
      <c r="BSZ2" s="332"/>
      <c r="BTA2" s="332"/>
      <c r="BTB2" s="332"/>
      <c r="BTC2" s="332"/>
      <c r="BTD2" s="332"/>
      <c r="BTE2" s="332"/>
      <c r="BTF2" s="332"/>
      <c r="BTG2" s="332"/>
      <c r="BTH2" s="332"/>
      <c r="BTI2" s="332"/>
      <c r="BTJ2" s="332"/>
      <c r="BTK2" s="332"/>
      <c r="BTL2" s="332"/>
      <c r="BTM2" s="332"/>
      <c r="BTN2" s="332"/>
      <c r="BTO2" s="332"/>
      <c r="BTP2" s="332"/>
      <c r="BTQ2" s="332"/>
      <c r="BTR2" s="332"/>
      <c r="BTS2" s="332"/>
      <c r="BTT2" s="332"/>
      <c r="BTU2" s="332"/>
      <c r="BTV2" s="332"/>
      <c r="BTW2" s="332"/>
      <c r="BTX2" s="332"/>
      <c r="BTY2" s="332"/>
      <c r="BTZ2" s="332"/>
      <c r="BUA2" s="332"/>
      <c r="BUB2" s="332"/>
      <c r="BUC2" s="332"/>
      <c r="BUD2" s="332"/>
      <c r="BUE2" s="332"/>
      <c r="BUF2" s="332"/>
      <c r="BUG2" s="332"/>
      <c r="BUH2" s="332"/>
      <c r="BUI2" s="332"/>
      <c r="BUJ2" s="332"/>
      <c r="BUK2" s="332"/>
      <c r="BUL2" s="332"/>
      <c r="BUM2" s="332"/>
      <c r="BUN2" s="332"/>
      <c r="BUO2" s="332"/>
      <c r="BUP2" s="332"/>
      <c r="BUQ2" s="332"/>
      <c r="BUR2" s="332"/>
      <c r="BUS2" s="332"/>
      <c r="BUT2" s="332"/>
      <c r="BUU2" s="332"/>
      <c r="BUV2" s="332"/>
      <c r="BUW2" s="332"/>
      <c r="BUX2" s="332"/>
      <c r="BUY2" s="332"/>
      <c r="BUZ2" s="332"/>
      <c r="BVA2" s="332"/>
      <c r="BVB2" s="332"/>
      <c r="BVC2" s="332"/>
      <c r="BVD2" s="332"/>
      <c r="BVE2" s="332"/>
      <c r="BVF2" s="332"/>
      <c r="BVG2" s="332"/>
      <c r="BVH2" s="332"/>
      <c r="BVI2" s="332"/>
      <c r="BVJ2" s="332"/>
      <c r="BVK2" s="332"/>
      <c r="BVL2" s="332"/>
      <c r="BVM2" s="332"/>
      <c r="BVN2" s="332"/>
      <c r="BVO2" s="332"/>
      <c r="BVP2" s="332"/>
      <c r="BVQ2" s="332"/>
      <c r="BVR2" s="332"/>
      <c r="BVS2" s="332"/>
      <c r="BVT2" s="332"/>
      <c r="BVU2" s="332"/>
      <c r="BVV2" s="332"/>
      <c r="BVW2" s="332"/>
      <c r="BVX2" s="332"/>
      <c r="BVY2" s="332"/>
      <c r="BVZ2" s="332"/>
      <c r="BWA2" s="332"/>
      <c r="BWB2" s="332"/>
      <c r="BWC2" s="332"/>
      <c r="BWD2" s="332"/>
      <c r="BWE2" s="332"/>
      <c r="BWF2" s="332"/>
      <c r="BWG2" s="332"/>
      <c r="BWH2" s="332"/>
      <c r="BWI2" s="332"/>
      <c r="BWJ2" s="332"/>
      <c r="BWK2" s="332"/>
      <c r="BWL2" s="332"/>
      <c r="BWM2" s="332"/>
      <c r="BWN2" s="332"/>
      <c r="BWO2" s="332"/>
      <c r="BWP2" s="332"/>
      <c r="BWQ2" s="332"/>
      <c r="BWR2" s="332"/>
      <c r="BWS2" s="332"/>
      <c r="BWT2" s="332"/>
      <c r="BWU2" s="332"/>
      <c r="BWV2" s="332"/>
      <c r="BWW2" s="332"/>
      <c r="BWX2" s="332"/>
      <c r="BWY2" s="332"/>
      <c r="BWZ2" s="332"/>
      <c r="BXA2" s="332"/>
      <c r="BXB2" s="332"/>
      <c r="BXC2" s="332"/>
      <c r="BXD2" s="332"/>
      <c r="BXE2" s="332"/>
      <c r="BXF2" s="332"/>
      <c r="BXG2" s="332"/>
      <c r="BXH2" s="332"/>
      <c r="BXI2" s="332"/>
      <c r="BXJ2" s="332"/>
      <c r="BXK2" s="332"/>
      <c r="BXL2" s="332"/>
      <c r="BXM2" s="332"/>
      <c r="BXN2" s="332"/>
      <c r="BXO2" s="332"/>
      <c r="BXP2" s="332"/>
      <c r="BXQ2" s="332"/>
      <c r="BXR2" s="332"/>
      <c r="BXS2" s="332"/>
      <c r="BXT2" s="332"/>
      <c r="BXU2" s="332"/>
      <c r="BXV2" s="332"/>
      <c r="BXW2" s="332"/>
      <c r="BXX2" s="332"/>
      <c r="BXY2" s="332"/>
      <c r="BXZ2" s="332"/>
      <c r="BYA2" s="332"/>
      <c r="BYB2" s="332"/>
      <c r="BYC2" s="332"/>
      <c r="BYD2" s="332"/>
      <c r="BYE2" s="332"/>
      <c r="BYF2" s="332"/>
      <c r="BYG2" s="332"/>
      <c r="BYH2" s="332"/>
      <c r="BYI2" s="332"/>
      <c r="BYJ2" s="332"/>
      <c r="BYK2" s="332"/>
      <c r="BYL2" s="332"/>
      <c r="BYM2" s="332"/>
      <c r="BYN2" s="332"/>
      <c r="BYO2" s="332"/>
      <c r="BYP2" s="332"/>
      <c r="BYQ2" s="332"/>
      <c r="BYR2" s="332"/>
      <c r="BYS2" s="332"/>
      <c r="BYT2" s="332"/>
      <c r="BYU2" s="332"/>
      <c r="BYV2" s="332"/>
      <c r="BYW2" s="332"/>
      <c r="BYX2" s="332"/>
      <c r="BYY2" s="332"/>
      <c r="BYZ2" s="332"/>
      <c r="BZA2" s="332"/>
      <c r="BZB2" s="332"/>
      <c r="BZC2" s="332"/>
      <c r="BZD2" s="332"/>
      <c r="BZE2" s="332"/>
      <c r="BZF2" s="332"/>
      <c r="BZG2" s="332"/>
      <c r="BZH2" s="332"/>
      <c r="BZI2" s="332"/>
      <c r="BZJ2" s="332"/>
      <c r="BZK2" s="332"/>
      <c r="BZL2" s="332"/>
      <c r="BZM2" s="332"/>
      <c r="BZN2" s="332"/>
      <c r="BZO2" s="332"/>
      <c r="BZP2" s="332"/>
      <c r="BZQ2" s="332"/>
      <c r="BZR2" s="332"/>
      <c r="BZS2" s="332"/>
      <c r="BZT2" s="332"/>
      <c r="BZU2" s="332"/>
      <c r="BZV2" s="332"/>
      <c r="BZW2" s="332"/>
      <c r="BZX2" s="332"/>
      <c r="BZY2" s="332"/>
      <c r="BZZ2" s="332"/>
      <c r="CAA2" s="332"/>
      <c r="CAB2" s="332"/>
      <c r="CAC2" s="332"/>
      <c r="CAD2" s="332"/>
      <c r="CAE2" s="332"/>
      <c r="CAF2" s="332"/>
      <c r="CAG2" s="332"/>
      <c r="CAH2" s="332"/>
      <c r="CAI2" s="332"/>
      <c r="CAJ2" s="332"/>
      <c r="CAK2" s="332"/>
      <c r="CAL2" s="332"/>
      <c r="CAM2" s="332"/>
      <c r="CAN2" s="332"/>
      <c r="CAO2" s="332"/>
      <c r="CAP2" s="332"/>
      <c r="CAQ2" s="332"/>
      <c r="CAR2" s="332"/>
      <c r="CAS2" s="332"/>
      <c r="CAT2" s="332"/>
      <c r="CAU2" s="332"/>
      <c r="CAV2" s="332"/>
      <c r="CAW2" s="332"/>
      <c r="CAX2" s="332"/>
      <c r="CAY2" s="332"/>
      <c r="CAZ2" s="332"/>
      <c r="CBA2" s="332"/>
      <c r="CBB2" s="332"/>
      <c r="CBC2" s="332"/>
      <c r="CBD2" s="332"/>
      <c r="CBE2" s="332"/>
      <c r="CBF2" s="332"/>
      <c r="CBG2" s="332"/>
      <c r="CBH2" s="332"/>
      <c r="CBI2" s="332"/>
      <c r="CBJ2" s="332"/>
      <c r="CBK2" s="332"/>
      <c r="CBL2" s="332"/>
      <c r="CBM2" s="332"/>
      <c r="CBN2" s="332"/>
      <c r="CBO2" s="332"/>
      <c r="CBP2" s="332"/>
      <c r="CBQ2" s="332"/>
      <c r="CBR2" s="332"/>
      <c r="CBS2" s="332"/>
      <c r="CBT2" s="332"/>
      <c r="CBU2" s="332"/>
      <c r="CBV2" s="332"/>
      <c r="CBW2" s="332"/>
      <c r="CBX2" s="332"/>
      <c r="CBY2" s="332"/>
      <c r="CBZ2" s="332"/>
      <c r="CCA2" s="332"/>
      <c r="CCB2" s="332"/>
      <c r="CCC2" s="332"/>
      <c r="CCD2" s="332"/>
      <c r="CCE2" s="332"/>
      <c r="CCF2" s="332"/>
      <c r="CCG2" s="332"/>
      <c r="CCH2" s="332"/>
      <c r="CCI2" s="332"/>
      <c r="CCJ2" s="332"/>
      <c r="CCK2" s="332"/>
      <c r="CCL2" s="332"/>
      <c r="CCM2" s="332"/>
      <c r="CCN2" s="332"/>
      <c r="CCO2" s="332"/>
      <c r="CCP2" s="332"/>
      <c r="CCQ2" s="332"/>
      <c r="CCR2" s="332"/>
      <c r="CCS2" s="332"/>
      <c r="CCT2" s="332"/>
      <c r="CCU2" s="332"/>
      <c r="CCV2" s="332"/>
      <c r="CCW2" s="332"/>
      <c r="CCX2" s="332"/>
      <c r="CCY2" s="332"/>
      <c r="CCZ2" s="332"/>
      <c r="CDA2" s="332"/>
      <c r="CDB2" s="332"/>
      <c r="CDC2" s="332"/>
      <c r="CDD2" s="332"/>
      <c r="CDE2" s="332"/>
      <c r="CDF2" s="332"/>
      <c r="CDG2" s="332"/>
      <c r="CDH2" s="332"/>
      <c r="CDI2" s="332"/>
      <c r="CDJ2" s="332"/>
      <c r="CDK2" s="332"/>
      <c r="CDL2" s="332"/>
      <c r="CDM2" s="332"/>
      <c r="CDN2" s="332"/>
      <c r="CDO2" s="332"/>
      <c r="CDP2" s="332"/>
      <c r="CDQ2" s="332"/>
      <c r="CDR2" s="332"/>
      <c r="CDS2" s="332"/>
      <c r="CDT2" s="332"/>
      <c r="CDU2" s="332"/>
      <c r="CDV2" s="332"/>
      <c r="CDW2" s="332"/>
      <c r="CDX2" s="332"/>
      <c r="CDY2" s="332"/>
      <c r="CDZ2" s="332"/>
      <c r="CEA2" s="332"/>
      <c r="CEB2" s="332"/>
      <c r="CEC2" s="332"/>
      <c r="CED2" s="332"/>
      <c r="CEE2" s="332"/>
      <c r="CEF2" s="332"/>
      <c r="CEG2" s="332"/>
      <c r="CEH2" s="332"/>
      <c r="CEI2" s="332"/>
      <c r="CEJ2" s="332"/>
      <c r="CEK2" s="332"/>
      <c r="CEL2" s="332"/>
      <c r="CEM2" s="332"/>
      <c r="CEN2" s="332"/>
      <c r="CEO2" s="332"/>
      <c r="CEP2" s="332"/>
      <c r="CEQ2" s="332"/>
      <c r="CER2" s="332"/>
      <c r="CES2" s="332"/>
      <c r="CET2" s="332"/>
      <c r="CEU2" s="332"/>
      <c r="CEV2" s="332"/>
      <c r="CEW2" s="332"/>
      <c r="CEX2" s="332"/>
      <c r="CEY2" s="332"/>
      <c r="CEZ2" s="332"/>
      <c r="CFA2" s="332"/>
      <c r="CFB2" s="332"/>
      <c r="CFC2" s="332"/>
      <c r="CFD2" s="332"/>
      <c r="CFE2" s="332"/>
      <c r="CFF2" s="332"/>
      <c r="CFG2" s="332"/>
      <c r="CFH2" s="332"/>
      <c r="CFI2" s="332"/>
      <c r="CFJ2" s="332"/>
      <c r="CFK2" s="332"/>
      <c r="CFL2" s="332"/>
      <c r="CFM2" s="332"/>
      <c r="CFN2" s="332"/>
      <c r="CFO2" s="332"/>
      <c r="CFP2" s="332"/>
      <c r="CFQ2" s="332"/>
      <c r="CFR2" s="332"/>
      <c r="CFS2" s="332"/>
      <c r="CFT2" s="332"/>
      <c r="CFU2" s="332"/>
      <c r="CFV2" s="332"/>
      <c r="CFW2" s="332"/>
      <c r="CFX2" s="332"/>
      <c r="CFY2" s="332"/>
      <c r="CFZ2" s="332"/>
      <c r="CGA2" s="332"/>
      <c r="CGB2" s="332"/>
      <c r="CGC2" s="332"/>
      <c r="CGD2" s="332"/>
      <c r="CGE2" s="332"/>
      <c r="CGF2" s="332"/>
      <c r="CGG2" s="332"/>
      <c r="CGH2" s="332"/>
      <c r="CGI2" s="332"/>
      <c r="CGJ2" s="332"/>
      <c r="CGK2" s="332"/>
      <c r="CGL2" s="332"/>
      <c r="CGM2" s="332"/>
      <c r="CGN2" s="332"/>
      <c r="CGO2" s="332"/>
      <c r="CGP2" s="332"/>
      <c r="CGQ2" s="332"/>
      <c r="CGR2" s="332"/>
      <c r="CGS2" s="332"/>
      <c r="CGT2" s="332"/>
      <c r="CGU2" s="332"/>
      <c r="CGV2" s="332"/>
      <c r="CGW2" s="332"/>
      <c r="CGX2" s="332"/>
      <c r="CGY2" s="332"/>
      <c r="CGZ2" s="332"/>
      <c r="CHA2" s="332"/>
      <c r="CHB2" s="332"/>
      <c r="CHC2" s="332"/>
      <c r="CHD2" s="332"/>
      <c r="CHE2" s="332"/>
      <c r="CHF2" s="332"/>
      <c r="CHG2" s="332"/>
      <c r="CHH2" s="332"/>
      <c r="CHI2" s="332"/>
      <c r="CHJ2" s="332"/>
      <c r="CHK2" s="332"/>
      <c r="CHL2" s="332"/>
      <c r="CHM2" s="332"/>
      <c r="CHN2" s="332"/>
      <c r="CHO2" s="332"/>
      <c r="CHP2" s="332"/>
      <c r="CHQ2" s="332"/>
      <c r="CHR2" s="332"/>
      <c r="CHS2" s="332"/>
      <c r="CHT2" s="332"/>
      <c r="CHU2" s="332"/>
      <c r="CHV2" s="332"/>
      <c r="CHW2" s="332"/>
      <c r="CHX2" s="332"/>
      <c r="CHY2" s="332"/>
      <c r="CHZ2" s="332"/>
      <c r="CIA2" s="332"/>
      <c r="CIB2" s="332"/>
      <c r="CIC2" s="332"/>
      <c r="CID2" s="332"/>
      <c r="CIE2" s="332"/>
      <c r="CIF2" s="332"/>
      <c r="CIG2" s="332"/>
      <c r="CIH2" s="332"/>
      <c r="CII2" s="332"/>
      <c r="CIJ2" s="332"/>
      <c r="CIK2" s="332"/>
      <c r="CIL2" s="332"/>
      <c r="CIM2" s="332"/>
      <c r="CIN2" s="332"/>
      <c r="CIO2" s="332"/>
      <c r="CIP2" s="332"/>
      <c r="CIQ2" s="332"/>
      <c r="CIR2" s="332"/>
      <c r="CIS2" s="332"/>
      <c r="CIT2" s="332"/>
      <c r="CIU2" s="332"/>
      <c r="CIV2" s="332"/>
      <c r="CIW2" s="332"/>
      <c r="CIX2" s="332"/>
      <c r="CIY2" s="332"/>
      <c r="CIZ2" s="332"/>
      <c r="CJA2" s="332"/>
      <c r="CJB2" s="332"/>
      <c r="CJC2" s="332"/>
      <c r="CJD2" s="332"/>
      <c r="CJE2" s="332"/>
      <c r="CJF2" s="332"/>
      <c r="CJG2" s="332"/>
      <c r="CJH2" s="332"/>
      <c r="CJI2" s="332"/>
      <c r="CJJ2" s="332"/>
      <c r="CJK2" s="332"/>
      <c r="CJL2" s="332"/>
      <c r="CJM2" s="332"/>
      <c r="CJN2" s="332"/>
      <c r="CJO2" s="332"/>
      <c r="CJP2" s="332"/>
      <c r="CJQ2" s="332"/>
      <c r="CJR2" s="332"/>
      <c r="CJS2" s="332"/>
      <c r="CJT2" s="332"/>
      <c r="CJU2" s="332"/>
      <c r="CJV2" s="332"/>
      <c r="CJW2" s="332"/>
      <c r="CJX2" s="332"/>
      <c r="CJY2" s="332"/>
      <c r="CJZ2" s="332"/>
      <c r="CKA2" s="332"/>
      <c r="CKB2" s="332"/>
      <c r="CKC2" s="332"/>
      <c r="CKD2" s="332"/>
      <c r="CKE2" s="332"/>
      <c r="CKF2" s="332"/>
      <c r="CKG2" s="332"/>
      <c r="CKH2" s="332"/>
      <c r="CKI2" s="332"/>
      <c r="CKJ2" s="332"/>
      <c r="CKK2" s="332"/>
      <c r="CKL2" s="332"/>
      <c r="CKM2" s="332"/>
      <c r="CKN2" s="332"/>
      <c r="CKO2" s="332"/>
      <c r="CKP2" s="332"/>
      <c r="CKQ2" s="332"/>
      <c r="CKR2" s="332"/>
      <c r="CKS2" s="332"/>
      <c r="CKT2" s="332"/>
      <c r="CKU2" s="332"/>
      <c r="CKV2" s="332"/>
      <c r="CKW2" s="332"/>
      <c r="CKX2" s="332"/>
      <c r="CKY2" s="332"/>
      <c r="CKZ2" s="332"/>
      <c r="CLA2" s="332"/>
      <c r="CLB2" s="332"/>
      <c r="CLC2" s="332"/>
      <c r="CLD2" s="332"/>
      <c r="CLE2" s="332"/>
      <c r="CLF2" s="332"/>
      <c r="CLG2" s="332"/>
      <c r="CLH2" s="332"/>
      <c r="CLI2" s="332"/>
      <c r="CLJ2" s="332"/>
      <c r="CLK2" s="332"/>
      <c r="CLL2" s="332"/>
      <c r="CLM2" s="332"/>
      <c r="CLN2" s="332"/>
      <c r="CLO2" s="332"/>
      <c r="CLP2" s="332"/>
      <c r="CLQ2" s="332"/>
      <c r="CLR2" s="332"/>
      <c r="CLS2" s="332"/>
      <c r="CLT2" s="332"/>
      <c r="CLU2" s="332"/>
      <c r="CLV2" s="332"/>
      <c r="CLW2" s="332"/>
      <c r="CLX2" s="332"/>
      <c r="CLY2" s="332"/>
      <c r="CLZ2" s="332"/>
      <c r="CMA2" s="332"/>
      <c r="CMB2" s="332"/>
      <c r="CMC2" s="332"/>
      <c r="CMD2" s="332"/>
      <c r="CME2" s="332"/>
      <c r="CMF2" s="332"/>
      <c r="CMG2" s="332"/>
      <c r="CMH2" s="332"/>
      <c r="CMI2" s="332"/>
      <c r="CMJ2" s="332"/>
      <c r="CMK2" s="332"/>
      <c r="CML2" s="332"/>
      <c r="CMM2" s="332"/>
      <c r="CMN2" s="332"/>
      <c r="CMO2" s="332"/>
      <c r="CMP2" s="332"/>
      <c r="CMQ2" s="332"/>
      <c r="CMR2" s="332"/>
      <c r="CMS2" s="332"/>
      <c r="CMT2" s="332"/>
      <c r="CMU2" s="332"/>
      <c r="CMV2" s="332"/>
      <c r="CMW2" s="332"/>
      <c r="CMX2" s="332"/>
      <c r="CMY2" s="332"/>
      <c r="CMZ2" s="332"/>
      <c r="CNA2" s="332"/>
      <c r="CNB2" s="332"/>
      <c r="CNC2" s="332"/>
      <c r="CND2" s="332"/>
      <c r="CNE2" s="332"/>
      <c r="CNF2" s="332"/>
      <c r="CNG2" s="332"/>
      <c r="CNH2" s="332"/>
      <c r="CNI2" s="332"/>
      <c r="CNJ2" s="332"/>
      <c r="CNK2" s="332"/>
      <c r="CNL2" s="332"/>
      <c r="CNM2" s="332"/>
      <c r="CNN2" s="332"/>
      <c r="CNO2" s="332"/>
      <c r="CNP2" s="332"/>
      <c r="CNQ2" s="332"/>
      <c r="CNR2" s="332"/>
      <c r="CNS2" s="332"/>
      <c r="CNT2" s="332"/>
      <c r="CNU2" s="332"/>
      <c r="CNV2" s="332"/>
      <c r="CNW2" s="332"/>
      <c r="CNX2" s="332"/>
      <c r="CNY2" s="332"/>
      <c r="CNZ2" s="332"/>
      <c r="COA2" s="332"/>
      <c r="COB2" s="332"/>
      <c r="COC2" s="332"/>
      <c r="COD2" s="332"/>
      <c r="COE2" s="332"/>
      <c r="COF2" s="332"/>
      <c r="COG2" s="332"/>
      <c r="COH2" s="332"/>
      <c r="COI2" s="332"/>
      <c r="COJ2" s="332"/>
      <c r="COK2" s="332"/>
      <c r="COL2" s="332"/>
      <c r="COM2" s="332"/>
      <c r="CON2" s="332"/>
      <c r="COO2" s="332"/>
      <c r="COP2" s="332"/>
      <c r="COQ2" s="332"/>
      <c r="COR2" s="332"/>
      <c r="COS2" s="332"/>
      <c r="COT2" s="332"/>
      <c r="COU2" s="332"/>
      <c r="COV2" s="332"/>
      <c r="COW2" s="332"/>
      <c r="COX2" s="332"/>
      <c r="COY2" s="332"/>
      <c r="COZ2" s="332"/>
      <c r="CPA2" s="332"/>
      <c r="CPB2" s="332"/>
      <c r="CPC2" s="332"/>
      <c r="CPD2" s="332"/>
      <c r="CPE2" s="332"/>
      <c r="CPF2" s="332"/>
      <c r="CPG2" s="332"/>
      <c r="CPH2" s="332"/>
      <c r="CPI2" s="332"/>
      <c r="CPJ2" s="332"/>
      <c r="CPK2" s="332"/>
      <c r="CPL2" s="332"/>
      <c r="CPM2" s="332"/>
      <c r="CPN2" s="332"/>
      <c r="CPO2" s="332"/>
      <c r="CPP2" s="332"/>
      <c r="CPQ2" s="332"/>
      <c r="CPR2" s="332"/>
      <c r="CPS2" s="332"/>
      <c r="CPT2" s="332"/>
      <c r="CPU2" s="332"/>
      <c r="CPV2" s="332"/>
      <c r="CPW2" s="332"/>
      <c r="CPX2" s="332"/>
      <c r="CPY2" s="332"/>
      <c r="CPZ2" s="332"/>
      <c r="CQA2" s="332"/>
      <c r="CQB2" s="332"/>
      <c r="CQC2" s="332"/>
      <c r="CQD2" s="332"/>
      <c r="CQE2" s="332"/>
      <c r="CQF2" s="332"/>
      <c r="CQG2" s="332"/>
      <c r="CQH2" s="332"/>
      <c r="CQI2" s="332"/>
      <c r="CQJ2" s="332"/>
      <c r="CQK2" s="332"/>
      <c r="CQL2" s="332"/>
      <c r="CQM2" s="332"/>
      <c r="CQN2" s="332"/>
      <c r="CQO2" s="332"/>
      <c r="CQP2" s="332"/>
      <c r="CQQ2" s="332"/>
      <c r="CQR2" s="332"/>
      <c r="CQS2" s="332"/>
      <c r="CQT2" s="332"/>
      <c r="CQU2" s="332"/>
      <c r="CQV2" s="332"/>
      <c r="CQW2" s="332"/>
      <c r="CQX2" s="332"/>
      <c r="CQY2" s="332"/>
      <c r="CQZ2" s="332"/>
      <c r="CRA2" s="332"/>
      <c r="CRB2" s="332"/>
      <c r="CRC2" s="332"/>
      <c r="CRD2" s="332"/>
      <c r="CRE2" s="332"/>
      <c r="CRF2" s="332"/>
      <c r="CRG2" s="332"/>
      <c r="CRH2" s="332"/>
      <c r="CRI2" s="332"/>
      <c r="CRJ2" s="332"/>
      <c r="CRK2" s="332"/>
      <c r="CRL2" s="332"/>
      <c r="CRM2" s="332"/>
      <c r="CRN2" s="332"/>
      <c r="CRO2" s="332"/>
      <c r="CRP2" s="332"/>
      <c r="CRQ2" s="332"/>
      <c r="CRR2" s="332"/>
      <c r="CRS2" s="332"/>
      <c r="CRT2" s="332"/>
      <c r="CRU2" s="332"/>
      <c r="CRV2" s="332"/>
      <c r="CRW2" s="332"/>
      <c r="CRX2" s="332"/>
      <c r="CRY2" s="332"/>
      <c r="CRZ2" s="332"/>
      <c r="CSA2" s="332"/>
      <c r="CSB2" s="332"/>
      <c r="CSC2" s="332"/>
      <c r="CSD2" s="332"/>
      <c r="CSE2" s="332"/>
      <c r="CSF2" s="332"/>
      <c r="CSG2" s="332"/>
      <c r="CSH2" s="332"/>
      <c r="CSI2" s="332"/>
      <c r="CSJ2" s="332"/>
      <c r="CSK2" s="332"/>
      <c r="CSL2" s="332"/>
      <c r="CSM2" s="332"/>
      <c r="CSN2" s="332"/>
      <c r="CSO2" s="332"/>
      <c r="CSP2" s="332"/>
      <c r="CSQ2" s="332"/>
      <c r="CSR2" s="332"/>
      <c r="CSS2" s="332"/>
      <c r="CST2" s="332"/>
      <c r="CSU2" s="332"/>
      <c r="CSV2" s="332"/>
      <c r="CSW2" s="332"/>
      <c r="CSX2" s="332"/>
      <c r="CSY2" s="332"/>
      <c r="CSZ2" s="332"/>
      <c r="CTA2" s="332"/>
      <c r="CTB2" s="332"/>
      <c r="CTC2" s="332"/>
      <c r="CTD2" s="332"/>
      <c r="CTE2" s="332"/>
      <c r="CTF2" s="332"/>
      <c r="CTG2" s="332"/>
      <c r="CTH2" s="332"/>
      <c r="CTI2" s="332"/>
      <c r="CTJ2" s="332"/>
      <c r="CTK2" s="332"/>
      <c r="CTL2" s="332"/>
      <c r="CTM2" s="332"/>
      <c r="CTN2" s="332"/>
      <c r="CTO2" s="332"/>
      <c r="CTP2" s="332"/>
      <c r="CTQ2" s="332"/>
      <c r="CTR2" s="332"/>
      <c r="CTS2" s="332"/>
      <c r="CTT2" s="332"/>
      <c r="CTU2" s="332"/>
      <c r="CTV2" s="332"/>
      <c r="CTW2" s="332"/>
      <c r="CTX2" s="332"/>
      <c r="CTY2" s="332"/>
      <c r="CTZ2" s="332"/>
      <c r="CUA2" s="332"/>
      <c r="CUB2" s="332"/>
      <c r="CUC2" s="332"/>
      <c r="CUD2" s="332"/>
      <c r="CUE2" s="332"/>
      <c r="CUF2" s="332"/>
      <c r="CUG2" s="332"/>
      <c r="CUH2" s="332"/>
      <c r="CUI2" s="332"/>
      <c r="CUJ2" s="332"/>
      <c r="CUK2" s="332"/>
      <c r="CUL2" s="332"/>
      <c r="CUM2" s="332"/>
      <c r="CUN2" s="332"/>
      <c r="CUO2" s="332"/>
      <c r="CUP2" s="332"/>
      <c r="CUQ2" s="332"/>
      <c r="CUR2" s="332"/>
      <c r="CUS2" s="332"/>
      <c r="CUT2" s="332"/>
      <c r="CUU2" s="332"/>
      <c r="CUV2" s="332"/>
      <c r="CUW2" s="332"/>
      <c r="CUX2" s="332"/>
      <c r="CUY2" s="332"/>
      <c r="CUZ2" s="332"/>
      <c r="CVA2" s="332"/>
      <c r="CVB2" s="332"/>
      <c r="CVC2" s="332"/>
      <c r="CVD2" s="332"/>
      <c r="CVE2" s="332"/>
      <c r="CVF2" s="332"/>
      <c r="CVG2" s="332"/>
      <c r="CVH2" s="332"/>
      <c r="CVI2" s="332"/>
      <c r="CVJ2" s="332"/>
      <c r="CVK2" s="332"/>
      <c r="CVL2" s="332"/>
      <c r="CVM2" s="332"/>
      <c r="CVN2" s="332"/>
      <c r="CVO2" s="332"/>
      <c r="CVP2" s="332"/>
      <c r="CVQ2" s="332"/>
      <c r="CVR2" s="332"/>
      <c r="CVS2" s="332"/>
      <c r="CVT2" s="332"/>
      <c r="CVU2" s="332"/>
      <c r="CVV2" s="332"/>
      <c r="CVW2" s="332"/>
      <c r="CVX2" s="332"/>
      <c r="CVY2" s="332"/>
      <c r="CVZ2" s="332"/>
      <c r="CWA2" s="332"/>
      <c r="CWB2" s="332"/>
      <c r="CWC2" s="332"/>
      <c r="CWD2" s="332"/>
      <c r="CWE2" s="332"/>
      <c r="CWF2" s="332"/>
      <c r="CWG2" s="332"/>
      <c r="CWH2" s="332"/>
      <c r="CWI2" s="332"/>
      <c r="CWJ2" s="332"/>
      <c r="CWK2" s="332"/>
      <c r="CWL2" s="332"/>
      <c r="CWM2" s="332"/>
      <c r="CWN2" s="332"/>
      <c r="CWO2" s="332"/>
      <c r="CWP2" s="332"/>
      <c r="CWQ2" s="332"/>
      <c r="CWR2" s="332"/>
      <c r="CWS2" s="332"/>
      <c r="CWT2" s="332"/>
      <c r="CWU2" s="332"/>
      <c r="CWV2" s="332"/>
      <c r="CWW2" s="332"/>
      <c r="CWX2" s="332"/>
      <c r="CWY2" s="332"/>
      <c r="CWZ2" s="332"/>
      <c r="CXA2" s="332"/>
      <c r="CXB2" s="332"/>
      <c r="CXC2" s="332"/>
      <c r="CXD2" s="332"/>
      <c r="CXE2" s="332"/>
      <c r="CXF2" s="332"/>
      <c r="CXG2" s="332"/>
      <c r="CXH2" s="332"/>
      <c r="CXI2" s="332"/>
      <c r="CXJ2" s="332"/>
      <c r="CXK2" s="332"/>
      <c r="CXL2" s="332"/>
      <c r="CXM2" s="332"/>
      <c r="CXN2" s="332"/>
      <c r="CXO2" s="332"/>
      <c r="CXP2" s="332"/>
      <c r="CXQ2" s="332"/>
      <c r="CXR2" s="332"/>
      <c r="CXS2" s="332"/>
      <c r="CXT2" s="332"/>
      <c r="CXU2" s="332"/>
      <c r="CXV2" s="332"/>
      <c r="CXW2" s="332"/>
      <c r="CXX2" s="332"/>
      <c r="CXY2" s="332"/>
      <c r="CXZ2" s="332"/>
      <c r="CYA2" s="332"/>
      <c r="CYB2" s="332"/>
      <c r="CYC2" s="332"/>
      <c r="CYD2" s="332"/>
      <c r="CYE2" s="332"/>
      <c r="CYF2" s="332"/>
      <c r="CYG2" s="332"/>
      <c r="CYH2" s="332"/>
      <c r="CYI2" s="332"/>
      <c r="CYJ2" s="332"/>
      <c r="CYK2" s="332"/>
      <c r="CYL2" s="332"/>
      <c r="CYM2" s="332"/>
      <c r="CYN2" s="332"/>
      <c r="CYO2" s="332"/>
      <c r="CYP2" s="332"/>
      <c r="CYQ2" s="332"/>
      <c r="CYR2" s="332"/>
      <c r="CYS2" s="332"/>
      <c r="CYT2" s="332"/>
      <c r="CYU2" s="332"/>
      <c r="CYV2" s="332"/>
      <c r="CYW2" s="332"/>
      <c r="CYX2" s="332"/>
      <c r="CYY2" s="332"/>
      <c r="CYZ2" s="332"/>
      <c r="CZA2" s="332"/>
      <c r="CZB2" s="332"/>
      <c r="CZC2" s="332"/>
      <c r="CZD2" s="332"/>
      <c r="CZE2" s="332"/>
      <c r="CZF2" s="332"/>
      <c r="CZG2" s="332"/>
      <c r="CZH2" s="332"/>
      <c r="CZI2" s="332"/>
      <c r="CZJ2" s="332"/>
      <c r="CZK2" s="332"/>
      <c r="CZL2" s="332"/>
      <c r="CZM2" s="332"/>
      <c r="CZN2" s="332"/>
      <c r="CZO2" s="332"/>
      <c r="CZP2" s="332"/>
      <c r="CZQ2" s="332"/>
      <c r="CZR2" s="332"/>
      <c r="CZS2" s="332"/>
      <c r="CZT2" s="332"/>
      <c r="CZU2" s="332"/>
      <c r="CZV2" s="332"/>
      <c r="CZW2" s="332"/>
      <c r="CZX2" s="332"/>
      <c r="CZY2" s="332"/>
      <c r="CZZ2" s="332"/>
      <c r="DAA2" s="332"/>
      <c r="DAB2" s="332"/>
      <c r="DAC2" s="332"/>
      <c r="DAD2" s="332"/>
      <c r="DAE2" s="332"/>
      <c r="DAF2" s="332"/>
      <c r="DAG2" s="332"/>
      <c r="DAH2" s="332"/>
      <c r="DAI2" s="332"/>
      <c r="DAJ2" s="332"/>
      <c r="DAK2" s="332"/>
      <c r="DAL2" s="332"/>
      <c r="DAM2" s="332"/>
      <c r="DAN2" s="332"/>
      <c r="DAO2" s="332"/>
      <c r="DAP2" s="332"/>
      <c r="DAQ2" s="332"/>
      <c r="DAR2" s="332"/>
      <c r="DAS2" s="332"/>
      <c r="DAT2" s="332"/>
      <c r="DAU2" s="332"/>
      <c r="DAV2" s="332"/>
      <c r="DAW2" s="332"/>
      <c r="DAX2" s="332"/>
      <c r="DAY2" s="332"/>
      <c r="DAZ2" s="332"/>
      <c r="DBA2" s="332"/>
      <c r="DBB2" s="332"/>
      <c r="DBC2" s="332"/>
      <c r="DBD2" s="332"/>
      <c r="DBE2" s="332"/>
      <c r="DBF2" s="332"/>
      <c r="DBG2" s="332"/>
      <c r="DBH2" s="332"/>
      <c r="DBI2" s="332"/>
      <c r="DBJ2" s="332"/>
      <c r="DBK2" s="332"/>
      <c r="DBL2" s="332"/>
      <c r="DBM2" s="332"/>
      <c r="DBN2" s="332"/>
      <c r="DBO2" s="332"/>
      <c r="DBP2" s="332"/>
      <c r="DBQ2" s="332"/>
      <c r="DBR2" s="332"/>
      <c r="DBS2" s="332"/>
      <c r="DBT2" s="332"/>
      <c r="DBU2" s="332"/>
      <c r="DBV2" s="332"/>
      <c r="DBW2" s="332"/>
      <c r="DBX2" s="332"/>
      <c r="DBY2" s="332"/>
      <c r="DBZ2" s="332"/>
      <c r="DCA2" s="332"/>
      <c r="DCB2" s="332"/>
      <c r="DCC2" s="332"/>
      <c r="DCD2" s="332"/>
      <c r="DCE2" s="332"/>
      <c r="DCF2" s="332"/>
      <c r="DCG2" s="332"/>
      <c r="DCH2" s="332"/>
      <c r="DCI2" s="332"/>
      <c r="DCJ2" s="332"/>
      <c r="DCK2" s="332"/>
      <c r="DCL2" s="332"/>
      <c r="DCM2" s="332"/>
      <c r="DCN2" s="332"/>
      <c r="DCO2" s="332"/>
      <c r="DCP2" s="332"/>
      <c r="DCQ2" s="332"/>
      <c r="DCR2" s="332"/>
      <c r="DCS2" s="332"/>
      <c r="DCT2" s="332"/>
      <c r="DCU2" s="332"/>
      <c r="DCV2" s="332"/>
      <c r="DCW2" s="332"/>
      <c r="DCX2" s="332"/>
      <c r="DCY2" s="332"/>
      <c r="DCZ2" s="332"/>
      <c r="DDA2" s="332"/>
      <c r="DDB2" s="332"/>
      <c r="DDC2" s="332"/>
      <c r="DDD2" s="332"/>
      <c r="DDE2" s="332"/>
      <c r="DDF2" s="332"/>
      <c r="DDG2" s="332"/>
      <c r="DDH2" s="332"/>
      <c r="DDI2" s="332"/>
      <c r="DDJ2" s="332"/>
      <c r="DDK2" s="332"/>
      <c r="DDL2" s="332"/>
      <c r="DDM2" s="332"/>
      <c r="DDN2" s="332"/>
      <c r="DDO2" s="332"/>
      <c r="DDP2" s="332"/>
      <c r="DDQ2" s="332"/>
      <c r="DDR2" s="332"/>
      <c r="DDS2" s="332"/>
      <c r="DDT2" s="332"/>
      <c r="DDU2" s="332"/>
      <c r="DDV2" s="332"/>
      <c r="DDW2" s="332"/>
      <c r="DDX2" s="332"/>
      <c r="DDY2" s="332"/>
      <c r="DDZ2" s="332"/>
      <c r="DEA2" s="332"/>
      <c r="DEB2" s="332"/>
      <c r="DEC2" s="332"/>
      <c r="DED2" s="332"/>
      <c r="DEE2" s="332"/>
      <c r="DEF2" s="332"/>
      <c r="DEG2" s="332"/>
      <c r="DEH2" s="332"/>
      <c r="DEI2" s="332"/>
      <c r="DEJ2" s="332"/>
      <c r="DEK2" s="332"/>
      <c r="DEL2" s="332"/>
      <c r="DEM2" s="332"/>
      <c r="DEN2" s="332"/>
      <c r="DEO2" s="332"/>
      <c r="DEP2" s="332"/>
      <c r="DEQ2" s="332"/>
      <c r="DER2" s="332"/>
      <c r="DES2" s="332"/>
      <c r="DET2" s="332"/>
      <c r="DEU2" s="332"/>
      <c r="DEV2" s="332"/>
      <c r="DEW2" s="332"/>
      <c r="DEX2" s="332"/>
      <c r="DEY2" s="332"/>
      <c r="DEZ2" s="332"/>
      <c r="DFA2" s="332"/>
      <c r="DFB2" s="332"/>
      <c r="DFC2" s="332"/>
      <c r="DFD2" s="332"/>
      <c r="DFE2" s="332"/>
      <c r="DFF2" s="332"/>
      <c r="DFG2" s="332"/>
      <c r="DFH2" s="332"/>
      <c r="DFI2" s="332"/>
      <c r="DFJ2" s="332"/>
      <c r="DFK2" s="332"/>
      <c r="DFL2" s="332"/>
      <c r="DFM2" s="332"/>
      <c r="DFN2" s="332"/>
      <c r="DFO2" s="332"/>
      <c r="DFP2" s="332"/>
      <c r="DFQ2" s="332"/>
      <c r="DFR2" s="332"/>
      <c r="DFS2" s="332"/>
      <c r="DFT2" s="332"/>
      <c r="DFU2" s="332"/>
      <c r="DFV2" s="332"/>
      <c r="DFW2" s="332"/>
      <c r="DFX2" s="332"/>
      <c r="DFY2" s="332"/>
      <c r="DFZ2" s="332"/>
      <c r="DGA2" s="332"/>
      <c r="DGB2" s="332"/>
      <c r="DGC2" s="332"/>
      <c r="DGD2" s="332"/>
      <c r="DGE2" s="332"/>
      <c r="DGF2" s="332"/>
      <c r="DGG2" s="332"/>
      <c r="DGH2" s="332"/>
      <c r="DGI2" s="332"/>
      <c r="DGJ2" s="332"/>
      <c r="DGK2" s="332"/>
      <c r="DGL2" s="332"/>
      <c r="DGM2" s="332"/>
      <c r="DGN2" s="332"/>
      <c r="DGO2" s="332"/>
      <c r="DGP2" s="332"/>
      <c r="DGQ2" s="332"/>
      <c r="DGR2" s="332"/>
      <c r="DGS2" s="332"/>
      <c r="DGT2" s="332"/>
      <c r="DGU2" s="332"/>
      <c r="DGV2" s="332"/>
      <c r="DGW2" s="332"/>
      <c r="DGX2" s="332"/>
      <c r="DGY2" s="332"/>
      <c r="DGZ2" s="332"/>
      <c r="DHA2" s="332"/>
      <c r="DHB2" s="332"/>
      <c r="DHC2" s="332"/>
      <c r="DHD2" s="332"/>
      <c r="DHE2" s="332"/>
      <c r="DHF2" s="332"/>
      <c r="DHG2" s="332"/>
      <c r="DHH2" s="332"/>
      <c r="DHI2" s="332"/>
      <c r="DHJ2" s="332"/>
      <c r="DHK2" s="332"/>
      <c r="DHL2" s="332"/>
      <c r="DHM2" s="332"/>
      <c r="DHN2" s="332"/>
      <c r="DHO2" s="332"/>
      <c r="DHP2" s="332"/>
      <c r="DHQ2" s="332"/>
      <c r="DHR2" s="332"/>
      <c r="DHS2" s="332"/>
      <c r="DHT2" s="332"/>
      <c r="DHU2" s="332"/>
      <c r="DHV2" s="332"/>
      <c r="DHW2" s="332"/>
      <c r="DHX2" s="332"/>
      <c r="DHY2" s="332"/>
      <c r="DHZ2" s="332"/>
      <c r="DIA2" s="332"/>
      <c r="DIB2" s="332"/>
      <c r="DIC2" s="332"/>
      <c r="DID2" s="332"/>
      <c r="DIE2" s="332"/>
      <c r="DIF2" s="332"/>
      <c r="DIG2" s="332"/>
      <c r="DIH2" s="332"/>
      <c r="DII2" s="332"/>
      <c r="DIJ2" s="332"/>
      <c r="DIK2" s="332"/>
      <c r="DIL2" s="332"/>
      <c r="DIM2" s="332"/>
      <c r="DIN2" s="332"/>
      <c r="DIO2" s="332"/>
      <c r="DIP2" s="332"/>
      <c r="DIQ2" s="332"/>
      <c r="DIR2" s="332"/>
      <c r="DIS2" s="332"/>
      <c r="DIT2" s="332"/>
      <c r="DIU2" s="332"/>
      <c r="DIV2" s="332"/>
      <c r="DIW2" s="332"/>
      <c r="DIX2" s="332"/>
      <c r="DIY2" s="332"/>
      <c r="DIZ2" s="332"/>
      <c r="DJA2" s="332"/>
      <c r="DJB2" s="332"/>
      <c r="DJC2" s="332"/>
      <c r="DJD2" s="332"/>
      <c r="DJE2" s="332"/>
      <c r="DJF2" s="332"/>
      <c r="DJG2" s="332"/>
      <c r="DJH2" s="332"/>
      <c r="DJI2" s="332"/>
      <c r="DJJ2" s="332"/>
      <c r="DJK2" s="332"/>
      <c r="DJL2" s="332"/>
      <c r="DJM2" s="332"/>
      <c r="DJN2" s="332"/>
      <c r="DJO2" s="332"/>
      <c r="DJP2" s="332"/>
      <c r="DJQ2" s="332"/>
      <c r="DJR2" s="332"/>
      <c r="DJS2" s="332"/>
      <c r="DJT2" s="332"/>
      <c r="DJU2" s="332"/>
      <c r="DJV2" s="332"/>
      <c r="DJW2" s="332"/>
      <c r="DJX2" s="332"/>
      <c r="DJY2" s="332"/>
      <c r="DJZ2" s="332"/>
      <c r="DKA2" s="332"/>
      <c r="DKB2" s="332"/>
      <c r="DKC2" s="332"/>
      <c r="DKD2" s="332"/>
      <c r="DKE2" s="332"/>
      <c r="DKF2" s="332"/>
      <c r="DKG2" s="332"/>
      <c r="DKH2" s="332"/>
      <c r="DKI2" s="332"/>
      <c r="DKJ2" s="332"/>
      <c r="DKK2" s="332"/>
      <c r="DKL2" s="332"/>
      <c r="DKM2" s="332"/>
      <c r="DKN2" s="332"/>
      <c r="DKO2" s="332"/>
      <c r="DKP2" s="332"/>
      <c r="DKQ2" s="332"/>
      <c r="DKR2" s="332"/>
      <c r="DKS2" s="332"/>
      <c r="DKT2" s="332"/>
      <c r="DKU2" s="332"/>
      <c r="DKV2" s="332"/>
      <c r="DKW2" s="332"/>
      <c r="DKX2" s="332"/>
      <c r="DKY2" s="332"/>
      <c r="DKZ2" s="332"/>
      <c r="DLA2" s="332"/>
      <c r="DLB2" s="332"/>
      <c r="DLC2" s="332"/>
      <c r="DLD2" s="332"/>
      <c r="DLE2" s="332"/>
      <c r="DLF2" s="332"/>
      <c r="DLG2" s="332"/>
      <c r="DLH2" s="332"/>
      <c r="DLI2" s="332"/>
      <c r="DLJ2" s="332"/>
      <c r="DLK2" s="332"/>
      <c r="DLL2" s="332"/>
      <c r="DLM2" s="332"/>
      <c r="DLN2" s="332"/>
      <c r="DLO2" s="332"/>
      <c r="DLP2" s="332"/>
      <c r="DLQ2" s="332"/>
      <c r="DLR2" s="332"/>
      <c r="DLS2" s="332"/>
      <c r="DLT2" s="332"/>
      <c r="DLU2" s="332"/>
      <c r="DLV2" s="332"/>
      <c r="DLW2" s="332"/>
      <c r="DLX2" s="332"/>
      <c r="DLY2" s="332"/>
      <c r="DLZ2" s="332"/>
      <c r="DMA2" s="332"/>
      <c r="DMB2" s="332"/>
      <c r="DMC2" s="332"/>
      <c r="DMD2" s="332"/>
      <c r="DME2" s="332"/>
      <c r="DMF2" s="332"/>
      <c r="DMG2" s="332"/>
      <c r="DMH2" s="332"/>
      <c r="DMI2" s="332"/>
      <c r="DMJ2" s="332"/>
      <c r="DMK2" s="332"/>
      <c r="DML2" s="332"/>
      <c r="DMM2" s="332"/>
      <c r="DMN2" s="332"/>
      <c r="DMO2" s="332"/>
      <c r="DMP2" s="332"/>
      <c r="DMQ2" s="332"/>
      <c r="DMR2" s="332"/>
      <c r="DMS2" s="332"/>
      <c r="DMT2" s="332"/>
      <c r="DMU2" s="332"/>
      <c r="DMV2" s="332"/>
      <c r="DMW2" s="332"/>
      <c r="DMX2" s="332"/>
      <c r="DMY2" s="332"/>
      <c r="DMZ2" s="332"/>
      <c r="DNA2" s="332"/>
      <c r="DNB2" s="332"/>
      <c r="DNC2" s="332"/>
      <c r="DND2" s="332"/>
      <c r="DNE2" s="332"/>
      <c r="DNF2" s="332"/>
      <c r="DNG2" s="332"/>
      <c r="DNH2" s="332"/>
      <c r="DNI2" s="332"/>
      <c r="DNJ2" s="332"/>
      <c r="DNK2" s="332"/>
      <c r="DNL2" s="332"/>
      <c r="DNM2" s="332"/>
      <c r="DNN2" s="332"/>
      <c r="DNO2" s="332"/>
      <c r="DNP2" s="332"/>
      <c r="DNQ2" s="332"/>
      <c r="DNR2" s="332"/>
      <c r="DNS2" s="332"/>
      <c r="DNT2" s="332"/>
      <c r="DNU2" s="332"/>
      <c r="DNV2" s="332"/>
      <c r="DNW2" s="332"/>
      <c r="DNX2" s="332"/>
      <c r="DNY2" s="332"/>
      <c r="DNZ2" s="332"/>
      <c r="DOA2" s="332"/>
      <c r="DOB2" s="332"/>
      <c r="DOC2" s="332"/>
      <c r="DOD2" s="332"/>
      <c r="DOE2" s="332"/>
      <c r="DOF2" s="332"/>
      <c r="DOG2" s="332"/>
      <c r="DOH2" s="332"/>
      <c r="DOI2" s="332"/>
      <c r="DOJ2" s="332"/>
      <c r="DOK2" s="332"/>
      <c r="DOL2" s="332"/>
      <c r="DOM2" s="332"/>
      <c r="DON2" s="332"/>
      <c r="DOO2" s="332"/>
      <c r="DOP2" s="332"/>
      <c r="DOQ2" s="332"/>
      <c r="DOR2" s="332"/>
      <c r="DOS2" s="332"/>
      <c r="DOT2" s="332"/>
      <c r="DOU2" s="332"/>
      <c r="DOV2" s="332"/>
      <c r="DOW2" s="332"/>
      <c r="DOX2" s="332"/>
      <c r="DOY2" s="332"/>
      <c r="DOZ2" s="332"/>
      <c r="DPA2" s="332"/>
      <c r="DPB2" s="332"/>
      <c r="DPC2" s="332"/>
      <c r="DPD2" s="332"/>
      <c r="DPE2" s="332"/>
      <c r="DPF2" s="332"/>
      <c r="DPG2" s="332"/>
      <c r="DPH2" s="332"/>
      <c r="DPI2" s="332"/>
      <c r="DPJ2" s="332"/>
      <c r="DPK2" s="332"/>
      <c r="DPL2" s="332"/>
      <c r="DPM2" s="332"/>
      <c r="DPN2" s="332"/>
      <c r="DPO2" s="332"/>
      <c r="DPP2" s="332"/>
      <c r="DPQ2" s="332"/>
      <c r="DPR2" s="332"/>
      <c r="DPS2" s="332"/>
      <c r="DPT2" s="332"/>
      <c r="DPU2" s="332"/>
      <c r="DPV2" s="332"/>
      <c r="DPW2" s="332"/>
      <c r="DPX2" s="332"/>
      <c r="DPY2" s="332"/>
      <c r="DPZ2" s="332"/>
      <c r="DQA2" s="332"/>
      <c r="DQB2" s="332"/>
      <c r="DQC2" s="332"/>
      <c r="DQD2" s="332"/>
      <c r="DQE2" s="332"/>
      <c r="DQF2" s="332"/>
      <c r="DQG2" s="332"/>
      <c r="DQH2" s="332"/>
      <c r="DQI2" s="332"/>
      <c r="DQJ2" s="332"/>
      <c r="DQK2" s="332"/>
      <c r="DQL2" s="332"/>
      <c r="DQM2" s="332"/>
      <c r="DQN2" s="332"/>
      <c r="DQO2" s="332"/>
      <c r="DQP2" s="332"/>
      <c r="DQQ2" s="332"/>
      <c r="DQR2" s="332"/>
      <c r="DQS2" s="332"/>
      <c r="DQT2" s="332"/>
      <c r="DQU2" s="332"/>
      <c r="DQV2" s="332"/>
      <c r="DQW2" s="332"/>
      <c r="DQX2" s="332"/>
      <c r="DQY2" s="332"/>
      <c r="DQZ2" s="332"/>
      <c r="DRA2" s="332"/>
      <c r="DRB2" s="332"/>
      <c r="DRC2" s="332"/>
      <c r="DRD2" s="332"/>
      <c r="DRE2" s="332"/>
      <c r="DRF2" s="332"/>
      <c r="DRG2" s="332"/>
      <c r="DRH2" s="332"/>
      <c r="DRI2" s="332"/>
      <c r="DRJ2" s="332"/>
      <c r="DRK2" s="332"/>
      <c r="DRL2" s="332"/>
      <c r="DRM2" s="332"/>
      <c r="DRN2" s="332"/>
      <c r="DRO2" s="332"/>
      <c r="DRP2" s="332"/>
      <c r="DRQ2" s="332"/>
      <c r="DRR2" s="332"/>
      <c r="DRS2" s="332"/>
      <c r="DRT2" s="332"/>
      <c r="DRU2" s="332"/>
      <c r="DRV2" s="332"/>
      <c r="DRW2" s="332"/>
      <c r="DRX2" s="332"/>
      <c r="DRY2" s="332"/>
      <c r="DRZ2" s="332"/>
      <c r="DSA2" s="332"/>
      <c r="DSB2" s="332"/>
      <c r="DSC2" s="332"/>
      <c r="DSD2" s="332"/>
      <c r="DSE2" s="332"/>
      <c r="DSF2" s="332"/>
      <c r="DSG2" s="332"/>
      <c r="DSH2" s="332"/>
      <c r="DSI2" s="332"/>
      <c r="DSJ2" s="332"/>
      <c r="DSK2" s="332"/>
      <c r="DSL2" s="332"/>
      <c r="DSM2" s="332"/>
      <c r="DSN2" s="332"/>
      <c r="DSO2" s="332"/>
      <c r="DSP2" s="332"/>
      <c r="DSQ2" s="332"/>
      <c r="DSR2" s="332"/>
      <c r="DSS2" s="332"/>
      <c r="DST2" s="332"/>
      <c r="DSU2" s="332"/>
      <c r="DSV2" s="332"/>
      <c r="DSW2" s="332"/>
      <c r="DSX2" s="332"/>
      <c r="DSY2" s="332"/>
      <c r="DSZ2" s="332"/>
      <c r="DTA2" s="332"/>
      <c r="DTB2" s="332"/>
      <c r="DTC2" s="332"/>
      <c r="DTD2" s="332"/>
      <c r="DTE2" s="332"/>
      <c r="DTF2" s="332"/>
      <c r="DTG2" s="332"/>
      <c r="DTH2" s="332"/>
      <c r="DTI2" s="332"/>
      <c r="DTJ2" s="332"/>
      <c r="DTK2" s="332"/>
      <c r="DTL2" s="332"/>
      <c r="DTM2" s="332"/>
      <c r="DTN2" s="332"/>
      <c r="DTO2" s="332"/>
      <c r="DTP2" s="332"/>
      <c r="DTQ2" s="332"/>
      <c r="DTR2" s="332"/>
      <c r="DTS2" s="332"/>
      <c r="DTT2" s="332"/>
      <c r="DTU2" s="332"/>
      <c r="DTV2" s="332"/>
      <c r="DTW2" s="332"/>
      <c r="DTX2" s="332"/>
      <c r="DTY2" s="332"/>
      <c r="DTZ2" s="332"/>
      <c r="DUA2" s="332"/>
      <c r="DUB2" s="332"/>
      <c r="DUC2" s="332"/>
      <c r="DUD2" s="332"/>
      <c r="DUE2" s="332"/>
      <c r="DUF2" s="332"/>
      <c r="DUG2" s="332"/>
      <c r="DUH2" s="332"/>
      <c r="DUI2" s="332"/>
      <c r="DUJ2" s="332"/>
      <c r="DUK2" s="332"/>
      <c r="DUL2" s="332"/>
      <c r="DUM2" s="332"/>
      <c r="DUN2" s="332"/>
      <c r="DUO2" s="332"/>
      <c r="DUP2" s="332"/>
      <c r="DUQ2" s="332"/>
      <c r="DUR2" s="332"/>
      <c r="DUS2" s="332"/>
      <c r="DUT2" s="332"/>
      <c r="DUU2" s="332"/>
      <c r="DUV2" s="332"/>
      <c r="DUW2" s="332"/>
      <c r="DUX2" s="332"/>
      <c r="DUY2" s="332"/>
      <c r="DUZ2" s="332"/>
      <c r="DVA2" s="332"/>
      <c r="DVB2" s="332"/>
      <c r="DVC2" s="332"/>
      <c r="DVD2" s="332"/>
      <c r="DVE2" s="332"/>
      <c r="DVF2" s="332"/>
      <c r="DVG2" s="332"/>
      <c r="DVH2" s="332"/>
      <c r="DVI2" s="332"/>
      <c r="DVJ2" s="332"/>
      <c r="DVK2" s="332"/>
      <c r="DVL2" s="332"/>
      <c r="DVM2" s="332"/>
      <c r="DVN2" s="332"/>
      <c r="DVO2" s="332"/>
      <c r="DVP2" s="332"/>
      <c r="DVQ2" s="332"/>
      <c r="DVR2" s="332"/>
      <c r="DVS2" s="332"/>
      <c r="DVT2" s="332"/>
      <c r="DVU2" s="332"/>
      <c r="DVV2" s="332"/>
      <c r="DVW2" s="332"/>
      <c r="DVX2" s="332"/>
      <c r="DVY2" s="332"/>
      <c r="DVZ2" s="332"/>
      <c r="DWA2" s="332"/>
      <c r="DWB2" s="332"/>
      <c r="DWC2" s="332"/>
      <c r="DWD2" s="332"/>
      <c r="DWE2" s="332"/>
      <c r="DWF2" s="332"/>
      <c r="DWG2" s="332"/>
      <c r="DWH2" s="332"/>
      <c r="DWI2" s="332"/>
      <c r="DWJ2" s="332"/>
      <c r="DWK2" s="332"/>
      <c r="DWL2" s="332"/>
      <c r="DWM2" s="332"/>
      <c r="DWN2" s="332"/>
      <c r="DWO2" s="332"/>
      <c r="DWP2" s="332"/>
      <c r="DWQ2" s="332"/>
      <c r="DWR2" s="332"/>
      <c r="DWS2" s="332"/>
      <c r="DWT2" s="332"/>
      <c r="DWU2" s="332"/>
      <c r="DWV2" s="332"/>
      <c r="DWW2" s="332"/>
      <c r="DWX2" s="332"/>
      <c r="DWY2" s="332"/>
      <c r="DWZ2" s="332"/>
      <c r="DXA2" s="332"/>
      <c r="DXB2" s="332"/>
      <c r="DXC2" s="332"/>
      <c r="DXD2" s="332"/>
      <c r="DXE2" s="332"/>
      <c r="DXF2" s="332"/>
      <c r="DXG2" s="332"/>
      <c r="DXH2" s="332"/>
      <c r="DXI2" s="332"/>
      <c r="DXJ2" s="332"/>
      <c r="DXK2" s="332"/>
      <c r="DXL2" s="332"/>
      <c r="DXM2" s="332"/>
      <c r="DXN2" s="332"/>
      <c r="DXO2" s="332"/>
      <c r="DXP2" s="332"/>
      <c r="DXQ2" s="332"/>
      <c r="DXR2" s="332"/>
      <c r="DXS2" s="332"/>
      <c r="DXT2" s="332"/>
      <c r="DXU2" s="332"/>
      <c r="DXV2" s="332"/>
      <c r="DXW2" s="332"/>
      <c r="DXX2" s="332"/>
      <c r="DXY2" s="332"/>
      <c r="DXZ2" s="332"/>
      <c r="DYA2" s="332"/>
      <c r="DYB2" s="332"/>
      <c r="DYC2" s="332"/>
      <c r="DYD2" s="332"/>
      <c r="DYE2" s="332"/>
      <c r="DYF2" s="332"/>
      <c r="DYG2" s="332"/>
      <c r="DYH2" s="332"/>
      <c r="DYI2" s="332"/>
      <c r="DYJ2" s="332"/>
      <c r="DYK2" s="332"/>
      <c r="DYL2" s="332"/>
      <c r="DYM2" s="332"/>
      <c r="DYN2" s="332"/>
      <c r="DYO2" s="332"/>
      <c r="DYP2" s="332"/>
      <c r="DYQ2" s="332"/>
      <c r="DYR2" s="332"/>
      <c r="DYS2" s="332"/>
      <c r="DYT2" s="332"/>
      <c r="DYU2" s="332"/>
      <c r="DYV2" s="332"/>
      <c r="DYW2" s="332"/>
      <c r="DYX2" s="332"/>
      <c r="DYY2" s="332"/>
      <c r="DYZ2" s="332"/>
      <c r="DZA2" s="332"/>
      <c r="DZB2" s="332"/>
      <c r="DZC2" s="332"/>
      <c r="DZD2" s="332"/>
      <c r="DZE2" s="332"/>
      <c r="DZF2" s="332"/>
      <c r="DZG2" s="332"/>
      <c r="DZH2" s="332"/>
      <c r="DZI2" s="332"/>
      <c r="DZJ2" s="332"/>
      <c r="DZK2" s="332"/>
      <c r="DZL2" s="332"/>
      <c r="DZM2" s="332"/>
      <c r="DZN2" s="332"/>
      <c r="DZO2" s="332"/>
      <c r="DZP2" s="332"/>
      <c r="DZQ2" s="332"/>
      <c r="DZR2" s="332"/>
      <c r="DZS2" s="332"/>
      <c r="DZT2" s="332"/>
      <c r="DZU2" s="332"/>
      <c r="DZV2" s="332"/>
      <c r="DZW2" s="332"/>
      <c r="DZX2" s="332"/>
      <c r="DZY2" s="332"/>
      <c r="DZZ2" s="332"/>
      <c r="EAA2" s="332"/>
      <c r="EAB2" s="332"/>
      <c r="EAC2" s="332"/>
      <c r="EAD2" s="332"/>
      <c r="EAE2" s="332"/>
      <c r="EAF2" s="332"/>
      <c r="EAG2" s="332"/>
      <c r="EAH2" s="332"/>
      <c r="EAI2" s="332"/>
      <c r="EAJ2" s="332"/>
      <c r="EAK2" s="332"/>
      <c r="EAL2" s="332"/>
      <c r="EAM2" s="332"/>
      <c r="EAN2" s="332"/>
      <c r="EAO2" s="332"/>
      <c r="EAP2" s="332"/>
      <c r="EAQ2" s="332"/>
      <c r="EAR2" s="332"/>
      <c r="EAS2" s="332"/>
      <c r="EAT2" s="332"/>
      <c r="EAU2" s="332"/>
      <c r="EAV2" s="332"/>
      <c r="EAW2" s="332"/>
      <c r="EAX2" s="332"/>
      <c r="EAY2" s="332"/>
      <c r="EAZ2" s="332"/>
      <c r="EBA2" s="332"/>
      <c r="EBB2" s="332"/>
      <c r="EBC2" s="332"/>
      <c r="EBD2" s="332"/>
      <c r="EBE2" s="332"/>
      <c r="EBF2" s="332"/>
      <c r="EBG2" s="332"/>
      <c r="EBH2" s="332"/>
      <c r="EBI2" s="332"/>
      <c r="EBJ2" s="332"/>
      <c r="EBK2" s="332"/>
      <c r="EBL2" s="332"/>
      <c r="EBM2" s="332"/>
      <c r="EBN2" s="332"/>
      <c r="EBO2" s="332"/>
      <c r="EBP2" s="332"/>
      <c r="EBQ2" s="332"/>
      <c r="EBR2" s="332"/>
      <c r="EBS2" s="332"/>
      <c r="EBT2" s="332"/>
      <c r="EBU2" s="332"/>
      <c r="EBV2" s="332"/>
      <c r="EBW2" s="332"/>
      <c r="EBX2" s="332"/>
      <c r="EBY2" s="332"/>
      <c r="EBZ2" s="332"/>
      <c r="ECA2" s="332"/>
      <c r="ECB2" s="332"/>
      <c r="ECC2" s="332"/>
      <c r="ECD2" s="332"/>
      <c r="ECE2" s="332"/>
      <c r="ECF2" s="332"/>
      <c r="ECG2" s="332"/>
      <c r="ECH2" s="332"/>
      <c r="ECI2" s="332"/>
      <c r="ECJ2" s="332"/>
      <c r="ECK2" s="332"/>
      <c r="ECL2" s="332"/>
      <c r="ECM2" s="332"/>
      <c r="ECN2" s="332"/>
      <c r="ECO2" s="332"/>
      <c r="ECP2" s="332"/>
      <c r="ECQ2" s="332"/>
      <c r="ECR2" s="332"/>
      <c r="ECS2" s="332"/>
      <c r="ECT2" s="332"/>
      <c r="ECU2" s="332"/>
      <c r="ECV2" s="332"/>
      <c r="ECW2" s="332"/>
      <c r="ECX2" s="332"/>
      <c r="ECY2" s="332"/>
      <c r="ECZ2" s="332"/>
      <c r="EDA2" s="332"/>
      <c r="EDB2" s="332"/>
      <c r="EDC2" s="332"/>
      <c r="EDD2" s="332"/>
      <c r="EDE2" s="332"/>
      <c r="EDF2" s="332"/>
      <c r="EDG2" s="332"/>
      <c r="EDH2" s="332"/>
      <c r="EDI2" s="332"/>
      <c r="EDJ2" s="332"/>
      <c r="EDK2" s="332"/>
      <c r="EDL2" s="332"/>
      <c r="EDM2" s="332"/>
      <c r="EDN2" s="332"/>
      <c r="EDO2" s="332"/>
      <c r="EDP2" s="332"/>
      <c r="EDQ2" s="332"/>
      <c r="EDR2" s="332"/>
      <c r="EDS2" s="332"/>
      <c r="EDT2" s="332"/>
      <c r="EDU2" s="332"/>
      <c r="EDV2" s="332"/>
      <c r="EDW2" s="332"/>
      <c r="EDX2" s="332"/>
      <c r="EDY2" s="332"/>
      <c r="EDZ2" s="332"/>
      <c r="EEA2" s="332"/>
      <c r="EEB2" s="332"/>
      <c r="EEC2" s="332"/>
      <c r="EED2" s="332"/>
      <c r="EEE2" s="332"/>
      <c r="EEF2" s="332"/>
      <c r="EEG2" s="332"/>
      <c r="EEH2" s="332"/>
      <c r="EEI2" s="332"/>
      <c r="EEJ2" s="332"/>
      <c r="EEK2" s="332"/>
      <c r="EEL2" s="332"/>
      <c r="EEM2" s="332"/>
      <c r="EEN2" s="332"/>
      <c r="EEO2" s="332"/>
      <c r="EEP2" s="332"/>
      <c r="EEQ2" s="332"/>
      <c r="EER2" s="332"/>
      <c r="EES2" s="332"/>
      <c r="EET2" s="332"/>
      <c r="EEU2" s="332"/>
      <c r="EEV2" s="332"/>
      <c r="EEW2" s="332"/>
      <c r="EEX2" s="332"/>
      <c r="EEY2" s="332"/>
      <c r="EEZ2" s="332"/>
      <c r="EFA2" s="332"/>
      <c r="EFB2" s="332"/>
      <c r="EFC2" s="332"/>
      <c r="EFD2" s="332"/>
      <c r="EFE2" s="332"/>
      <c r="EFF2" s="332"/>
      <c r="EFG2" s="332"/>
      <c r="EFH2" s="332"/>
      <c r="EFI2" s="332"/>
      <c r="EFJ2" s="332"/>
      <c r="EFK2" s="332"/>
      <c r="EFL2" s="332"/>
      <c r="EFM2" s="332"/>
      <c r="EFN2" s="332"/>
      <c r="EFO2" s="332"/>
      <c r="EFP2" s="332"/>
      <c r="EFQ2" s="332"/>
      <c r="EFR2" s="332"/>
      <c r="EFS2" s="332"/>
      <c r="EFT2" s="332"/>
      <c r="EFU2" s="332"/>
      <c r="EFV2" s="332"/>
      <c r="EFW2" s="332"/>
      <c r="EFX2" s="332"/>
      <c r="EFY2" s="332"/>
      <c r="EFZ2" s="332"/>
      <c r="EGA2" s="332"/>
      <c r="EGB2" s="332"/>
      <c r="EGC2" s="332"/>
      <c r="EGD2" s="332"/>
      <c r="EGE2" s="332"/>
      <c r="EGF2" s="332"/>
      <c r="EGG2" s="332"/>
      <c r="EGH2" s="332"/>
      <c r="EGI2" s="332"/>
      <c r="EGJ2" s="332"/>
      <c r="EGK2" s="332"/>
      <c r="EGL2" s="332"/>
      <c r="EGM2" s="332"/>
      <c r="EGN2" s="332"/>
      <c r="EGO2" s="332"/>
      <c r="EGP2" s="332"/>
      <c r="EGQ2" s="332"/>
      <c r="EGR2" s="332"/>
      <c r="EGS2" s="332"/>
      <c r="EGT2" s="332"/>
      <c r="EGU2" s="332"/>
      <c r="EGV2" s="332"/>
      <c r="EGW2" s="332"/>
      <c r="EGX2" s="332"/>
      <c r="EGY2" s="332"/>
      <c r="EGZ2" s="332"/>
      <c r="EHA2" s="332"/>
      <c r="EHB2" s="332"/>
      <c r="EHC2" s="332"/>
      <c r="EHD2" s="332"/>
      <c r="EHE2" s="332"/>
      <c r="EHF2" s="332"/>
      <c r="EHG2" s="332"/>
      <c r="EHH2" s="332"/>
      <c r="EHI2" s="332"/>
      <c r="EHJ2" s="332"/>
      <c r="EHK2" s="332"/>
      <c r="EHL2" s="332"/>
      <c r="EHM2" s="332"/>
      <c r="EHN2" s="332"/>
      <c r="EHO2" s="332"/>
      <c r="EHP2" s="332"/>
      <c r="EHQ2" s="332"/>
      <c r="EHR2" s="332"/>
      <c r="EHS2" s="332"/>
      <c r="EHT2" s="332"/>
      <c r="EHU2" s="332"/>
      <c r="EHV2" s="332"/>
      <c r="EHW2" s="332"/>
      <c r="EHX2" s="332"/>
      <c r="EHY2" s="332"/>
      <c r="EHZ2" s="332"/>
      <c r="EIA2" s="332"/>
      <c r="EIB2" s="332"/>
      <c r="EIC2" s="332"/>
      <c r="EID2" s="332"/>
      <c r="EIE2" s="332"/>
      <c r="EIF2" s="332"/>
      <c r="EIG2" s="332"/>
      <c r="EIH2" s="332"/>
      <c r="EII2" s="332"/>
      <c r="EIJ2" s="332"/>
      <c r="EIK2" s="332"/>
      <c r="EIL2" s="332"/>
      <c r="EIM2" s="332"/>
      <c r="EIN2" s="332"/>
      <c r="EIO2" s="332"/>
      <c r="EIP2" s="332"/>
      <c r="EIQ2" s="332"/>
      <c r="EIR2" s="332"/>
      <c r="EIS2" s="332"/>
      <c r="EIT2" s="332"/>
      <c r="EIU2" s="332"/>
      <c r="EIV2" s="332"/>
      <c r="EIW2" s="332"/>
      <c r="EIX2" s="332"/>
      <c r="EIY2" s="332"/>
      <c r="EIZ2" s="332"/>
      <c r="EJA2" s="332"/>
      <c r="EJB2" s="332"/>
      <c r="EJC2" s="332"/>
      <c r="EJD2" s="332"/>
      <c r="EJE2" s="332"/>
      <c r="EJF2" s="332"/>
      <c r="EJG2" s="332"/>
      <c r="EJH2" s="332"/>
      <c r="EJI2" s="332"/>
      <c r="EJJ2" s="332"/>
      <c r="EJK2" s="332"/>
      <c r="EJL2" s="332"/>
      <c r="EJM2" s="332"/>
      <c r="EJN2" s="332"/>
      <c r="EJO2" s="332"/>
      <c r="EJP2" s="332"/>
      <c r="EJQ2" s="332"/>
      <c r="EJR2" s="332"/>
      <c r="EJS2" s="332"/>
      <c r="EJT2" s="332"/>
      <c r="EJU2" s="332"/>
      <c r="EJV2" s="332"/>
      <c r="EJW2" s="332"/>
      <c r="EJX2" s="332"/>
      <c r="EJY2" s="332"/>
      <c r="EJZ2" s="332"/>
      <c r="EKA2" s="332"/>
      <c r="EKB2" s="332"/>
      <c r="EKC2" s="332"/>
      <c r="EKD2" s="332"/>
      <c r="EKE2" s="332"/>
      <c r="EKF2" s="332"/>
      <c r="EKG2" s="332"/>
      <c r="EKH2" s="332"/>
      <c r="EKI2" s="332"/>
      <c r="EKJ2" s="332"/>
      <c r="EKK2" s="332"/>
      <c r="EKL2" s="332"/>
      <c r="EKM2" s="332"/>
      <c r="EKN2" s="332"/>
      <c r="EKO2" s="332"/>
      <c r="EKP2" s="332"/>
      <c r="EKQ2" s="332"/>
      <c r="EKR2" s="332"/>
      <c r="EKS2" s="332"/>
      <c r="EKT2" s="332"/>
      <c r="EKU2" s="332"/>
      <c r="EKV2" s="332"/>
      <c r="EKW2" s="332"/>
      <c r="EKX2" s="332"/>
      <c r="EKY2" s="332"/>
      <c r="EKZ2" s="332"/>
      <c r="ELA2" s="332"/>
      <c r="ELB2" s="332"/>
      <c r="ELC2" s="332"/>
      <c r="ELD2" s="332"/>
      <c r="ELE2" s="332"/>
      <c r="ELF2" s="332"/>
      <c r="ELG2" s="332"/>
      <c r="ELH2" s="332"/>
      <c r="ELI2" s="332"/>
      <c r="ELJ2" s="332"/>
      <c r="ELK2" s="332"/>
      <c r="ELL2" s="332"/>
      <c r="ELM2" s="332"/>
      <c r="ELN2" s="332"/>
      <c r="ELO2" s="332"/>
      <c r="ELP2" s="332"/>
      <c r="ELQ2" s="332"/>
      <c r="ELR2" s="332"/>
      <c r="ELS2" s="332"/>
      <c r="ELT2" s="332"/>
      <c r="ELU2" s="332"/>
      <c r="ELV2" s="332"/>
      <c r="ELW2" s="332"/>
      <c r="ELX2" s="332"/>
      <c r="ELY2" s="332"/>
      <c r="ELZ2" s="332"/>
      <c r="EMA2" s="332"/>
      <c r="EMB2" s="332"/>
      <c r="EMC2" s="332"/>
      <c r="EMD2" s="332"/>
      <c r="EME2" s="332"/>
      <c r="EMF2" s="332"/>
      <c r="EMG2" s="332"/>
      <c r="EMH2" s="332"/>
      <c r="EMI2" s="332"/>
      <c r="EMJ2" s="332"/>
      <c r="EMK2" s="332"/>
      <c r="EML2" s="332"/>
      <c r="EMM2" s="332"/>
      <c r="EMN2" s="332"/>
      <c r="EMO2" s="332"/>
      <c r="EMP2" s="332"/>
      <c r="EMQ2" s="332"/>
      <c r="EMR2" s="332"/>
      <c r="EMS2" s="332"/>
      <c r="EMT2" s="332"/>
      <c r="EMU2" s="332"/>
      <c r="EMV2" s="332"/>
      <c r="EMW2" s="332"/>
      <c r="EMX2" s="332"/>
      <c r="EMY2" s="332"/>
      <c r="EMZ2" s="332"/>
      <c r="ENA2" s="332"/>
      <c r="ENB2" s="332"/>
      <c r="ENC2" s="332"/>
      <c r="END2" s="332"/>
      <c r="ENE2" s="332"/>
      <c r="ENF2" s="332"/>
      <c r="ENG2" s="332"/>
      <c r="ENH2" s="332"/>
      <c r="ENI2" s="332"/>
      <c r="ENJ2" s="332"/>
      <c r="ENK2" s="332"/>
      <c r="ENL2" s="332"/>
      <c r="ENM2" s="332"/>
      <c r="ENN2" s="332"/>
      <c r="ENO2" s="332"/>
      <c r="ENP2" s="332"/>
      <c r="ENQ2" s="332"/>
      <c r="ENR2" s="332"/>
      <c r="ENS2" s="332"/>
      <c r="ENT2" s="332"/>
      <c r="ENU2" s="332"/>
      <c r="ENV2" s="332"/>
      <c r="ENW2" s="332"/>
      <c r="ENX2" s="332"/>
      <c r="ENY2" s="332"/>
      <c r="ENZ2" s="332"/>
      <c r="EOA2" s="332"/>
      <c r="EOB2" s="332"/>
      <c r="EOC2" s="332"/>
      <c r="EOD2" s="332"/>
      <c r="EOE2" s="332"/>
      <c r="EOF2" s="332"/>
      <c r="EOG2" s="332"/>
      <c r="EOH2" s="332"/>
      <c r="EOI2" s="332"/>
      <c r="EOJ2" s="332"/>
      <c r="EOK2" s="332"/>
      <c r="EOL2" s="332"/>
      <c r="EOM2" s="332"/>
      <c r="EON2" s="332"/>
      <c r="EOO2" s="332"/>
      <c r="EOP2" s="332"/>
      <c r="EOQ2" s="332"/>
      <c r="EOR2" s="332"/>
      <c r="EOS2" s="332"/>
      <c r="EOT2" s="332"/>
      <c r="EOU2" s="332"/>
      <c r="EOV2" s="332"/>
      <c r="EOW2" s="332"/>
      <c r="EOX2" s="332"/>
      <c r="EOY2" s="332"/>
      <c r="EOZ2" s="332"/>
      <c r="EPA2" s="332"/>
      <c r="EPB2" s="332"/>
      <c r="EPC2" s="332"/>
      <c r="EPD2" s="332"/>
      <c r="EPE2" s="332"/>
      <c r="EPF2" s="332"/>
      <c r="EPG2" s="332"/>
      <c r="EPH2" s="332"/>
      <c r="EPI2" s="332"/>
      <c r="EPJ2" s="332"/>
      <c r="EPK2" s="332"/>
      <c r="EPL2" s="332"/>
      <c r="EPM2" s="332"/>
      <c r="EPN2" s="332"/>
      <c r="EPO2" s="332"/>
      <c r="EPP2" s="332"/>
      <c r="EPQ2" s="332"/>
      <c r="EPR2" s="332"/>
      <c r="EPS2" s="332"/>
      <c r="EPT2" s="332"/>
      <c r="EPU2" s="332"/>
      <c r="EPV2" s="332"/>
      <c r="EPW2" s="332"/>
      <c r="EPX2" s="332"/>
      <c r="EPY2" s="332"/>
      <c r="EPZ2" s="332"/>
      <c r="EQA2" s="332"/>
      <c r="EQB2" s="332"/>
      <c r="EQC2" s="332"/>
      <c r="EQD2" s="332"/>
      <c r="EQE2" s="332"/>
      <c r="EQF2" s="332"/>
      <c r="EQG2" s="332"/>
      <c r="EQH2" s="332"/>
      <c r="EQI2" s="332"/>
      <c r="EQJ2" s="332"/>
      <c r="EQK2" s="332"/>
      <c r="EQL2" s="332"/>
      <c r="EQM2" s="332"/>
      <c r="EQN2" s="332"/>
      <c r="EQO2" s="332"/>
      <c r="EQP2" s="332"/>
      <c r="EQQ2" s="332"/>
      <c r="EQR2" s="332"/>
      <c r="EQS2" s="332"/>
      <c r="EQT2" s="332"/>
      <c r="EQU2" s="332"/>
      <c r="EQV2" s="332"/>
      <c r="EQW2" s="332"/>
      <c r="EQX2" s="332"/>
      <c r="EQY2" s="332"/>
      <c r="EQZ2" s="332"/>
      <c r="ERA2" s="332"/>
      <c r="ERB2" s="332"/>
      <c r="ERC2" s="332"/>
      <c r="ERD2" s="332"/>
      <c r="ERE2" s="332"/>
      <c r="ERF2" s="332"/>
      <c r="ERG2" s="332"/>
      <c r="ERH2" s="332"/>
      <c r="ERI2" s="332"/>
      <c r="ERJ2" s="332"/>
      <c r="ERK2" s="332"/>
      <c r="ERL2" s="332"/>
      <c r="ERM2" s="332"/>
      <c r="ERN2" s="332"/>
      <c r="ERO2" s="332"/>
      <c r="ERP2" s="332"/>
      <c r="ERQ2" s="332"/>
      <c r="ERR2" s="332"/>
      <c r="ERS2" s="332"/>
      <c r="ERT2" s="332"/>
      <c r="ERU2" s="332"/>
      <c r="ERV2" s="332"/>
      <c r="ERW2" s="332"/>
      <c r="ERX2" s="332"/>
      <c r="ERY2" s="332"/>
      <c r="ERZ2" s="332"/>
      <c r="ESA2" s="332"/>
      <c r="ESB2" s="332"/>
      <c r="ESC2" s="332"/>
      <c r="ESD2" s="332"/>
      <c r="ESE2" s="332"/>
      <c r="ESF2" s="332"/>
      <c r="ESG2" s="332"/>
      <c r="ESH2" s="332"/>
      <c r="ESI2" s="332"/>
      <c r="ESJ2" s="332"/>
      <c r="ESK2" s="332"/>
      <c r="ESL2" s="332"/>
      <c r="ESM2" s="332"/>
      <c r="ESN2" s="332"/>
      <c r="ESO2" s="332"/>
      <c r="ESP2" s="332"/>
      <c r="ESQ2" s="332"/>
      <c r="ESR2" s="332"/>
      <c r="ESS2" s="332"/>
      <c r="EST2" s="332"/>
      <c r="ESU2" s="332"/>
      <c r="ESV2" s="332"/>
      <c r="ESW2" s="332"/>
      <c r="ESX2" s="332"/>
      <c r="ESY2" s="332"/>
      <c r="ESZ2" s="332"/>
      <c r="ETA2" s="332"/>
      <c r="ETB2" s="332"/>
      <c r="ETC2" s="332"/>
      <c r="ETD2" s="332"/>
      <c r="ETE2" s="332"/>
      <c r="ETF2" s="332"/>
      <c r="ETG2" s="332"/>
      <c r="ETH2" s="332"/>
      <c r="ETI2" s="332"/>
      <c r="ETJ2" s="332"/>
      <c r="ETK2" s="332"/>
      <c r="ETL2" s="332"/>
      <c r="ETM2" s="332"/>
      <c r="ETN2" s="332"/>
      <c r="ETO2" s="332"/>
      <c r="ETP2" s="332"/>
      <c r="ETQ2" s="332"/>
      <c r="ETR2" s="332"/>
      <c r="ETS2" s="332"/>
      <c r="ETT2" s="332"/>
      <c r="ETU2" s="332"/>
      <c r="ETV2" s="332"/>
      <c r="ETW2" s="332"/>
      <c r="ETX2" s="332"/>
      <c r="ETY2" s="332"/>
      <c r="ETZ2" s="332"/>
      <c r="EUA2" s="332"/>
      <c r="EUB2" s="332"/>
      <c r="EUC2" s="332"/>
      <c r="EUD2" s="332"/>
      <c r="EUE2" s="332"/>
      <c r="EUF2" s="332"/>
      <c r="EUG2" s="332"/>
      <c r="EUH2" s="332"/>
      <c r="EUI2" s="332"/>
      <c r="EUJ2" s="332"/>
      <c r="EUK2" s="332"/>
      <c r="EUL2" s="332"/>
      <c r="EUM2" s="332"/>
      <c r="EUN2" s="332"/>
      <c r="EUO2" s="332"/>
      <c r="EUP2" s="332"/>
      <c r="EUQ2" s="332"/>
      <c r="EUR2" s="332"/>
      <c r="EUS2" s="332"/>
      <c r="EUT2" s="332"/>
      <c r="EUU2" s="332"/>
      <c r="EUV2" s="332"/>
      <c r="EUW2" s="332"/>
      <c r="EUX2" s="332"/>
      <c r="EUY2" s="332"/>
      <c r="EUZ2" s="332"/>
      <c r="EVA2" s="332"/>
      <c r="EVB2" s="332"/>
      <c r="EVC2" s="332"/>
      <c r="EVD2" s="332"/>
      <c r="EVE2" s="332"/>
      <c r="EVF2" s="332"/>
      <c r="EVG2" s="332"/>
      <c r="EVH2" s="332"/>
      <c r="EVI2" s="332"/>
      <c r="EVJ2" s="332"/>
      <c r="EVK2" s="332"/>
      <c r="EVL2" s="332"/>
      <c r="EVM2" s="332"/>
      <c r="EVN2" s="332"/>
      <c r="EVO2" s="332"/>
      <c r="EVP2" s="332"/>
      <c r="EVQ2" s="332"/>
      <c r="EVR2" s="332"/>
      <c r="EVS2" s="332"/>
      <c r="EVT2" s="332"/>
      <c r="EVU2" s="332"/>
      <c r="EVV2" s="332"/>
      <c r="EVW2" s="332"/>
      <c r="EVX2" s="332"/>
      <c r="EVY2" s="332"/>
      <c r="EVZ2" s="332"/>
      <c r="EWA2" s="332"/>
      <c r="EWB2" s="332"/>
      <c r="EWC2" s="332"/>
      <c r="EWD2" s="332"/>
      <c r="EWE2" s="332"/>
      <c r="EWF2" s="332"/>
      <c r="EWG2" s="332"/>
      <c r="EWH2" s="332"/>
      <c r="EWI2" s="332"/>
      <c r="EWJ2" s="332"/>
      <c r="EWK2" s="332"/>
      <c r="EWL2" s="332"/>
      <c r="EWM2" s="332"/>
      <c r="EWN2" s="332"/>
      <c r="EWO2" s="332"/>
      <c r="EWP2" s="332"/>
      <c r="EWQ2" s="332"/>
      <c r="EWR2" s="332"/>
      <c r="EWS2" s="332"/>
      <c r="EWT2" s="332"/>
      <c r="EWU2" s="332"/>
      <c r="EWV2" s="332"/>
      <c r="EWW2" s="332"/>
      <c r="EWX2" s="332"/>
      <c r="EWY2" s="332"/>
      <c r="EWZ2" s="332"/>
      <c r="EXA2" s="332"/>
      <c r="EXB2" s="332"/>
      <c r="EXC2" s="332"/>
      <c r="EXD2" s="332"/>
      <c r="EXE2" s="332"/>
      <c r="EXF2" s="332"/>
      <c r="EXG2" s="332"/>
      <c r="EXH2" s="332"/>
      <c r="EXI2" s="332"/>
      <c r="EXJ2" s="332"/>
      <c r="EXK2" s="332"/>
      <c r="EXL2" s="332"/>
      <c r="EXM2" s="332"/>
      <c r="EXN2" s="332"/>
      <c r="EXO2" s="332"/>
      <c r="EXP2" s="332"/>
      <c r="EXQ2" s="332"/>
      <c r="EXR2" s="332"/>
      <c r="EXS2" s="332"/>
      <c r="EXT2" s="332"/>
      <c r="EXU2" s="332"/>
      <c r="EXV2" s="332"/>
      <c r="EXW2" s="332"/>
      <c r="EXX2" s="332"/>
      <c r="EXY2" s="332"/>
      <c r="EXZ2" s="332"/>
      <c r="EYA2" s="332"/>
      <c r="EYB2" s="332"/>
      <c r="EYC2" s="332"/>
      <c r="EYD2" s="332"/>
      <c r="EYE2" s="332"/>
      <c r="EYF2" s="332"/>
      <c r="EYG2" s="332"/>
      <c r="EYH2" s="332"/>
      <c r="EYI2" s="332"/>
      <c r="EYJ2" s="332"/>
      <c r="EYK2" s="332"/>
      <c r="EYL2" s="332"/>
      <c r="EYM2" s="332"/>
      <c r="EYN2" s="332"/>
      <c r="EYO2" s="332"/>
      <c r="EYP2" s="332"/>
      <c r="EYQ2" s="332"/>
      <c r="EYR2" s="332"/>
      <c r="EYS2" s="332"/>
      <c r="EYT2" s="332"/>
      <c r="EYU2" s="332"/>
      <c r="EYV2" s="332"/>
      <c r="EYW2" s="332"/>
      <c r="EYX2" s="332"/>
      <c r="EYY2" s="332"/>
      <c r="EYZ2" s="332"/>
      <c r="EZA2" s="332"/>
      <c r="EZB2" s="332"/>
      <c r="EZC2" s="332"/>
      <c r="EZD2" s="332"/>
      <c r="EZE2" s="332"/>
      <c r="EZF2" s="332"/>
      <c r="EZG2" s="332"/>
      <c r="EZH2" s="332"/>
      <c r="EZI2" s="332"/>
      <c r="EZJ2" s="332"/>
      <c r="EZK2" s="332"/>
      <c r="EZL2" s="332"/>
      <c r="EZM2" s="332"/>
      <c r="EZN2" s="332"/>
      <c r="EZO2" s="332"/>
      <c r="EZP2" s="332"/>
      <c r="EZQ2" s="332"/>
      <c r="EZR2" s="332"/>
      <c r="EZS2" s="332"/>
      <c r="EZT2" s="332"/>
      <c r="EZU2" s="332"/>
      <c r="EZV2" s="332"/>
      <c r="EZW2" s="332"/>
      <c r="EZX2" s="332"/>
      <c r="EZY2" s="332"/>
      <c r="EZZ2" s="332"/>
      <c r="FAA2" s="332"/>
      <c r="FAB2" s="332"/>
      <c r="FAC2" s="332"/>
      <c r="FAD2" s="332"/>
      <c r="FAE2" s="332"/>
      <c r="FAF2" s="332"/>
      <c r="FAG2" s="332"/>
      <c r="FAH2" s="332"/>
      <c r="FAI2" s="332"/>
      <c r="FAJ2" s="332"/>
      <c r="FAK2" s="332"/>
      <c r="FAL2" s="332"/>
      <c r="FAM2" s="332"/>
      <c r="FAN2" s="332"/>
      <c r="FAO2" s="332"/>
      <c r="FAP2" s="332"/>
      <c r="FAQ2" s="332"/>
      <c r="FAR2" s="332"/>
      <c r="FAS2" s="332"/>
      <c r="FAT2" s="332"/>
      <c r="FAU2" s="332"/>
      <c r="FAV2" s="332"/>
      <c r="FAW2" s="332"/>
      <c r="FAX2" s="332"/>
      <c r="FAY2" s="332"/>
      <c r="FAZ2" s="332"/>
      <c r="FBA2" s="332"/>
      <c r="FBB2" s="332"/>
      <c r="FBC2" s="332"/>
      <c r="FBD2" s="332"/>
      <c r="FBE2" s="332"/>
      <c r="FBF2" s="332"/>
      <c r="FBG2" s="332"/>
      <c r="FBH2" s="332"/>
      <c r="FBI2" s="332"/>
      <c r="FBJ2" s="332"/>
      <c r="FBK2" s="332"/>
      <c r="FBL2" s="332"/>
      <c r="FBM2" s="332"/>
      <c r="FBN2" s="332"/>
      <c r="FBO2" s="332"/>
      <c r="FBP2" s="332"/>
      <c r="FBQ2" s="332"/>
      <c r="FBR2" s="332"/>
      <c r="FBS2" s="332"/>
      <c r="FBT2" s="332"/>
      <c r="FBU2" s="332"/>
      <c r="FBV2" s="332"/>
      <c r="FBW2" s="332"/>
      <c r="FBX2" s="332"/>
      <c r="FBY2" s="332"/>
      <c r="FBZ2" s="332"/>
      <c r="FCA2" s="332"/>
      <c r="FCB2" s="332"/>
      <c r="FCC2" s="332"/>
      <c r="FCD2" s="332"/>
      <c r="FCE2" s="332"/>
      <c r="FCF2" s="332"/>
      <c r="FCG2" s="332"/>
      <c r="FCH2" s="332"/>
      <c r="FCI2" s="332"/>
      <c r="FCJ2" s="332"/>
      <c r="FCK2" s="332"/>
      <c r="FCL2" s="332"/>
      <c r="FCM2" s="332"/>
      <c r="FCN2" s="332"/>
      <c r="FCO2" s="332"/>
      <c r="FCP2" s="332"/>
      <c r="FCQ2" s="332"/>
      <c r="FCR2" s="332"/>
      <c r="FCS2" s="332"/>
      <c r="FCT2" s="332"/>
      <c r="FCU2" s="332"/>
      <c r="FCV2" s="332"/>
      <c r="FCW2" s="332"/>
      <c r="FCX2" s="332"/>
      <c r="FCY2" s="332"/>
      <c r="FCZ2" s="332"/>
      <c r="FDA2" s="332"/>
      <c r="FDB2" s="332"/>
      <c r="FDC2" s="332"/>
      <c r="FDD2" s="332"/>
      <c r="FDE2" s="332"/>
      <c r="FDF2" s="332"/>
      <c r="FDG2" s="332"/>
      <c r="FDH2" s="332"/>
      <c r="FDI2" s="332"/>
      <c r="FDJ2" s="332"/>
      <c r="FDK2" s="332"/>
      <c r="FDL2" s="332"/>
      <c r="FDM2" s="332"/>
      <c r="FDN2" s="332"/>
      <c r="FDO2" s="332"/>
      <c r="FDP2" s="332"/>
      <c r="FDQ2" s="332"/>
      <c r="FDR2" s="332"/>
      <c r="FDS2" s="332"/>
      <c r="FDT2" s="332"/>
      <c r="FDU2" s="332"/>
      <c r="FDV2" s="332"/>
      <c r="FDW2" s="332"/>
      <c r="FDX2" s="332"/>
      <c r="FDY2" s="332"/>
      <c r="FDZ2" s="332"/>
      <c r="FEA2" s="332"/>
      <c r="FEB2" s="332"/>
      <c r="FEC2" s="332"/>
      <c r="FED2" s="332"/>
      <c r="FEE2" s="332"/>
      <c r="FEF2" s="332"/>
      <c r="FEG2" s="332"/>
      <c r="FEH2" s="332"/>
      <c r="FEI2" s="332"/>
      <c r="FEJ2" s="332"/>
      <c r="FEK2" s="332"/>
      <c r="FEL2" s="332"/>
      <c r="FEM2" s="332"/>
      <c r="FEN2" s="332"/>
      <c r="FEO2" s="332"/>
      <c r="FEP2" s="332"/>
      <c r="FEQ2" s="332"/>
      <c r="FER2" s="332"/>
      <c r="FES2" s="332"/>
      <c r="FET2" s="332"/>
      <c r="FEU2" s="332"/>
      <c r="FEV2" s="332"/>
      <c r="FEW2" s="332"/>
      <c r="FEX2" s="332"/>
      <c r="FEY2" s="332"/>
      <c r="FEZ2" s="332"/>
      <c r="FFA2" s="332"/>
      <c r="FFB2" s="332"/>
      <c r="FFC2" s="332"/>
      <c r="FFD2" s="332"/>
      <c r="FFE2" s="332"/>
      <c r="FFF2" s="332"/>
      <c r="FFG2" s="332"/>
      <c r="FFH2" s="332"/>
      <c r="FFI2" s="332"/>
      <c r="FFJ2" s="332"/>
      <c r="FFK2" s="332"/>
      <c r="FFL2" s="332"/>
      <c r="FFM2" s="332"/>
      <c r="FFN2" s="332"/>
      <c r="FFO2" s="332"/>
      <c r="FFP2" s="332"/>
      <c r="FFQ2" s="332"/>
      <c r="FFR2" s="332"/>
      <c r="FFS2" s="332"/>
      <c r="FFT2" s="332"/>
      <c r="FFU2" s="332"/>
      <c r="FFV2" s="332"/>
      <c r="FFW2" s="332"/>
      <c r="FFX2" s="332"/>
      <c r="FFY2" s="332"/>
      <c r="FFZ2" s="332"/>
      <c r="FGA2" s="332"/>
      <c r="FGB2" s="332"/>
      <c r="FGC2" s="332"/>
      <c r="FGD2" s="332"/>
      <c r="FGE2" s="332"/>
      <c r="FGF2" s="332"/>
      <c r="FGG2" s="332"/>
      <c r="FGH2" s="332"/>
      <c r="FGI2" s="332"/>
      <c r="FGJ2" s="332"/>
      <c r="FGK2" s="332"/>
      <c r="FGL2" s="332"/>
      <c r="FGM2" s="332"/>
      <c r="FGN2" s="332"/>
      <c r="FGO2" s="332"/>
      <c r="FGP2" s="332"/>
      <c r="FGQ2" s="332"/>
      <c r="FGR2" s="332"/>
      <c r="FGS2" s="332"/>
      <c r="FGT2" s="332"/>
      <c r="FGU2" s="332"/>
      <c r="FGV2" s="332"/>
      <c r="FGW2" s="332"/>
      <c r="FGX2" s="332"/>
      <c r="FGY2" s="332"/>
      <c r="FGZ2" s="332"/>
      <c r="FHA2" s="332"/>
      <c r="FHB2" s="332"/>
      <c r="FHC2" s="332"/>
      <c r="FHD2" s="332"/>
      <c r="FHE2" s="332"/>
      <c r="FHF2" s="332"/>
      <c r="FHG2" s="332"/>
      <c r="FHH2" s="332"/>
      <c r="FHI2" s="332"/>
      <c r="FHJ2" s="332"/>
      <c r="FHK2" s="332"/>
      <c r="FHL2" s="332"/>
      <c r="FHM2" s="332"/>
      <c r="FHN2" s="332"/>
      <c r="FHO2" s="332"/>
      <c r="FHP2" s="332"/>
      <c r="FHQ2" s="332"/>
      <c r="FHR2" s="332"/>
      <c r="FHS2" s="332"/>
      <c r="FHT2" s="332"/>
      <c r="FHU2" s="332"/>
      <c r="FHV2" s="332"/>
      <c r="FHW2" s="332"/>
      <c r="FHX2" s="332"/>
      <c r="FHY2" s="332"/>
      <c r="FHZ2" s="332"/>
      <c r="FIA2" s="332"/>
      <c r="FIB2" s="332"/>
      <c r="FIC2" s="332"/>
      <c r="FID2" s="332"/>
      <c r="FIE2" s="332"/>
      <c r="FIF2" s="332"/>
      <c r="FIG2" s="332"/>
      <c r="FIH2" s="332"/>
      <c r="FII2" s="332"/>
      <c r="FIJ2" s="332"/>
      <c r="FIK2" s="332"/>
      <c r="FIL2" s="332"/>
      <c r="FIM2" s="332"/>
      <c r="FIN2" s="332"/>
      <c r="FIO2" s="332"/>
      <c r="FIP2" s="332"/>
      <c r="FIQ2" s="332"/>
      <c r="FIR2" s="332"/>
      <c r="FIS2" s="332"/>
      <c r="FIT2" s="332"/>
      <c r="FIU2" s="332"/>
      <c r="FIV2" s="332"/>
      <c r="FIW2" s="332"/>
      <c r="FIX2" s="332"/>
      <c r="FIY2" s="332"/>
      <c r="FIZ2" s="332"/>
      <c r="FJA2" s="332"/>
      <c r="FJB2" s="332"/>
      <c r="FJC2" s="332"/>
      <c r="FJD2" s="332"/>
      <c r="FJE2" s="332"/>
      <c r="FJF2" s="332"/>
      <c r="FJG2" s="332"/>
      <c r="FJH2" s="332"/>
      <c r="FJI2" s="332"/>
      <c r="FJJ2" s="332"/>
      <c r="FJK2" s="332"/>
      <c r="FJL2" s="332"/>
      <c r="FJM2" s="332"/>
      <c r="FJN2" s="332"/>
      <c r="FJO2" s="332"/>
      <c r="FJP2" s="332"/>
      <c r="FJQ2" s="332"/>
      <c r="FJR2" s="332"/>
      <c r="FJS2" s="332"/>
      <c r="FJT2" s="332"/>
      <c r="FJU2" s="332"/>
      <c r="FJV2" s="332"/>
      <c r="FJW2" s="332"/>
      <c r="FJX2" s="332"/>
      <c r="FJY2" s="332"/>
      <c r="FJZ2" s="332"/>
      <c r="FKA2" s="332"/>
      <c r="FKB2" s="332"/>
      <c r="FKC2" s="332"/>
      <c r="FKD2" s="332"/>
      <c r="FKE2" s="332"/>
      <c r="FKF2" s="332"/>
      <c r="FKG2" s="332"/>
      <c r="FKH2" s="332"/>
      <c r="FKI2" s="332"/>
      <c r="FKJ2" s="332"/>
      <c r="FKK2" s="332"/>
      <c r="FKL2" s="332"/>
      <c r="FKM2" s="332"/>
      <c r="FKN2" s="332"/>
      <c r="FKO2" s="332"/>
      <c r="FKP2" s="332"/>
      <c r="FKQ2" s="332"/>
      <c r="FKR2" s="332"/>
      <c r="FKS2" s="332"/>
      <c r="FKT2" s="332"/>
      <c r="FKU2" s="332"/>
      <c r="FKV2" s="332"/>
      <c r="FKW2" s="332"/>
      <c r="FKX2" s="332"/>
      <c r="FKY2" s="332"/>
      <c r="FKZ2" s="332"/>
      <c r="FLA2" s="332"/>
      <c r="FLB2" s="332"/>
      <c r="FLC2" s="332"/>
      <c r="FLD2" s="332"/>
      <c r="FLE2" s="332"/>
      <c r="FLF2" s="332"/>
      <c r="FLG2" s="332"/>
      <c r="FLH2" s="332"/>
      <c r="FLI2" s="332"/>
      <c r="FLJ2" s="332"/>
      <c r="FLK2" s="332"/>
      <c r="FLL2" s="332"/>
      <c r="FLM2" s="332"/>
      <c r="FLN2" s="332"/>
      <c r="FLO2" s="332"/>
      <c r="FLP2" s="332"/>
      <c r="FLQ2" s="332"/>
      <c r="FLR2" s="332"/>
      <c r="FLS2" s="332"/>
      <c r="FLT2" s="332"/>
      <c r="FLU2" s="332"/>
      <c r="FLV2" s="332"/>
      <c r="FLW2" s="332"/>
      <c r="FLX2" s="332"/>
      <c r="FLY2" s="332"/>
      <c r="FLZ2" s="332"/>
      <c r="FMA2" s="332"/>
      <c r="FMB2" s="332"/>
      <c r="FMC2" s="332"/>
      <c r="FMD2" s="332"/>
      <c r="FME2" s="332"/>
      <c r="FMF2" s="332"/>
      <c r="FMG2" s="332"/>
      <c r="FMH2" s="332"/>
      <c r="FMI2" s="332"/>
      <c r="FMJ2" s="332"/>
      <c r="FMK2" s="332"/>
      <c r="FML2" s="332"/>
      <c r="FMM2" s="332"/>
      <c r="FMN2" s="332"/>
      <c r="FMO2" s="332"/>
      <c r="FMP2" s="332"/>
      <c r="FMQ2" s="332"/>
      <c r="FMR2" s="332"/>
      <c r="FMS2" s="332"/>
      <c r="FMT2" s="332"/>
      <c r="FMU2" s="332"/>
      <c r="FMV2" s="332"/>
      <c r="FMW2" s="332"/>
      <c r="FMX2" s="332"/>
      <c r="FMY2" s="332"/>
      <c r="FMZ2" s="332"/>
      <c r="FNA2" s="332"/>
      <c r="FNB2" s="332"/>
      <c r="FNC2" s="332"/>
      <c r="FND2" s="332"/>
      <c r="FNE2" s="332"/>
      <c r="FNF2" s="332"/>
      <c r="FNG2" s="332"/>
      <c r="FNH2" s="332"/>
      <c r="FNI2" s="332"/>
      <c r="FNJ2" s="332"/>
      <c r="FNK2" s="332"/>
      <c r="FNL2" s="332"/>
      <c r="FNM2" s="332"/>
      <c r="FNN2" s="332"/>
      <c r="FNO2" s="332"/>
      <c r="FNP2" s="332"/>
      <c r="FNQ2" s="332"/>
      <c r="FNR2" s="332"/>
      <c r="FNS2" s="332"/>
      <c r="FNT2" s="332"/>
      <c r="FNU2" s="332"/>
      <c r="FNV2" s="332"/>
      <c r="FNW2" s="332"/>
      <c r="FNX2" s="332"/>
      <c r="FNY2" s="332"/>
      <c r="FNZ2" s="332"/>
      <c r="FOA2" s="332"/>
      <c r="FOB2" s="332"/>
      <c r="FOC2" s="332"/>
      <c r="FOD2" s="332"/>
      <c r="FOE2" s="332"/>
      <c r="FOF2" s="332"/>
      <c r="FOG2" s="332"/>
      <c r="FOH2" s="332"/>
      <c r="FOI2" s="332"/>
      <c r="FOJ2" s="332"/>
      <c r="FOK2" s="332"/>
      <c r="FOL2" s="332"/>
      <c r="FOM2" s="332"/>
      <c r="FON2" s="332"/>
      <c r="FOO2" s="332"/>
      <c r="FOP2" s="332"/>
      <c r="FOQ2" s="332"/>
      <c r="FOR2" s="332"/>
      <c r="FOS2" s="332"/>
      <c r="FOT2" s="332"/>
      <c r="FOU2" s="332"/>
      <c r="FOV2" s="332"/>
      <c r="FOW2" s="332"/>
      <c r="FOX2" s="332"/>
      <c r="FOY2" s="332"/>
      <c r="FOZ2" s="332"/>
      <c r="FPA2" s="332"/>
      <c r="FPB2" s="332"/>
      <c r="FPC2" s="332"/>
      <c r="FPD2" s="332"/>
      <c r="FPE2" s="332"/>
      <c r="FPF2" s="332"/>
      <c r="FPG2" s="332"/>
      <c r="FPH2" s="332"/>
      <c r="FPI2" s="332"/>
      <c r="FPJ2" s="332"/>
      <c r="FPK2" s="332"/>
      <c r="FPL2" s="332"/>
      <c r="FPM2" s="332"/>
      <c r="FPN2" s="332"/>
      <c r="FPO2" s="332"/>
      <c r="FPP2" s="332"/>
      <c r="FPQ2" s="332"/>
      <c r="FPR2" s="332"/>
      <c r="FPS2" s="332"/>
      <c r="FPT2" s="332"/>
      <c r="FPU2" s="332"/>
      <c r="FPV2" s="332"/>
      <c r="FPW2" s="332"/>
      <c r="FPX2" s="332"/>
      <c r="FPY2" s="332"/>
      <c r="FPZ2" s="332"/>
      <c r="FQA2" s="332"/>
      <c r="FQB2" s="332"/>
      <c r="FQC2" s="332"/>
      <c r="FQD2" s="332"/>
      <c r="FQE2" s="332"/>
      <c r="FQF2" s="332"/>
      <c r="FQG2" s="332"/>
      <c r="FQH2" s="332"/>
      <c r="FQI2" s="332"/>
      <c r="FQJ2" s="332"/>
      <c r="FQK2" s="332"/>
      <c r="FQL2" s="332"/>
      <c r="FQM2" s="332"/>
      <c r="FQN2" s="332"/>
      <c r="FQO2" s="332"/>
      <c r="FQP2" s="332"/>
      <c r="FQQ2" s="332"/>
      <c r="FQR2" s="332"/>
      <c r="FQS2" s="332"/>
      <c r="FQT2" s="332"/>
      <c r="FQU2" s="332"/>
      <c r="FQV2" s="332"/>
      <c r="FQW2" s="332"/>
      <c r="FQX2" s="332"/>
      <c r="FQY2" s="332"/>
      <c r="FQZ2" s="332"/>
      <c r="FRA2" s="332"/>
      <c r="FRB2" s="332"/>
      <c r="FRC2" s="332"/>
      <c r="FRD2" s="332"/>
      <c r="FRE2" s="332"/>
      <c r="FRF2" s="332"/>
      <c r="FRG2" s="332"/>
      <c r="FRH2" s="332"/>
      <c r="FRI2" s="332"/>
      <c r="FRJ2" s="332"/>
      <c r="FRK2" s="332"/>
      <c r="FRL2" s="332"/>
      <c r="FRM2" s="332"/>
      <c r="FRN2" s="332"/>
      <c r="FRO2" s="332"/>
      <c r="FRP2" s="332"/>
      <c r="FRQ2" s="332"/>
      <c r="FRR2" s="332"/>
      <c r="FRS2" s="332"/>
      <c r="FRT2" s="332"/>
      <c r="FRU2" s="332"/>
      <c r="FRV2" s="332"/>
      <c r="FRW2" s="332"/>
      <c r="FRX2" s="332"/>
      <c r="FRY2" s="332"/>
      <c r="FRZ2" s="332"/>
      <c r="FSA2" s="332"/>
      <c r="FSB2" s="332"/>
      <c r="FSC2" s="332"/>
      <c r="FSD2" s="332"/>
      <c r="FSE2" s="332"/>
      <c r="FSF2" s="332"/>
      <c r="FSG2" s="332"/>
      <c r="FSH2" s="332"/>
      <c r="FSI2" s="332"/>
      <c r="FSJ2" s="332"/>
      <c r="FSK2" s="332"/>
      <c r="FSL2" s="332"/>
      <c r="FSM2" s="332"/>
      <c r="FSN2" s="332"/>
      <c r="FSO2" s="332"/>
      <c r="FSP2" s="332"/>
      <c r="FSQ2" s="332"/>
      <c r="FSR2" s="332"/>
      <c r="FSS2" s="332"/>
      <c r="FST2" s="332"/>
      <c r="FSU2" s="332"/>
      <c r="FSV2" s="332"/>
      <c r="FSW2" s="332"/>
      <c r="FSX2" s="332"/>
      <c r="FSY2" s="332"/>
      <c r="FSZ2" s="332"/>
      <c r="FTA2" s="332"/>
      <c r="FTB2" s="332"/>
      <c r="FTC2" s="332"/>
      <c r="FTD2" s="332"/>
      <c r="FTE2" s="332"/>
      <c r="FTF2" s="332"/>
      <c r="FTG2" s="332"/>
      <c r="FTH2" s="332"/>
      <c r="FTI2" s="332"/>
      <c r="FTJ2" s="332"/>
      <c r="FTK2" s="332"/>
      <c r="FTL2" s="332"/>
      <c r="FTM2" s="332"/>
      <c r="FTN2" s="332"/>
      <c r="FTO2" s="332"/>
      <c r="FTP2" s="332"/>
      <c r="FTQ2" s="332"/>
      <c r="FTR2" s="332"/>
      <c r="FTS2" s="332"/>
      <c r="FTT2" s="332"/>
      <c r="FTU2" s="332"/>
      <c r="FTV2" s="332"/>
      <c r="FTW2" s="332"/>
      <c r="FTX2" s="332"/>
      <c r="FTY2" s="332"/>
      <c r="FTZ2" s="332"/>
      <c r="FUA2" s="332"/>
      <c r="FUB2" s="332"/>
      <c r="FUC2" s="332"/>
      <c r="FUD2" s="332"/>
      <c r="FUE2" s="332"/>
      <c r="FUF2" s="332"/>
      <c r="FUG2" s="332"/>
      <c r="FUH2" s="332"/>
      <c r="FUI2" s="332"/>
      <c r="FUJ2" s="332"/>
      <c r="FUK2" s="332"/>
      <c r="FUL2" s="332"/>
      <c r="FUM2" s="332"/>
      <c r="FUN2" s="332"/>
      <c r="FUO2" s="332"/>
      <c r="FUP2" s="332"/>
      <c r="FUQ2" s="332"/>
      <c r="FUR2" s="332"/>
      <c r="FUS2" s="332"/>
      <c r="FUT2" s="332"/>
      <c r="FUU2" s="332"/>
      <c r="FUV2" s="332"/>
      <c r="FUW2" s="332"/>
      <c r="FUX2" s="332"/>
      <c r="FUY2" s="332"/>
      <c r="FUZ2" s="332"/>
      <c r="FVA2" s="332"/>
      <c r="FVB2" s="332"/>
      <c r="FVC2" s="332"/>
      <c r="FVD2" s="332"/>
      <c r="FVE2" s="332"/>
      <c r="FVF2" s="332"/>
      <c r="FVG2" s="332"/>
      <c r="FVH2" s="332"/>
      <c r="FVI2" s="332"/>
      <c r="FVJ2" s="332"/>
      <c r="FVK2" s="332"/>
      <c r="FVL2" s="332"/>
      <c r="FVM2" s="332"/>
      <c r="FVN2" s="332"/>
      <c r="FVO2" s="332"/>
      <c r="FVP2" s="332"/>
      <c r="FVQ2" s="332"/>
      <c r="FVR2" s="332"/>
      <c r="FVS2" s="332"/>
      <c r="FVT2" s="332"/>
      <c r="FVU2" s="332"/>
      <c r="FVV2" s="332"/>
      <c r="FVW2" s="332"/>
      <c r="FVX2" s="332"/>
      <c r="FVY2" s="332"/>
      <c r="FVZ2" s="332"/>
      <c r="FWA2" s="332"/>
      <c r="FWB2" s="332"/>
      <c r="FWC2" s="332"/>
      <c r="FWD2" s="332"/>
      <c r="FWE2" s="332"/>
      <c r="FWF2" s="332"/>
      <c r="FWG2" s="332"/>
      <c r="FWH2" s="332"/>
      <c r="FWI2" s="332"/>
      <c r="FWJ2" s="332"/>
      <c r="FWK2" s="332"/>
      <c r="FWL2" s="332"/>
      <c r="FWM2" s="332"/>
      <c r="FWN2" s="332"/>
      <c r="FWO2" s="332"/>
      <c r="FWP2" s="332"/>
      <c r="FWQ2" s="332"/>
      <c r="FWR2" s="332"/>
      <c r="FWS2" s="332"/>
      <c r="FWT2" s="332"/>
      <c r="FWU2" s="332"/>
      <c r="FWV2" s="332"/>
      <c r="FWW2" s="332"/>
      <c r="FWX2" s="332"/>
      <c r="FWY2" s="332"/>
      <c r="FWZ2" s="332"/>
      <c r="FXA2" s="332"/>
      <c r="FXB2" s="332"/>
      <c r="FXC2" s="332"/>
      <c r="FXD2" s="332"/>
      <c r="FXE2" s="332"/>
      <c r="FXF2" s="332"/>
      <c r="FXG2" s="332"/>
      <c r="FXH2" s="332"/>
      <c r="FXI2" s="332"/>
      <c r="FXJ2" s="332"/>
      <c r="FXK2" s="332"/>
      <c r="FXL2" s="332"/>
      <c r="FXM2" s="332"/>
      <c r="FXN2" s="332"/>
      <c r="FXO2" s="332"/>
      <c r="FXP2" s="332"/>
      <c r="FXQ2" s="332"/>
      <c r="FXR2" s="332"/>
      <c r="FXS2" s="332"/>
      <c r="FXT2" s="332"/>
      <c r="FXU2" s="332"/>
      <c r="FXV2" s="332"/>
      <c r="FXW2" s="332"/>
      <c r="FXX2" s="332"/>
      <c r="FXY2" s="332"/>
      <c r="FXZ2" s="332"/>
      <c r="FYA2" s="332"/>
      <c r="FYB2" s="332"/>
      <c r="FYC2" s="332"/>
      <c r="FYD2" s="332"/>
      <c r="FYE2" s="332"/>
      <c r="FYF2" s="332"/>
      <c r="FYG2" s="332"/>
      <c r="FYH2" s="332"/>
      <c r="FYI2" s="332"/>
      <c r="FYJ2" s="332"/>
      <c r="FYK2" s="332"/>
      <c r="FYL2" s="332"/>
      <c r="FYM2" s="332"/>
      <c r="FYN2" s="332"/>
      <c r="FYO2" s="332"/>
      <c r="FYP2" s="332"/>
      <c r="FYQ2" s="332"/>
      <c r="FYR2" s="332"/>
      <c r="FYS2" s="332"/>
      <c r="FYT2" s="332"/>
      <c r="FYU2" s="332"/>
      <c r="FYV2" s="332"/>
      <c r="FYW2" s="332"/>
      <c r="FYX2" s="332"/>
      <c r="FYY2" s="332"/>
      <c r="FYZ2" s="332"/>
      <c r="FZA2" s="332"/>
      <c r="FZB2" s="332"/>
      <c r="FZC2" s="332"/>
      <c r="FZD2" s="332"/>
      <c r="FZE2" s="332"/>
      <c r="FZF2" s="332"/>
      <c r="FZG2" s="332"/>
      <c r="FZH2" s="332"/>
      <c r="FZI2" s="332"/>
      <c r="FZJ2" s="332"/>
      <c r="FZK2" s="332"/>
      <c r="FZL2" s="332"/>
      <c r="FZM2" s="332"/>
      <c r="FZN2" s="332"/>
      <c r="FZO2" s="332"/>
      <c r="FZP2" s="332"/>
      <c r="FZQ2" s="332"/>
      <c r="FZR2" s="332"/>
      <c r="FZS2" s="332"/>
      <c r="FZT2" s="332"/>
      <c r="FZU2" s="332"/>
      <c r="FZV2" s="332"/>
      <c r="FZW2" s="332"/>
      <c r="FZX2" s="332"/>
      <c r="FZY2" s="332"/>
      <c r="FZZ2" s="332"/>
      <c r="GAA2" s="332"/>
      <c r="GAB2" s="332"/>
      <c r="GAC2" s="332"/>
      <c r="GAD2" s="332"/>
      <c r="GAE2" s="332"/>
      <c r="GAF2" s="332"/>
      <c r="GAG2" s="332"/>
      <c r="GAH2" s="332"/>
      <c r="GAI2" s="332"/>
      <c r="GAJ2" s="332"/>
      <c r="GAK2" s="332"/>
      <c r="GAL2" s="332"/>
      <c r="GAM2" s="332"/>
      <c r="GAN2" s="332"/>
      <c r="GAO2" s="332"/>
      <c r="GAP2" s="332"/>
      <c r="GAQ2" s="332"/>
      <c r="GAR2" s="332"/>
      <c r="GAS2" s="332"/>
      <c r="GAT2" s="332"/>
      <c r="GAU2" s="332"/>
      <c r="GAV2" s="332"/>
      <c r="GAW2" s="332"/>
      <c r="GAX2" s="332"/>
      <c r="GAY2" s="332"/>
      <c r="GAZ2" s="332"/>
      <c r="GBA2" s="332"/>
      <c r="GBB2" s="332"/>
      <c r="GBC2" s="332"/>
      <c r="GBD2" s="332"/>
      <c r="GBE2" s="332"/>
      <c r="GBF2" s="332"/>
      <c r="GBG2" s="332"/>
      <c r="GBH2" s="332"/>
      <c r="GBI2" s="332"/>
      <c r="GBJ2" s="332"/>
      <c r="GBK2" s="332"/>
      <c r="GBL2" s="332"/>
      <c r="GBM2" s="332"/>
      <c r="GBN2" s="332"/>
      <c r="GBO2" s="332"/>
      <c r="GBP2" s="332"/>
      <c r="GBQ2" s="332"/>
      <c r="GBR2" s="332"/>
      <c r="GBS2" s="332"/>
      <c r="GBT2" s="332"/>
      <c r="GBU2" s="332"/>
      <c r="GBV2" s="332"/>
      <c r="GBW2" s="332"/>
      <c r="GBX2" s="332"/>
      <c r="GBY2" s="332"/>
      <c r="GBZ2" s="332"/>
      <c r="GCA2" s="332"/>
      <c r="GCB2" s="332"/>
      <c r="GCC2" s="332"/>
      <c r="GCD2" s="332"/>
      <c r="GCE2" s="332"/>
      <c r="GCF2" s="332"/>
      <c r="GCG2" s="332"/>
      <c r="GCH2" s="332"/>
      <c r="GCI2" s="332"/>
      <c r="GCJ2" s="332"/>
      <c r="GCK2" s="332"/>
      <c r="GCL2" s="332"/>
      <c r="GCM2" s="332"/>
      <c r="GCN2" s="332"/>
      <c r="GCO2" s="332"/>
      <c r="GCP2" s="332"/>
      <c r="GCQ2" s="332"/>
      <c r="GCR2" s="332"/>
      <c r="GCS2" s="332"/>
      <c r="GCT2" s="332"/>
      <c r="GCU2" s="332"/>
      <c r="GCV2" s="332"/>
      <c r="GCW2" s="332"/>
      <c r="GCX2" s="332"/>
      <c r="GCY2" s="332"/>
      <c r="GCZ2" s="332"/>
      <c r="GDA2" s="332"/>
      <c r="GDB2" s="332"/>
      <c r="GDC2" s="332"/>
      <c r="GDD2" s="332"/>
      <c r="GDE2" s="332"/>
      <c r="GDF2" s="332"/>
      <c r="GDG2" s="332"/>
      <c r="GDH2" s="332"/>
      <c r="GDI2" s="332"/>
      <c r="GDJ2" s="332"/>
      <c r="GDK2" s="332"/>
      <c r="GDL2" s="332"/>
      <c r="GDM2" s="332"/>
      <c r="GDN2" s="332"/>
      <c r="GDO2" s="332"/>
      <c r="GDP2" s="332"/>
      <c r="GDQ2" s="332"/>
      <c r="GDR2" s="332"/>
      <c r="GDS2" s="332"/>
      <c r="GDT2" s="332"/>
      <c r="GDU2" s="332"/>
      <c r="GDV2" s="332"/>
      <c r="GDW2" s="332"/>
      <c r="GDX2" s="332"/>
      <c r="GDY2" s="332"/>
      <c r="GDZ2" s="332"/>
      <c r="GEA2" s="332"/>
      <c r="GEB2" s="332"/>
      <c r="GEC2" s="332"/>
      <c r="GED2" s="332"/>
      <c r="GEE2" s="332"/>
      <c r="GEF2" s="332"/>
      <c r="GEG2" s="332"/>
      <c r="GEH2" s="332"/>
      <c r="GEI2" s="332"/>
      <c r="GEJ2" s="332"/>
      <c r="GEK2" s="332"/>
      <c r="GEL2" s="332"/>
      <c r="GEM2" s="332"/>
      <c r="GEN2" s="332"/>
      <c r="GEO2" s="332"/>
      <c r="GEP2" s="332"/>
      <c r="GEQ2" s="332"/>
      <c r="GER2" s="332"/>
      <c r="GES2" s="332"/>
      <c r="GET2" s="332"/>
      <c r="GEU2" s="332"/>
      <c r="GEV2" s="332"/>
      <c r="GEW2" s="332"/>
      <c r="GEX2" s="332"/>
      <c r="GEY2" s="332"/>
      <c r="GEZ2" s="332"/>
      <c r="GFA2" s="332"/>
      <c r="GFB2" s="332"/>
      <c r="GFC2" s="332"/>
      <c r="GFD2" s="332"/>
      <c r="GFE2" s="332"/>
      <c r="GFF2" s="332"/>
      <c r="GFG2" s="332"/>
      <c r="GFH2" s="332"/>
      <c r="GFI2" s="332"/>
      <c r="GFJ2" s="332"/>
      <c r="GFK2" s="332"/>
      <c r="GFL2" s="332"/>
      <c r="GFM2" s="332"/>
      <c r="GFN2" s="332"/>
      <c r="GFO2" s="332"/>
      <c r="GFP2" s="332"/>
      <c r="GFQ2" s="332"/>
      <c r="GFR2" s="332"/>
      <c r="GFS2" s="332"/>
      <c r="GFT2" s="332"/>
      <c r="GFU2" s="332"/>
      <c r="GFV2" s="332"/>
      <c r="GFW2" s="332"/>
      <c r="GFX2" s="332"/>
      <c r="GFY2" s="332"/>
      <c r="GFZ2" s="332"/>
      <c r="GGA2" s="332"/>
      <c r="GGB2" s="332"/>
      <c r="GGC2" s="332"/>
      <c r="GGD2" s="332"/>
      <c r="GGE2" s="332"/>
      <c r="GGF2" s="332"/>
      <c r="GGG2" s="332"/>
      <c r="GGH2" s="332"/>
      <c r="GGI2" s="332"/>
      <c r="GGJ2" s="332"/>
      <c r="GGK2" s="332"/>
      <c r="GGL2" s="332"/>
      <c r="GGM2" s="332"/>
      <c r="GGN2" s="332"/>
      <c r="GGO2" s="332"/>
      <c r="GGP2" s="332"/>
      <c r="GGQ2" s="332"/>
      <c r="GGR2" s="332"/>
      <c r="GGS2" s="332"/>
      <c r="GGT2" s="332"/>
      <c r="GGU2" s="332"/>
      <c r="GGV2" s="332"/>
      <c r="GGW2" s="332"/>
      <c r="GGX2" s="332"/>
      <c r="GGY2" s="332"/>
      <c r="GGZ2" s="332"/>
      <c r="GHA2" s="332"/>
      <c r="GHB2" s="332"/>
      <c r="GHC2" s="332"/>
      <c r="GHD2" s="332"/>
      <c r="GHE2" s="332"/>
      <c r="GHF2" s="332"/>
      <c r="GHG2" s="332"/>
      <c r="GHH2" s="332"/>
      <c r="GHI2" s="332"/>
      <c r="GHJ2" s="332"/>
      <c r="GHK2" s="332"/>
      <c r="GHL2" s="332"/>
      <c r="GHM2" s="332"/>
      <c r="GHN2" s="332"/>
      <c r="GHO2" s="332"/>
      <c r="GHP2" s="332"/>
      <c r="GHQ2" s="332"/>
      <c r="GHR2" s="332"/>
      <c r="GHS2" s="332"/>
      <c r="GHT2" s="332"/>
      <c r="GHU2" s="332"/>
      <c r="GHV2" s="332"/>
      <c r="GHW2" s="332"/>
      <c r="GHX2" s="332"/>
      <c r="GHY2" s="332"/>
      <c r="GHZ2" s="332"/>
      <c r="GIA2" s="332"/>
      <c r="GIB2" s="332"/>
      <c r="GIC2" s="332"/>
      <c r="GID2" s="332"/>
      <c r="GIE2" s="332"/>
      <c r="GIF2" s="332"/>
      <c r="GIG2" s="332"/>
      <c r="GIH2" s="332"/>
      <c r="GII2" s="332"/>
      <c r="GIJ2" s="332"/>
      <c r="GIK2" s="332"/>
      <c r="GIL2" s="332"/>
      <c r="GIM2" s="332"/>
      <c r="GIN2" s="332"/>
      <c r="GIO2" s="332"/>
      <c r="GIP2" s="332"/>
      <c r="GIQ2" s="332"/>
      <c r="GIR2" s="332"/>
      <c r="GIS2" s="332"/>
      <c r="GIT2" s="332"/>
      <c r="GIU2" s="332"/>
      <c r="GIV2" s="332"/>
      <c r="GIW2" s="332"/>
      <c r="GIX2" s="332"/>
      <c r="GIY2" s="332"/>
      <c r="GIZ2" s="332"/>
      <c r="GJA2" s="332"/>
      <c r="GJB2" s="332"/>
      <c r="GJC2" s="332"/>
      <c r="GJD2" s="332"/>
      <c r="GJE2" s="332"/>
      <c r="GJF2" s="332"/>
      <c r="GJG2" s="332"/>
      <c r="GJH2" s="332"/>
      <c r="GJI2" s="332"/>
      <c r="GJJ2" s="332"/>
      <c r="GJK2" s="332"/>
      <c r="GJL2" s="332"/>
      <c r="GJM2" s="332"/>
      <c r="GJN2" s="332"/>
      <c r="GJO2" s="332"/>
      <c r="GJP2" s="332"/>
      <c r="GJQ2" s="332"/>
      <c r="GJR2" s="332"/>
      <c r="GJS2" s="332"/>
      <c r="GJT2" s="332"/>
      <c r="GJU2" s="332"/>
      <c r="GJV2" s="332"/>
      <c r="GJW2" s="332"/>
      <c r="GJX2" s="332"/>
      <c r="GJY2" s="332"/>
      <c r="GJZ2" s="332"/>
      <c r="GKA2" s="332"/>
      <c r="GKB2" s="332"/>
      <c r="GKC2" s="332"/>
      <c r="GKD2" s="332"/>
      <c r="GKE2" s="332"/>
      <c r="GKF2" s="332"/>
      <c r="GKG2" s="332"/>
      <c r="GKH2" s="332"/>
      <c r="GKI2" s="332"/>
      <c r="GKJ2" s="332"/>
      <c r="GKK2" s="332"/>
      <c r="GKL2" s="332"/>
      <c r="GKM2" s="332"/>
      <c r="GKN2" s="332"/>
      <c r="GKO2" s="332"/>
      <c r="GKP2" s="332"/>
      <c r="GKQ2" s="332"/>
      <c r="GKR2" s="332"/>
      <c r="GKS2" s="332"/>
      <c r="GKT2" s="332"/>
      <c r="GKU2" s="332"/>
      <c r="GKV2" s="332"/>
      <c r="GKW2" s="332"/>
      <c r="GKX2" s="332"/>
      <c r="GKY2" s="332"/>
      <c r="GKZ2" s="332"/>
      <c r="GLA2" s="332"/>
      <c r="GLB2" s="332"/>
      <c r="GLC2" s="332"/>
      <c r="GLD2" s="332"/>
      <c r="GLE2" s="332"/>
      <c r="GLF2" s="332"/>
      <c r="GLG2" s="332"/>
      <c r="GLH2" s="332"/>
      <c r="GLI2" s="332"/>
      <c r="GLJ2" s="332"/>
      <c r="GLK2" s="332"/>
      <c r="GLL2" s="332"/>
      <c r="GLM2" s="332"/>
      <c r="GLN2" s="332"/>
      <c r="GLO2" s="332"/>
      <c r="GLP2" s="332"/>
      <c r="GLQ2" s="332"/>
      <c r="GLR2" s="332"/>
      <c r="GLS2" s="332"/>
      <c r="GLT2" s="332"/>
      <c r="GLU2" s="332"/>
      <c r="GLV2" s="332"/>
      <c r="GLW2" s="332"/>
      <c r="GLX2" s="332"/>
      <c r="GLY2" s="332"/>
      <c r="GLZ2" s="332"/>
      <c r="GMA2" s="332"/>
      <c r="GMB2" s="332"/>
      <c r="GMC2" s="332"/>
      <c r="GMD2" s="332"/>
      <c r="GME2" s="332"/>
      <c r="GMF2" s="332"/>
      <c r="GMG2" s="332"/>
      <c r="GMH2" s="332"/>
      <c r="GMI2" s="332"/>
      <c r="GMJ2" s="332"/>
      <c r="GMK2" s="332"/>
      <c r="GML2" s="332"/>
      <c r="GMM2" s="332"/>
      <c r="GMN2" s="332"/>
      <c r="GMO2" s="332"/>
      <c r="GMP2" s="332"/>
      <c r="GMQ2" s="332"/>
      <c r="GMR2" s="332"/>
      <c r="GMS2" s="332"/>
      <c r="GMT2" s="332"/>
      <c r="GMU2" s="332"/>
      <c r="GMV2" s="332"/>
      <c r="GMW2" s="332"/>
      <c r="GMX2" s="332"/>
      <c r="GMY2" s="332"/>
      <c r="GMZ2" s="332"/>
      <c r="GNA2" s="332"/>
      <c r="GNB2" s="332"/>
      <c r="GNC2" s="332"/>
      <c r="GND2" s="332"/>
      <c r="GNE2" s="332"/>
      <c r="GNF2" s="332"/>
      <c r="GNG2" s="332"/>
      <c r="GNH2" s="332"/>
      <c r="GNI2" s="332"/>
      <c r="GNJ2" s="332"/>
      <c r="GNK2" s="332"/>
      <c r="GNL2" s="332"/>
      <c r="GNM2" s="332"/>
      <c r="GNN2" s="332"/>
      <c r="GNO2" s="332"/>
      <c r="GNP2" s="332"/>
      <c r="GNQ2" s="332"/>
      <c r="GNR2" s="332"/>
      <c r="GNS2" s="332"/>
      <c r="GNT2" s="332"/>
      <c r="GNU2" s="332"/>
      <c r="GNV2" s="332"/>
      <c r="GNW2" s="332"/>
      <c r="GNX2" s="332"/>
      <c r="GNY2" s="332"/>
      <c r="GNZ2" s="332"/>
      <c r="GOA2" s="332"/>
      <c r="GOB2" s="332"/>
      <c r="GOC2" s="332"/>
      <c r="GOD2" s="332"/>
      <c r="GOE2" s="332"/>
      <c r="GOF2" s="332"/>
      <c r="GOG2" s="332"/>
      <c r="GOH2" s="332"/>
      <c r="GOI2" s="332"/>
      <c r="GOJ2" s="332"/>
      <c r="GOK2" s="332"/>
      <c r="GOL2" s="332"/>
      <c r="GOM2" s="332"/>
      <c r="GON2" s="332"/>
      <c r="GOO2" s="332"/>
      <c r="GOP2" s="332"/>
      <c r="GOQ2" s="332"/>
      <c r="GOR2" s="332"/>
      <c r="GOS2" s="332"/>
      <c r="GOT2" s="332"/>
      <c r="GOU2" s="332"/>
      <c r="GOV2" s="332"/>
      <c r="GOW2" s="332"/>
      <c r="GOX2" s="332"/>
      <c r="GOY2" s="332"/>
      <c r="GOZ2" s="332"/>
      <c r="GPA2" s="332"/>
      <c r="GPB2" s="332"/>
      <c r="GPC2" s="332"/>
      <c r="GPD2" s="332"/>
      <c r="GPE2" s="332"/>
      <c r="GPF2" s="332"/>
      <c r="GPG2" s="332"/>
      <c r="GPH2" s="332"/>
      <c r="GPI2" s="332"/>
      <c r="GPJ2" s="332"/>
      <c r="GPK2" s="332"/>
      <c r="GPL2" s="332"/>
      <c r="GPM2" s="332"/>
      <c r="GPN2" s="332"/>
      <c r="GPO2" s="332"/>
      <c r="GPP2" s="332"/>
      <c r="GPQ2" s="332"/>
      <c r="GPR2" s="332"/>
      <c r="GPS2" s="332"/>
      <c r="GPT2" s="332"/>
      <c r="GPU2" s="332"/>
      <c r="GPV2" s="332"/>
      <c r="GPW2" s="332"/>
      <c r="GPX2" s="332"/>
      <c r="GPY2" s="332"/>
      <c r="GPZ2" s="332"/>
      <c r="GQA2" s="332"/>
      <c r="GQB2" s="332"/>
      <c r="GQC2" s="332"/>
      <c r="GQD2" s="332"/>
      <c r="GQE2" s="332"/>
      <c r="GQF2" s="332"/>
      <c r="GQG2" s="332"/>
      <c r="GQH2" s="332"/>
      <c r="GQI2" s="332"/>
      <c r="GQJ2" s="332"/>
      <c r="GQK2" s="332"/>
      <c r="GQL2" s="332"/>
      <c r="GQM2" s="332"/>
      <c r="GQN2" s="332"/>
      <c r="GQO2" s="332"/>
      <c r="GQP2" s="332"/>
      <c r="GQQ2" s="332"/>
      <c r="GQR2" s="332"/>
      <c r="GQS2" s="332"/>
      <c r="GQT2" s="332"/>
      <c r="GQU2" s="332"/>
      <c r="GQV2" s="332"/>
      <c r="GQW2" s="332"/>
      <c r="GQX2" s="332"/>
      <c r="GQY2" s="332"/>
      <c r="GQZ2" s="332"/>
      <c r="GRA2" s="332"/>
      <c r="GRB2" s="332"/>
      <c r="GRC2" s="332"/>
      <c r="GRD2" s="332"/>
      <c r="GRE2" s="332"/>
      <c r="GRF2" s="332"/>
      <c r="GRG2" s="332"/>
      <c r="GRH2" s="332"/>
      <c r="GRI2" s="332"/>
      <c r="GRJ2" s="332"/>
      <c r="GRK2" s="332"/>
      <c r="GRL2" s="332"/>
      <c r="GRM2" s="332"/>
      <c r="GRN2" s="332"/>
      <c r="GRO2" s="332"/>
      <c r="GRP2" s="332"/>
      <c r="GRQ2" s="332"/>
      <c r="GRR2" s="332"/>
      <c r="GRS2" s="332"/>
      <c r="GRT2" s="332"/>
      <c r="GRU2" s="332"/>
      <c r="GRV2" s="332"/>
      <c r="GRW2" s="332"/>
      <c r="GRX2" s="332"/>
      <c r="GRY2" s="332"/>
      <c r="GRZ2" s="332"/>
      <c r="GSA2" s="332"/>
      <c r="GSB2" s="332"/>
      <c r="GSC2" s="332"/>
      <c r="GSD2" s="332"/>
      <c r="GSE2" s="332"/>
      <c r="GSF2" s="332"/>
      <c r="GSG2" s="332"/>
      <c r="GSH2" s="332"/>
      <c r="GSI2" s="332"/>
      <c r="GSJ2" s="332"/>
      <c r="GSK2" s="332"/>
      <c r="GSL2" s="332"/>
      <c r="GSM2" s="332"/>
      <c r="GSN2" s="332"/>
      <c r="GSO2" s="332"/>
      <c r="GSP2" s="332"/>
      <c r="GSQ2" s="332"/>
      <c r="GSR2" s="332"/>
      <c r="GSS2" s="332"/>
      <c r="GST2" s="332"/>
      <c r="GSU2" s="332"/>
      <c r="GSV2" s="332"/>
      <c r="GSW2" s="332"/>
      <c r="GSX2" s="332"/>
      <c r="GSY2" s="332"/>
      <c r="GSZ2" s="332"/>
      <c r="GTA2" s="332"/>
      <c r="GTB2" s="332"/>
      <c r="GTC2" s="332"/>
      <c r="GTD2" s="332"/>
      <c r="GTE2" s="332"/>
      <c r="GTF2" s="332"/>
      <c r="GTG2" s="332"/>
      <c r="GTH2" s="332"/>
      <c r="GTI2" s="332"/>
      <c r="GTJ2" s="332"/>
      <c r="GTK2" s="332"/>
      <c r="GTL2" s="332"/>
      <c r="GTM2" s="332"/>
      <c r="GTN2" s="332"/>
      <c r="GTO2" s="332"/>
      <c r="GTP2" s="332"/>
      <c r="GTQ2" s="332"/>
      <c r="GTR2" s="332"/>
      <c r="GTS2" s="332"/>
      <c r="GTT2" s="332"/>
      <c r="GTU2" s="332"/>
      <c r="GTV2" s="332"/>
      <c r="GTW2" s="332"/>
      <c r="GTX2" s="332"/>
      <c r="GTY2" s="332"/>
      <c r="GTZ2" s="332"/>
      <c r="GUA2" s="332"/>
      <c r="GUB2" s="332"/>
      <c r="GUC2" s="332"/>
      <c r="GUD2" s="332"/>
      <c r="GUE2" s="332"/>
      <c r="GUF2" s="332"/>
      <c r="GUG2" s="332"/>
      <c r="GUH2" s="332"/>
      <c r="GUI2" s="332"/>
      <c r="GUJ2" s="332"/>
      <c r="GUK2" s="332"/>
      <c r="GUL2" s="332"/>
      <c r="GUM2" s="332"/>
      <c r="GUN2" s="332"/>
      <c r="GUO2" s="332"/>
      <c r="GUP2" s="332"/>
      <c r="GUQ2" s="332"/>
      <c r="GUR2" s="332"/>
      <c r="GUS2" s="332"/>
      <c r="GUT2" s="332"/>
      <c r="GUU2" s="332"/>
      <c r="GUV2" s="332"/>
      <c r="GUW2" s="332"/>
      <c r="GUX2" s="332"/>
      <c r="GUY2" s="332"/>
      <c r="GUZ2" s="332"/>
      <c r="GVA2" s="332"/>
      <c r="GVB2" s="332"/>
      <c r="GVC2" s="332"/>
      <c r="GVD2" s="332"/>
      <c r="GVE2" s="332"/>
      <c r="GVF2" s="332"/>
      <c r="GVG2" s="332"/>
      <c r="GVH2" s="332"/>
      <c r="GVI2" s="332"/>
      <c r="GVJ2" s="332"/>
      <c r="GVK2" s="332"/>
      <c r="GVL2" s="332"/>
      <c r="GVM2" s="332"/>
      <c r="GVN2" s="332"/>
      <c r="GVO2" s="332"/>
      <c r="GVP2" s="332"/>
      <c r="GVQ2" s="332"/>
      <c r="GVR2" s="332"/>
      <c r="GVS2" s="332"/>
      <c r="GVT2" s="332"/>
      <c r="GVU2" s="332"/>
      <c r="GVV2" s="332"/>
      <c r="GVW2" s="332"/>
      <c r="GVX2" s="332"/>
      <c r="GVY2" s="332"/>
      <c r="GVZ2" s="332"/>
      <c r="GWA2" s="332"/>
      <c r="GWB2" s="332"/>
      <c r="GWC2" s="332"/>
      <c r="GWD2" s="332"/>
      <c r="GWE2" s="332"/>
      <c r="GWF2" s="332"/>
      <c r="GWG2" s="332"/>
      <c r="GWH2" s="332"/>
      <c r="GWI2" s="332"/>
      <c r="GWJ2" s="332"/>
      <c r="GWK2" s="332"/>
      <c r="GWL2" s="332"/>
      <c r="GWM2" s="332"/>
      <c r="GWN2" s="332"/>
      <c r="GWO2" s="332"/>
      <c r="GWP2" s="332"/>
      <c r="GWQ2" s="332"/>
      <c r="GWR2" s="332"/>
      <c r="GWS2" s="332"/>
      <c r="GWT2" s="332"/>
      <c r="GWU2" s="332"/>
      <c r="GWV2" s="332"/>
      <c r="GWW2" s="332"/>
      <c r="GWX2" s="332"/>
      <c r="GWY2" s="332"/>
      <c r="GWZ2" s="332"/>
      <c r="GXA2" s="332"/>
      <c r="GXB2" s="332"/>
      <c r="GXC2" s="332"/>
      <c r="GXD2" s="332"/>
      <c r="GXE2" s="332"/>
      <c r="GXF2" s="332"/>
      <c r="GXG2" s="332"/>
      <c r="GXH2" s="332"/>
      <c r="GXI2" s="332"/>
      <c r="GXJ2" s="332"/>
      <c r="GXK2" s="332"/>
      <c r="GXL2" s="332"/>
      <c r="GXM2" s="332"/>
      <c r="GXN2" s="332"/>
      <c r="GXO2" s="332"/>
      <c r="GXP2" s="332"/>
      <c r="GXQ2" s="332"/>
      <c r="GXR2" s="332"/>
      <c r="GXS2" s="332"/>
      <c r="GXT2" s="332"/>
      <c r="GXU2" s="332"/>
      <c r="GXV2" s="332"/>
      <c r="GXW2" s="332"/>
      <c r="GXX2" s="332"/>
      <c r="GXY2" s="332"/>
      <c r="GXZ2" s="332"/>
      <c r="GYA2" s="332"/>
      <c r="GYB2" s="332"/>
      <c r="GYC2" s="332"/>
      <c r="GYD2" s="332"/>
      <c r="GYE2" s="332"/>
      <c r="GYF2" s="332"/>
      <c r="GYG2" s="332"/>
      <c r="GYH2" s="332"/>
      <c r="GYI2" s="332"/>
      <c r="GYJ2" s="332"/>
      <c r="GYK2" s="332"/>
      <c r="GYL2" s="332"/>
      <c r="GYM2" s="332"/>
      <c r="GYN2" s="332"/>
      <c r="GYO2" s="332"/>
      <c r="GYP2" s="332"/>
      <c r="GYQ2" s="332"/>
      <c r="GYR2" s="332"/>
      <c r="GYS2" s="332"/>
      <c r="GYT2" s="332"/>
      <c r="GYU2" s="332"/>
      <c r="GYV2" s="332"/>
      <c r="GYW2" s="332"/>
      <c r="GYX2" s="332"/>
      <c r="GYY2" s="332"/>
      <c r="GYZ2" s="332"/>
      <c r="GZA2" s="332"/>
      <c r="GZB2" s="332"/>
      <c r="GZC2" s="332"/>
      <c r="GZD2" s="332"/>
      <c r="GZE2" s="332"/>
      <c r="GZF2" s="332"/>
      <c r="GZG2" s="332"/>
      <c r="GZH2" s="332"/>
      <c r="GZI2" s="332"/>
      <c r="GZJ2" s="332"/>
      <c r="GZK2" s="332"/>
      <c r="GZL2" s="332"/>
      <c r="GZM2" s="332"/>
      <c r="GZN2" s="332"/>
      <c r="GZO2" s="332"/>
      <c r="GZP2" s="332"/>
      <c r="GZQ2" s="332"/>
      <c r="GZR2" s="332"/>
      <c r="GZS2" s="332"/>
      <c r="GZT2" s="332"/>
      <c r="GZU2" s="332"/>
      <c r="GZV2" s="332"/>
      <c r="GZW2" s="332"/>
      <c r="GZX2" s="332"/>
      <c r="GZY2" s="332"/>
      <c r="GZZ2" s="332"/>
      <c r="HAA2" s="332"/>
      <c r="HAB2" s="332"/>
      <c r="HAC2" s="332"/>
      <c r="HAD2" s="332"/>
      <c r="HAE2" s="332"/>
      <c r="HAF2" s="332"/>
      <c r="HAG2" s="332"/>
      <c r="HAH2" s="332"/>
      <c r="HAI2" s="332"/>
      <c r="HAJ2" s="332"/>
      <c r="HAK2" s="332"/>
      <c r="HAL2" s="332"/>
      <c r="HAM2" s="332"/>
      <c r="HAN2" s="332"/>
      <c r="HAO2" s="332"/>
      <c r="HAP2" s="332"/>
      <c r="HAQ2" s="332"/>
      <c r="HAR2" s="332"/>
      <c r="HAS2" s="332"/>
      <c r="HAT2" s="332"/>
      <c r="HAU2" s="332"/>
      <c r="HAV2" s="332"/>
      <c r="HAW2" s="332"/>
      <c r="HAX2" s="332"/>
      <c r="HAY2" s="332"/>
      <c r="HAZ2" s="332"/>
      <c r="HBA2" s="332"/>
      <c r="HBB2" s="332"/>
      <c r="HBC2" s="332"/>
      <c r="HBD2" s="332"/>
      <c r="HBE2" s="332"/>
      <c r="HBF2" s="332"/>
      <c r="HBG2" s="332"/>
      <c r="HBH2" s="332"/>
      <c r="HBI2" s="332"/>
      <c r="HBJ2" s="332"/>
      <c r="HBK2" s="332"/>
      <c r="HBL2" s="332"/>
      <c r="HBM2" s="332"/>
      <c r="HBN2" s="332"/>
      <c r="HBO2" s="332"/>
      <c r="HBP2" s="332"/>
      <c r="HBQ2" s="332"/>
      <c r="HBR2" s="332"/>
      <c r="HBS2" s="332"/>
      <c r="HBT2" s="332"/>
      <c r="HBU2" s="332"/>
      <c r="HBV2" s="332"/>
      <c r="HBW2" s="332"/>
      <c r="HBX2" s="332"/>
      <c r="HBY2" s="332"/>
      <c r="HBZ2" s="332"/>
      <c r="HCA2" s="332"/>
      <c r="HCB2" s="332"/>
      <c r="HCC2" s="332"/>
      <c r="HCD2" s="332"/>
      <c r="HCE2" s="332"/>
      <c r="HCF2" s="332"/>
      <c r="HCG2" s="332"/>
      <c r="HCH2" s="332"/>
      <c r="HCI2" s="332"/>
      <c r="HCJ2" s="332"/>
      <c r="HCK2" s="332"/>
      <c r="HCL2" s="332"/>
      <c r="HCM2" s="332"/>
      <c r="HCN2" s="332"/>
      <c r="HCO2" s="332"/>
      <c r="HCP2" s="332"/>
      <c r="HCQ2" s="332"/>
      <c r="HCR2" s="332"/>
      <c r="HCS2" s="332"/>
      <c r="HCT2" s="332"/>
      <c r="HCU2" s="332"/>
      <c r="HCV2" s="332"/>
      <c r="HCW2" s="332"/>
      <c r="HCX2" s="332"/>
      <c r="HCY2" s="332"/>
      <c r="HCZ2" s="332"/>
      <c r="HDA2" s="332"/>
      <c r="HDB2" s="332"/>
      <c r="HDC2" s="332"/>
      <c r="HDD2" s="332"/>
      <c r="HDE2" s="332"/>
      <c r="HDF2" s="332"/>
      <c r="HDG2" s="332"/>
      <c r="HDH2" s="332"/>
      <c r="HDI2" s="332"/>
      <c r="HDJ2" s="332"/>
      <c r="HDK2" s="332"/>
      <c r="HDL2" s="332"/>
      <c r="HDM2" s="332"/>
      <c r="HDN2" s="332"/>
      <c r="HDO2" s="332"/>
      <c r="HDP2" s="332"/>
      <c r="HDQ2" s="332"/>
      <c r="HDR2" s="332"/>
      <c r="HDS2" s="332"/>
      <c r="HDT2" s="332"/>
      <c r="HDU2" s="332"/>
      <c r="HDV2" s="332"/>
      <c r="HDW2" s="332"/>
      <c r="HDX2" s="332"/>
      <c r="HDY2" s="332"/>
      <c r="HDZ2" s="332"/>
      <c r="HEA2" s="332"/>
      <c r="HEB2" s="332"/>
      <c r="HEC2" s="332"/>
      <c r="HED2" s="332"/>
      <c r="HEE2" s="332"/>
      <c r="HEF2" s="332"/>
      <c r="HEG2" s="332"/>
      <c r="HEH2" s="332"/>
      <c r="HEI2" s="332"/>
      <c r="HEJ2" s="332"/>
      <c r="HEK2" s="332"/>
      <c r="HEL2" s="332"/>
      <c r="HEM2" s="332"/>
      <c r="HEN2" s="332"/>
      <c r="HEO2" s="332"/>
      <c r="HEP2" s="332"/>
      <c r="HEQ2" s="332"/>
      <c r="HER2" s="332"/>
      <c r="HES2" s="332"/>
      <c r="HET2" s="332"/>
      <c r="HEU2" s="332"/>
      <c r="HEV2" s="332"/>
      <c r="HEW2" s="332"/>
      <c r="HEX2" s="332"/>
      <c r="HEY2" s="332"/>
      <c r="HEZ2" s="332"/>
      <c r="HFA2" s="332"/>
      <c r="HFB2" s="332"/>
      <c r="HFC2" s="332"/>
      <c r="HFD2" s="332"/>
      <c r="HFE2" s="332"/>
      <c r="HFF2" s="332"/>
      <c r="HFG2" s="332"/>
      <c r="HFH2" s="332"/>
      <c r="HFI2" s="332"/>
      <c r="HFJ2" s="332"/>
      <c r="HFK2" s="332"/>
      <c r="HFL2" s="332"/>
      <c r="HFM2" s="332"/>
      <c r="HFN2" s="332"/>
      <c r="HFO2" s="332"/>
      <c r="HFP2" s="332"/>
      <c r="HFQ2" s="332"/>
      <c r="HFR2" s="332"/>
      <c r="HFS2" s="332"/>
      <c r="HFT2" s="332"/>
      <c r="HFU2" s="332"/>
      <c r="HFV2" s="332"/>
      <c r="HFW2" s="332"/>
      <c r="HFX2" s="332"/>
      <c r="HFY2" s="332"/>
      <c r="HFZ2" s="332"/>
      <c r="HGA2" s="332"/>
      <c r="HGB2" s="332"/>
      <c r="HGC2" s="332"/>
      <c r="HGD2" s="332"/>
      <c r="HGE2" s="332"/>
      <c r="HGF2" s="332"/>
      <c r="HGG2" s="332"/>
      <c r="HGH2" s="332"/>
      <c r="HGI2" s="332"/>
      <c r="HGJ2" s="332"/>
      <c r="HGK2" s="332"/>
      <c r="HGL2" s="332"/>
      <c r="HGM2" s="332"/>
      <c r="HGN2" s="332"/>
      <c r="HGO2" s="332"/>
      <c r="HGP2" s="332"/>
      <c r="HGQ2" s="332"/>
      <c r="HGR2" s="332"/>
      <c r="HGS2" s="332"/>
      <c r="HGT2" s="332"/>
      <c r="HGU2" s="332"/>
      <c r="HGV2" s="332"/>
      <c r="HGW2" s="332"/>
      <c r="HGX2" s="332"/>
      <c r="HGY2" s="332"/>
      <c r="HGZ2" s="332"/>
      <c r="HHA2" s="332"/>
      <c r="HHB2" s="332"/>
      <c r="HHC2" s="332"/>
      <c r="HHD2" s="332"/>
      <c r="HHE2" s="332"/>
      <c r="HHF2" s="332"/>
      <c r="HHG2" s="332"/>
      <c r="HHH2" s="332"/>
      <c r="HHI2" s="332"/>
      <c r="HHJ2" s="332"/>
      <c r="HHK2" s="332"/>
      <c r="HHL2" s="332"/>
      <c r="HHM2" s="332"/>
      <c r="HHN2" s="332"/>
      <c r="HHO2" s="332"/>
      <c r="HHP2" s="332"/>
      <c r="HHQ2" s="332"/>
      <c r="HHR2" s="332"/>
      <c r="HHS2" s="332"/>
      <c r="HHT2" s="332"/>
      <c r="HHU2" s="332"/>
      <c r="HHV2" s="332"/>
      <c r="HHW2" s="332"/>
      <c r="HHX2" s="332"/>
      <c r="HHY2" s="332"/>
      <c r="HHZ2" s="332"/>
      <c r="HIA2" s="332"/>
      <c r="HIB2" s="332"/>
      <c r="HIC2" s="332"/>
      <c r="HID2" s="332"/>
      <c r="HIE2" s="332"/>
      <c r="HIF2" s="332"/>
      <c r="HIG2" s="332"/>
      <c r="HIH2" s="332"/>
      <c r="HII2" s="332"/>
      <c r="HIJ2" s="332"/>
      <c r="HIK2" s="332"/>
      <c r="HIL2" s="332"/>
      <c r="HIM2" s="332"/>
      <c r="HIN2" s="332"/>
      <c r="HIO2" s="332"/>
      <c r="HIP2" s="332"/>
      <c r="HIQ2" s="332"/>
      <c r="HIR2" s="332"/>
      <c r="HIS2" s="332"/>
      <c r="HIT2" s="332"/>
      <c r="HIU2" s="332"/>
      <c r="HIV2" s="332"/>
      <c r="HIW2" s="332"/>
      <c r="HIX2" s="332"/>
      <c r="HIY2" s="332"/>
      <c r="HIZ2" s="332"/>
      <c r="HJA2" s="332"/>
      <c r="HJB2" s="332"/>
      <c r="HJC2" s="332"/>
      <c r="HJD2" s="332"/>
      <c r="HJE2" s="332"/>
      <c r="HJF2" s="332"/>
      <c r="HJG2" s="332"/>
      <c r="HJH2" s="332"/>
      <c r="HJI2" s="332"/>
      <c r="HJJ2" s="332"/>
      <c r="HJK2" s="332"/>
      <c r="HJL2" s="332"/>
      <c r="HJM2" s="332"/>
      <c r="HJN2" s="332"/>
      <c r="HJO2" s="332"/>
      <c r="HJP2" s="332"/>
      <c r="HJQ2" s="332"/>
      <c r="HJR2" s="332"/>
      <c r="HJS2" s="332"/>
      <c r="HJT2" s="332"/>
      <c r="HJU2" s="332"/>
      <c r="HJV2" s="332"/>
      <c r="HJW2" s="332"/>
      <c r="HJX2" s="332"/>
      <c r="HJY2" s="332"/>
      <c r="HJZ2" s="332"/>
      <c r="HKA2" s="332"/>
      <c r="HKB2" s="332"/>
      <c r="HKC2" s="332"/>
      <c r="HKD2" s="332"/>
      <c r="HKE2" s="332"/>
      <c r="HKF2" s="332"/>
      <c r="HKG2" s="332"/>
      <c r="HKH2" s="332"/>
      <c r="HKI2" s="332"/>
      <c r="HKJ2" s="332"/>
      <c r="HKK2" s="332"/>
      <c r="HKL2" s="332"/>
      <c r="HKM2" s="332"/>
      <c r="HKN2" s="332"/>
      <c r="HKO2" s="332"/>
      <c r="HKP2" s="332"/>
      <c r="HKQ2" s="332"/>
      <c r="HKR2" s="332"/>
      <c r="HKS2" s="332"/>
      <c r="HKT2" s="332"/>
      <c r="HKU2" s="332"/>
      <c r="HKV2" s="332"/>
      <c r="HKW2" s="332"/>
      <c r="HKX2" s="332"/>
      <c r="HKY2" s="332"/>
      <c r="HKZ2" s="332"/>
      <c r="HLA2" s="332"/>
      <c r="HLB2" s="332"/>
      <c r="HLC2" s="332"/>
      <c r="HLD2" s="332"/>
      <c r="HLE2" s="332"/>
      <c r="HLF2" s="332"/>
      <c r="HLG2" s="332"/>
      <c r="HLH2" s="332"/>
      <c r="HLI2" s="332"/>
      <c r="HLJ2" s="332"/>
      <c r="HLK2" s="332"/>
      <c r="HLL2" s="332"/>
      <c r="HLM2" s="332"/>
      <c r="HLN2" s="332"/>
      <c r="HLO2" s="332"/>
      <c r="HLP2" s="332"/>
      <c r="HLQ2" s="332"/>
      <c r="HLR2" s="332"/>
      <c r="HLS2" s="332"/>
      <c r="HLT2" s="332"/>
      <c r="HLU2" s="332"/>
      <c r="HLV2" s="332"/>
      <c r="HLW2" s="332"/>
      <c r="HLX2" s="332"/>
      <c r="HLY2" s="332"/>
      <c r="HLZ2" s="332"/>
      <c r="HMA2" s="332"/>
      <c r="HMB2" s="332"/>
      <c r="HMC2" s="332"/>
      <c r="HMD2" s="332"/>
      <c r="HME2" s="332"/>
      <c r="HMF2" s="332"/>
      <c r="HMG2" s="332"/>
      <c r="HMH2" s="332"/>
      <c r="HMI2" s="332"/>
      <c r="HMJ2" s="332"/>
      <c r="HMK2" s="332"/>
      <c r="HML2" s="332"/>
      <c r="HMM2" s="332"/>
      <c r="HMN2" s="332"/>
      <c r="HMO2" s="332"/>
      <c r="HMP2" s="332"/>
      <c r="HMQ2" s="332"/>
      <c r="HMR2" s="332"/>
      <c r="HMS2" s="332"/>
      <c r="HMT2" s="332"/>
      <c r="HMU2" s="332"/>
      <c r="HMV2" s="332"/>
      <c r="HMW2" s="332"/>
      <c r="HMX2" s="332"/>
      <c r="HMY2" s="332"/>
      <c r="HMZ2" s="332"/>
      <c r="HNA2" s="332"/>
      <c r="HNB2" s="332"/>
      <c r="HNC2" s="332"/>
      <c r="HND2" s="332"/>
      <c r="HNE2" s="332"/>
      <c r="HNF2" s="332"/>
      <c r="HNG2" s="332"/>
      <c r="HNH2" s="332"/>
      <c r="HNI2" s="332"/>
      <c r="HNJ2" s="332"/>
      <c r="HNK2" s="332"/>
      <c r="HNL2" s="332"/>
      <c r="HNM2" s="332"/>
      <c r="HNN2" s="332"/>
      <c r="HNO2" s="332"/>
      <c r="HNP2" s="332"/>
      <c r="HNQ2" s="332"/>
      <c r="HNR2" s="332"/>
      <c r="HNS2" s="332"/>
      <c r="HNT2" s="332"/>
      <c r="HNU2" s="332"/>
      <c r="HNV2" s="332"/>
      <c r="HNW2" s="332"/>
      <c r="HNX2" s="332"/>
      <c r="HNY2" s="332"/>
      <c r="HNZ2" s="332"/>
      <c r="HOA2" s="332"/>
      <c r="HOB2" s="332"/>
      <c r="HOC2" s="332"/>
      <c r="HOD2" s="332"/>
      <c r="HOE2" s="332"/>
      <c r="HOF2" s="332"/>
      <c r="HOG2" s="332"/>
      <c r="HOH2" s="332"/>
      <c r="HOI2" s="332"/>
      <c r="HOJ2" s="332"/>
      <c r="HOK2" s="332"/>
      <c r="HOL2" s="332"/>
      <c r="HOM2" s="332"/>
      <c r="HON2" s="332"/>
      <c r="HOO2" s="332"/>
      <c r="HOP2" s="332"/>
      <c r="HOQ2" s="332"/>
      <c r="HOR2" s="332"/>
      <c r="HOS2" s="332"/>
      <c r="HOT2" s="332"/>
      <c r="HOU2" s="332"/>
      <c r="HOV2" s="332"/>
      <c r="HOW2" s="332"/>
      <c r="HOX2" s="332"/>
      <c r="HOY2" s="332"/>
      <c r="HOZ2" s="332"/>
      <c r="HPA2" s="332"/>
      <c r="HPB2" s="332"/>
      <c r="HPC2" s="332"/>
      <c r="HPD2" s="332"/>
      <c r="HPE2" s="332"/>
      <c r="HPF2" s="332"/>
      <c r="HPG2" s="332"/>
      <c r="HPH2" s="332"/>
      <c r="HPI2" s="332"/>
      <c r="HPJ2" s="332"/>
      <c r="HPK2" s="332"/>
      <c r="HPL2" s="332"/>
      <c r="HPM2" s="332"/>
      <c r="HPN2" s="332"/>
      <c r="HPO2" s="332"/>
      <c r="HPP2" s="332"/>
      <c r="HPQ2" s="332"/>
      <c r="HPR2" s="332"/>
      <c r="HPS2" s="332"/>
      <c r="HPT2" s="332"/>
      <c r="HPU2" s="332"/>
      <c r="HPV2" s="332"/>
      <c r="HPW2" s="332"/>
      <c r="HPX2" s="332"/>
      <c r="HPY2" s="332"/>
      <c r="HPZ2" s="332"/>
      <c r="HQA2" s="332"/>
      <c r="HQB2" s="332"/>
      <c r="HQC2" s="332"/>
      <c r="HQD2" s="332"/>
      <c r="HQE2" s="332"/>
      <c r="HQF2" s="332"/>
      <c r="HQG2" s="332"/>
      <c r="HQH2" s="332"/>
      <c r="HQI2" s="332"/>
      <c r="HQJ2" s="332"/>
      <c r="HQK2" s="332"/>
      <c r="HQL2" s="332"/>
      <c r="HQM2" s="332"/>
      <c r="HQN2" s="332"/>
      <c r="HQO2" s="332"/>
      <c r="HQP2" s="332"/>
      <c r="HQQ2" s="332"/>
      <c r="HQR2" s="332"/>
      <c r="HQS2" s="332"/>
      <c r="HQT2" s="332"/>
      <c r="HQU2" s="332"/>
      <c r="HQV2" s="332"/>
      <c r="HQW2" s="332"/>
      <c r="HQX2" s="332"/>
      <c r="HQY2" s="332"/>
      <c r="HQZ2" s="332"/>
      <c r="HRA2" s="332"/>
      <c r="HRB2" s="332"/>
      <c r="HRC2" s="332"/>
      <c r="HRD2" s="332"/>
      <c r="HRE2" s="332"/>
      <c r="HRF2" s="332"/>
      <c r="HRG2" s="332"/>
      <c r="HRH2" s="332"/>
      <c r="HRI2" s="332"/>
      <c r="HRJ2" s="332"/>
      <c r="HRK2" s="332"/>
      <c r="HRL2" s="332"/>
      <c r="HRM2" s="332"/>
      <c r="HRN2" s="332"/>
      <c r="HRO2" s="332"/>
      <c r="HRP2" s="332"/>
      <c r="HRQ2" s="332"/>
      <c r="HRR2" s="332"/>
      <c r="HRS2" s="332"/>
      <c r="HRT2" s="332"/>
      <c r="HRU2" s="332"/>
      <c r="HRV2" s="332"/>
      <c r="HRW2" s="332"/>
      <c r="HRX2" s="332"/>
      <c r="HRY2" s="332"/>
      <c r="HRZ2" s="332"/>
      <c r="HSA2" s="332"/>
      <c r="HSB2" s="332"/>
      <c r="HSC2" s="332"/>
      <c r="HSD2" s="332"/>
      <c r="HSE2" s="332"/>
      <c r="HSF2" s="332"/>
      <c r="HSG2" s="332"/>
      <c r="HSH2" s="332"/>
      <c r="HSI2" s="332"/>
      <c r="HSJ2" s="332"/>
      <c r="HSK2" s="332"/>
      <c r="HSL2" s="332"/>
      <c r="HSM2" s="332"/>
      <c r="HSN2" s="332"/>
      <c r="HSO2" s="332"/>
      <c r="HSP2" s="332"/>
      <c r="HSQ2" s="332"/>
      <c r="HSR2" s="332"/>
      <c r="HSS2" s="332"/>
      <c r="HST2" s="332"/>
      <c r="HSU2" s="332"/>
      <c r="HSV2" s="332"/>
      <c r="HSW2" s="332"/>
      <c r="HSX2" s="332"/>
      <c r="HSY2" s="332"/>
      <c r="HSZ2" s="332"/>
      <c r="HTA2" s="332"/>
      <c r="HTB2" s="332"/>
      <c r="HTC2" s="332"/>
      <c r="HTD2" s="332"/>
      <c r="HTE2" s="332"/>
      <c r="HTF2" s="332"/>
      <c r="HTG2" s="332"/>
      <c r="HTH2" s="332"/>
      <c r="HTI2" s="332"/>
      <c r="HTJ2" s="332"/>
      <c r="HTK2" s="332"/>
      <c r="HTL2" s="332"/>
      <c r="HTM2" s="332"/>
      <c r="HTN2" s="332"/>
      <c r="HTO2" s="332"/>
      <c r="HTP2" s="332"/>
      <c r="HTQ2" s="332"/>
      <c r="HTR2" s="332"/>
      <c r="HTS2" s="332"/>
      <c r="HTT2" s="332"/>
      <c r="HTU2" s="332"/>
      <c r="HTV2" s="332"/>
      <c r="HTW2" s="332"/>
      <c r="HTX2" s="332"/>
      <c r="HTY2" s="332"/>
      <c r="HTZ2" s="332"/>
      <c r="HUA2" s="332"/>
      <c r="HUB2" s="332"/>
      <c r="HUC2" s="332"/>
      <c r="HUD2" s="332"/>
      <c r="HUE2" s="332"/>
      <c r="HUF2" s="332"/>
      <c r="HUG2" s="332"/>
      <c r="HUH2" s="332"/>
      <c r="HUI2" s="332"/>
      <c r="HUJ2" s="332"/>
      <c r="HUK2" s="332"/>
      <c r="HUL2" s="332"/>
      <c r="HUM2" s="332"/>
      <c r="HUN2" s="332"/>
      <c r="HUO2" s="332"/>
      <c r="HUP2" s="332"/>
      <c r="HUQ2" s="332"/>
      <c r="HUR2" s="332"/>
      <c r="HUS2" s="332"/>
      <c r="HUT2" s="332"/>
      <c r="HUU2" s="332"/>
      <c r="HUV2" s="332"/>
      <c r="HUW2" s="332"/>
      <c r="HUX2" s="332"/>
      <c r="HUY2" s="332"/>
      <c r="HUZ2" s="332"/>
      <c r="HVA2" s="332"/>
      <c r="HVB2" s="332"/>
      <c r="HVC2" s="332"/>
      <c r="HVD2" s="332"/>
      <c r="HVE2" s="332"/>
      <c r="HVF2" s="332"/>
      <c r="HVG2" s="332"/>
      <c r="HVH2" s="332"/>
      <c r="HVI2" s="332"/>
      <c r="HVJ2" s="332"/>
      <c r="HVK2" s="332"/>
      <c r="HVL2" s="332"/>
      <c r="HVM2" s="332"/>
      <c r="HVN2" s="332"/>
      <c r="HVO2" s="332"/>
      <c r="HVP2" s="332"/>
      <c r="HVQ2" s="332"/>
      <c r="HVR2" s="332"/>
      <c r="HVS2" s="332"/>
      <c r="HVT2" s="332"/>
      <c r="HVU2" s="332"/>
      <c r="HVV2" s="332"/>
      <c r="HVW2" s="332"/>
      <c r="HVX2" s="332"/>
      <c r="HVY2" s="332"/>
      <c r="HVZ2" s="332"/>
      <c r="HWA2" s="332"/>
      <c r="HWB2" s="332"/>
      <c r="HWC2" s="332"/>
      <c r="HWD2" s="332"/>
      <c r="HWE2" s="332"/>
      <c r="HWF2" s="332"/>
      <c r="HWG2" s="332"/>
      <c r="HWH2" s="332"/>
      <c r="HWI2" s="332"/>
      <c r="HWJ2" s="332"/>
      <c r="HWK2" s="332"/>
      <c r="HWL2" s="332"/>
      <c r="HWM2" s="332"/>
      <c r="HWN2" s="332"/>
      <c r="HWO2" s="332"/>
      <c r="HWP2" s="332"/>
      <c r="HWQ2" s="332"/>
      <c r="HWR2" s="332"/>
      <c r="HWS2" s="332"/>
      <c r="HWT2" s="332"/>
      <c r="HWU2" s="332"/>
      <c r="HWV2" s="332"/>
      <c r="HWW2" s="332"/>
      <c r="HWX2" s="332"/>
      <c r="HWY2" s="332"/>
      <c r="HWZ2" s="332"/>
      <c r="HXA2" s="332"/>
      <c r="HXB2" s="332"/>
      <c r="HXC2" s="332"/>
      <c r="HXD2" s="332"/>
      <c r="HXE2" s="332"/>
      <c r="HXF2" s="332"/>
      <c r="HXG2" s="332"/>
      <c r="HXH2" s="332"/>
      <c r="HXI2" s="332"/>
      <c r="HXJ2" s="332"/>
      <c r="HXK2" s="332"/>
      <c r="HXL2" s="332"/>
      <c r="HXM2" s="332"/>
      <c r="HXN2" s="332"/>
      <c r="HXO2" s="332"/>
      <c r="HXP2" s="332"/>
      <c r="HXQ2" s="332"/>
      <c r="HXR2" s="332"/>
      <c r="HXS2" s="332"/>
      <c r="HXT2" s="332"/>
      <c r="HXU2" s="332"/>
      <c r="HXV2" s="332"/>
      <c r="HXW2" s="332"/>
      <c r="HXX2" s="332"/>
      <c r="HXY2" s="332"/>
      <c r="HXZ2" s="332"/>
      <c r="HYA2" s="332"/>
      <c r="HYB2" s="332"/>
      <c r="HYC2" s="332"/>
      <c r="HYD2" s="332"/>
      <c r="HYE2" s="332"/>
      <c r="HYF2" s="332"/>
      <c r="HYG2" s="332"/>
      <c r="HYH2" s="332"/>
      <c r="HYI2" s="332"/>
      <c r="HYJ2" s="332"/>
      <c r="HYK2" s="332"/>
      <c r="HYL2" s="332"/>
      <c r="HYM2" s="332"/>
      <c r="HYN2" s="332"/>
      <c r="HYO2" s="332"/>
      <c r="HYP2" s="332"/>
      <c r="HYQ2" s="332"/>
      <c r="HYR2" s="332"/>
      <c r="HYS2" s="332"/>
      <c r="HYT2" s="332"/>
      <c r="HYU2" s="332"/>
      <c r="HYV2" s="332"/>
      <c r="HYW2" s="332"/>
      <c r="HYX2" s="332"/>
      <c r="HYY2" s="332"/>
      <c r="HYZ2" s="332"/>
      <c r="HZA2" s="332"/>
      <c r="HZB2" s="332"/>
      <c r="HZC2" s="332"/>
      <c r="HZD2" s="332"/>
      <c r="HZE2" s="332"/>
      <c r="HZF2" s="332"/>
      <c r="HZG2" s="332"/>
      <c r="HZH2" s="332"/>
      <c r="HZI2" s="332"/>
      <c r="HZJ2" s="332"/>
      <c r="HZK2" s="332"/>
      <c r="HZL2" s="332"/>
      <c r="HZM2" s="332"/>
      <c r="HZN2" s="332"/>
      <c r="HZO2" s="332"/>
      <c r="HZP2" s="332"/>
      <c r="HZQ2" s="332"/>
      <c r="HZR2" s="332"/>
      <c r="HZS2" s="332"/>
      <c r="HZT2" s="332"/>
      <c r="HZU2" s="332"/>
      <c r="HZV2" s="332"/>
      <c r="HZW2" s="332"/>
      <c r="HZX2" s="332"/>
      <c r="HZY2" s="332"/>
      <c r="HZZ2" s="332"/>
      <c r="IAA2" s="332"/>
      <c r="IAB2" s="332"/>
      <c r="IAC2" s="332"/>
      <c r="IAD2" s="332"/>
      <c r="IAE2" s="332"/>
      <c r="IAF2" s="332"/>
      <c r="IAG2" s="332"/>
      <c r="IAH2" s="332"/>
      <c r="IAI2" s="332"/>
      <c r="IAJ2" s="332"/>
      <c r="IAK2" s="332"/>
      <c r="IAL2" s="332"/>
      <c r="IAM2" s="332"/>
      <c r="IAN2" s="332"/>
      <c r="IAO2" s="332"/>
      <c r="IAP2" s="332"/>
      <c r="IAQ2" s="332"/>
      <c r="IAR2" s="332"/>
      <c r="IAS2" s="332"/>
      <c r="IAT2" s="332"/>
      <c r="IAU2" s="332"/>
      <c r="IAV2" s="332"/>
      <c r="IAW2" s="332"/>
      <c r="IAX2" s="332"/>
      <c r="IAY2" s="332"/>
      <c r="IAZ2" s="332"/>
      <c r="IBA2" s="332"/>
      <c r="IBB2" s="332"/>
      <c r="IBC2" s="332"/>
      <c r="IBD2" s="332"/>
      <c r="IBE2" s="332"/>
      <c r="IBF2" s="332"/>
      <c r="IBG2" s="332"/>
      <c r="IBH2" s="332"/>
      <c r="IBI2" s="332"/>
      <c r="IBJ2" s="332"/>
      <c r="IBK2" s="332"/>
      <c r="IBL2" s="332"/>
      <c r="IBM2" s="332"/>
      <c r="IBN2" s="332"/>
      <c r="IBO2" s="332"/>
      <c r="IBP2" s="332"/>
      <c r="IBQ2" s="332"/>
      <c r="IBR2" s="332"/>
      <c r="IBS2" s="332"/>
      <c r="IBT2" s="332"/>
      <c r="IBU2" s="332"/>
      <c r="IBV2" s="332"/>
      <c r="IBW2" s="332"/>
      <c r="IBX2" s="332"/>
      <c r="IBY2" s="332"/>
      <c r="IBZ2" s="332"/>
      <c r="ICA2" s="332"/>
      <c r="ICB2" s="332"/>
      <c r="ICC2" s="332"/>
      <c r="ICD2" s="332"/>
      <c r="ICE2" s="332"/>
      <c r="ICF2" s="332"/>
      <c r="ICG2" s="332"/>
      <c r="ICH2" s="332"/>
      <c r="ICI2" s="332"/>
      <c r="ICJ2" s="332"/>
      <c r="ICK2" s="332"/>
      <c r="ICL2" s="332"/>
      <c r="ICM2" s="332"/>
      <c r="ICN2" s="332"/>
      <c r="ICO2" s="332"/>
      <c r="ICP2" s="332"/>
      <c r="ICQ2" s="332"/>
      <c r="ICR2" s="332"/>
      <c r="ICS2" s="332"/>
      <c r="ICT2" s="332"/>
      <c r="ICU2" s="332"/>
      <c r="ICV2" s="332"/>
      <c r="ICW2" s="332"/>
      <c r="ICX2" s="332"/>
      <c r="ICY2" s="332"/>
      <c r="ICZ2" s="332"/>
      <c r="IDA2" s="332"/>
      <c r="IDB2" s="332"/>
      <c r="IDC2" s="332"/>
      <c r="IDD2" s="332"/>
      <c r="IDE2" s="332"/>
      <c r="IDF2" s="332"/>
      <c r="IDG2" s="332"/>
      <c r="IDH2" s="332"/>
      <c r="IDI2" s="332"/>
      <c r="IDJ2" s="332"/>
      <c r="IDK2" s="332"/>
      <c r="IDL2" s="332"/>
      <c r="IDM2" s="332"/>
      <c r="IDN2" s="332"/>
      <c r="IDO2" s="332"/>
      <c r="IDP2" s="332"/>
      <c r="IDQ2" s="332"/>
      <c r="IDR2" s="332"/>
      <c r="IDS2" s="332"/>
      <c r="IDT2" s="332"/>
      <c r="IDU2" s="332"/>
      <c r="IDV2" s="332"/>
      <c r="IDW2" s="332"/>
      <c r="IDX2" s="332"/>
      <c r="IDY2" s="332"/>
      <c r="IDZ2" s="332"/>
      <c r="IEA2" s="332"/>
      <c r="IEB2" s="332"/>
      <c r="IEC2" s="332"/>
      <c r="IED2" s="332"/>
      <c r="IEE2" s="332"/>
      <c r="IEF2" s="332"/>
      <c r="IEG2" s="332"/>
      <c r="IEH2" s="332"/>
      <c r="IEI2" s="332"/>
      <c r="IEJ2" s="332"/>
      <c r="IEK2" s="332"/>
      <c r="IEL2" s="332"/>
      <c r="IEM2" s="332"/>
      <c r="IEN2" s="332"/>
      <c r="IEO2" s="332"/>
      <c r="IEP2" s="332"/>
      <c r="IEQ2" s="332"/>
      <c r="IER2" s="332"/>
      <c r="IES2" s="332"/>
      <c r="IET2" s="332"/>
      <c r="IEU2" s="332"/>
      <c r="IEV2" s="332"/>
      <c r="IEW2" s="332"/>
      <c r="IEX2" s="332"/>
      <c r="IEY2" s="332"/>
      <c r="IEZ2" s="332"/>
      <c r="IFA2" s="332"/>
      <c r="IFB2" s="332"/>
      <c r="IFC2" s="332"/>
      <c r="IFD2" s="332"/>
      <c r="IFE2" s="332"/>
      <c r="IFF2" s="332"/>
      <c r="IFG2" s="332"/>
      <c r="IFH2" s="332"/>
      <c r="IFI2" s="332"/>
      <c r="IFJ2" s="332"/>
      <c r="IFK2" s="332"/>
      <c r="IFL2" s="332"/>
      <c r="IFM2" s="332"/>
      <c r="IFN2" s="332"/>
      <c r="IFO2" s="332"/>
      <c r="IFP2" s="332"/>
      <c r="IFQ2" s="332"/>
      <c r="IFR2" s="332"/>
      <c r="IFS2" s="332"/>
      <c r="IFT2" s="332"/>
      <c r="IFU2" s="332"/>
      <c r="IFV2" s="332"/>
      <c r="IFW2" s="332"/>
      <c r="IFX2" s="332"/>
      <c r="IFY2" s="332"/>
      <c r="IFZ2" s="332"/>
      <c r="IGA2" s="332"/>
      <c r="IGB2" s="332"/>
      <c r="IGC2" s="332"/>
      <c r="IGD2" s="332"/>
      <c r="IGE2" s="332"/>
      <c r="IGF2" s="332"/>
      <c r="IGG2" s="332"/>
      <c r="IGH2" s="332"/>
      <c r="IGI2" s="332"/>
      <c r="IGJ2" s="332"/>
      <c r="IGK2" s="332"/>
      <c r="IGL2" s="332"/>
      <c r="IGM2" s="332"/>
      <c r="IGN2" s="332"/>
      <c r="IGO2" s="332"/>
      <c r="IGP2" s="332"/>
      <c r="IGQ2" s="332"/>
      <c r="IGR2" s="332"/>
      <c r="IGS2" s="332"/>
      <c r="IGT2" s="332"/>
      <c r="IGU2" s="332"/>
      <c r="IGV2" s="332"/>
      <c r="IGW2" s="332"/>
      <c r="IGX2" s="332"/>
      <c r="IGY2" s="332"/>
      <c r="IGZ2" s="332"/>
      <c r="IHA2" s="332"/>
      <c r="IHB2" s="332"/>
      <c r="IHC2" s="332"/>
      <c r="IHD2" s="332"/>
      <c r="IHE2" s="332"/>
      <c r="IHF2" s="332"/>
      <c r="IHG2" s="332"/>
      <c r="IHH2" s="332"/>
      <c r="IHI2" s="332"/>
      <c r="IHJ2" s="332"/>
      <c r="IHK2" s="332"/>
      <c r="IHL2" s="332"/>
      <c r="IHM2" s="332"/>
      <c r="IHN2" s="332"/>
      <c r="IHO2" s="332"/>
      <c r="IHP2" s="332"/>
      <c r="IHQ2" s="332"/>
      <c r="IHR2" s="332"/>
      <c r="IHS2" s="332"/>
      <c r="IHT2" s="332"/>
      <c r="IHU2" s="332"/>
      <c r="IHV2" s="332"/>
      <c r="IHW2" s="332"/>
      <c r="IHX2" s="332"/>
      <c r="IHY2" s="332"/>
      <c r="IHZ2" s="332"/>
      <c r="IIA2" s="332"/>
      <c r="IIB2" s="332"/>
      <c r="IIC2" s="332"/>
      <c r="IID2" s="332"/>
      <c r="IIE2" s="332"/>
      <c r="IIF2" s="332"/>
      <c r="IIG2" s="332"/>
      <c r="IIH2" s="332"/>
      <c r="III2" s="332"/>
      <c r="IIJ2" s="332"/>
      <c r="IIK2" s="332"/>
      <c r="IIL2" s="332"/>
      <c r="IIM2" s="332"/>
      <c r="IIN2" s="332"/>
      <c r="IIO2" s="332"/>
      <c r="IIP2" s="332"/>
      <c r="IIQ2" s="332"/>
      <c r="IIR2" s="332"/>
      <c r="IIS2" s="332"/>
      <c r="IIT2" s="332"/>
      <c r="IIU2" s="332"/>
      <c r="IIV2" s="332"/>
      <c r="IIW2" s="332"/>
      <c r="IIX2" s="332"/>
      <c r="IIY2" s="332"/>
      <c r="IIZ2" s="332"/>
      <c r="IJA2" s="332"/>
      <c r="IJB2" s="332"/>
      <c r="IJC2" s="332"/>
      <c r="IJD2" s="332"/>
      <c r="IJE2" s="332"/>
      <c r="IJF2" s="332"/>
      <c r="IJG2" s="332"/>
      <c r="IJH2" s="332"/>
      <c r="IJI2" s="332"/>
      <c r="IJJ2" s="332"/>
      <c r="IJK2" s="332"/>
      <c r="IJL2" s="332"/>
      <c r="IJM2" s="332"/>
      <c r="IJN2" s="332"/>
      <c r="IJO2" s="332"/>
      <c r="IJP2" s="332"/>
      <c r="IJQ2" s="332"/>
      <c r="IJR2" s="332"/>
      <c r="IJS2" s="332"/>
      <c r="IJT2" s="332"/>
      <c r="IJU2" s="332"/>
      <c r="IJV2" s="332"/>
      <c r="IJW2" s="332"/>
      <c r="IJX2" s="332"/>
      <c r="IJY2" s="332"/>
      <c r="IJZ2" s="332"/>
      <c r="IKA2" s="332"/>
      <c r="IKB2" s="332"/>
      <c r="IKC2" s="332"/>
      <c r="IKD2" s="332"/>
      <c r="IKE2" s="332"/>
      <c r="IKF2" s="332"/>
      <c r="IKG2" s="332"/>
      <c r="IKH2" s="332"/>
      <c r="IKI2" s="332"/>
      <c r="IKJ2" s="332"/>
      <c r="IKK2" s="332"/>
      <c r="IKL2" s="332"/>
      <c r="IKM2" s="332"/>
      <c r="IKN2" s="332"/>
      <c r="IKO2" s="332"/>
      <c r="IKP2" s="332"/>
      <c r="IKQ2" s="332"/>
      <c r="IKR2" s="332"/>
      <c r="IKS2" s="332"/>
      <c r="IKT2" s="332"/>
      <c r="IKU2" s="332"/>
      <c r="IKV2" s="332"/>
      <c r="IKW2" s="332"/>
      <c r="IKX2" s="332"/>
      <c r="IKY2" s="332"/>
      <c r="IKZ2" s="332"/>
      <c r="ILA2" s="332"/>
      <c r="ILB2" s="332"/>
      <c r="ILC2" s="332"/>
      <c r="ILD2" s="332"/>
      <c r="ILE2" s="332"/>
      <c r="ILF2" s="332"/>
      <c r="ILG2" s="332"/>
      <c r="ILH2" s="332"/>
      <c r="ILI2" s="332"/>
      <c r="ILJ2" s="332"/>
      <c r="ILK2" s="332"/>
      <c r="ILL2" s="332"/>
      <c r="ILM2" s="332"/>
      <c r="ILN2" s="332"/>
      <c r="ILO2" s="332"/>
      <c r="ILP2" s="332"/>
      <c r="ILQ2" s="332"/>
      <c r="ILR2" s="332"/>
      <c r="ILS2" s="332"/>
      <c r="ILT2" s="332"/>
      <c r="ILU2" s="332"/>
      <c r="ILV2" s="332"/>
      <c r="ILW2" s="332"/>
      <c r="ILX2" s="332"/>
      <c r="ILY2" s="332"/>
      <c r="ILZ2" s="332"/>
      <c r="IMA2" s="332"/>
      <c r="IMB2" s="332"/>
      <c r="IMC2" s="332"/>
      <c r="IMD2" s="332"/>
      <c r="IME2" s="332"/>
      <c r="IMF2" s="332"/>
      <c r="IMG2" s="332"/>
      <c r="IMH2" s="332"/>
      <c r="IMI2" s="332"/>
      <c r="IMJ2" s="332"/>
      <c r="IMK2" s="332"/>
      <c r="IML2" s="332"/>
      <c r="IMM2" s="332"/>
      <c r="IMN2" s="332"/>
      <c r="IMO2" s="332"/>
      <c r="IMP2" s="332"/>
      <c r="IMQ2" s="332"/>
      <c r="IMR2" s="332"/>
      <c r="IMS2" s="332"/>
      <c r="IMT2" s="332"/>
      <c r="IMU2" s="332"/>
      <c r="IMV2" s="332"/>
      <c r="IMW2" s="332"/>
      <c r="IMX2" s="332"/>
      <c r="IMY2" s="332"/>
      <c r="IMZ2" s="332"/>
      <c r="INA2" s="332"/>
      <c r="INB2" s="332"/>
      <c r="INC2" s="332"/>
      <c r="IND2" s="332"/>
      <c r="INE2" s="332"/>
      <c r="INF2" s="332"/>
      <c r="ING2" s="332"/>
      <c r="INH2" s="332"/>
      <c r="INI2" s="332"/>
      <c r="INJ2" s="332"/>
      <c r="INK2" s="332"/>
      <c r="INL2" s="332"/>
      <c r="INM2" s="332"/>
      <c r="INN2" s="332"/>
      <c r="INO2" s="332"/>
      <c r="INP2" s="332"/>
      <c r="INQ2" s="332"/>
      <c r="INR2" s="332"/>
      <c r="INS2" s="332"/>
      <c r="INT2" s="332"/>
      <c r="INU2" s="332"/>
      <c r="INV2" s="332"/>
      <c r="INW2" s="332"/>
      <c r="INX2" s="332"/>
      <c r="INY2" s="332"/>
      <c r="INZ2" s="332"/>
      <c r="IOA2" s="332"/>
      <c r="IOB2" s="332"/>
      <c r="IOC2" s="332"/>
      <c r="IOD2" s="332"/>
      <c r="IOE2" s="332"/>
      <c r="IOF2" s="332"/>
      <c r="IOG2" s="332"/>
      <c r="IOH2" s="332"/>
      <c r="IOI2" s="332"/>
      <c r="IOJ2" s="332"/>
      <c r="IOK2" s="332"/>
      <c r="IOL2" s="332"/>
      <c r="IOM2" s="332"/>
      <c r="ION2" s="332"/>
      <c r="IOO2" s="332"/>
      <c r="IOP2" s="332"/>
      <c r="IOQ2" s="332"/>
      <c r="IOR2" s="332"/>
      <c r="IOS2" s="332"/>
      <c r="IOT2" s="332"/>
      <c r="IOU2" s="332"/>
      <c r="IOV2" s="332"/>
      <c r="IOW2" s="332"/>
      <c r="IOX2" s="332"/>
      <c r="IOY2" s="332"/>
      <c r="IOZ2" s="332"/>
      <c r="IPA2" s="332"/>
      <c r="IPB2" s="332"/>
      <c r="IPC2" s="332"/>
      <c r="IPD2" s="332"/>
      <c r="IPE2" s="332"/>
      <c r="IPF2" s="332"/>
      <c r="IPG2" s="332"/>
      <c r="IPH2" s="332"/>
      <c r="IPI2" s="332"/>
      <c r="IPJ2" s="332"/>
      <c r="IPK2" s="332"/>
      <c r="IPL2" s="332"/>
      <c r="IPM2" s="332"/>
      <c r="IPN2" s="332"/>
      <c r="IPO2" s="332"/>
      <c r="IPP2" s="332"/>
      <c r="IPQ2" s="332"/>
      <c r="IPR2" s="332"/>
      <c r="IPS2" s="332"/>
      <c r="IPT2" s="332"/>
      <c r="IPU2" s="332"/>
      <c r="IPV2" s="332"/>
      <c r="IPW2" s="332"/>
      <c r="IPX2" s="332"/>
      <c r="IPY2" s="332"/>
      <c r="IPZ2" s="332"/>
      <c r="IQA2" s="332"/>
      <c r="IQB2" s="332"/>
      <c r="IQC2" s="332"/>
      <c r="IQD2" s="332"/>
      <c r="IQE2" s="332"/>
      <c r="IQF2" s="332"/>
      <c r="IQG2" s="332"/>
      <c r="IQH2" s="332"/>
      <c r="IQI2" s="332"/>
      <c r="IQJ2" s="332"/>
      <c r="IQK2" s="332"/>
      <c r="IQL2" s="332"/>
      <c r="IQM2" s="332"/>
      <c r="IQN2" s="332"/>
      <c r="IQO2" s="332"/>
      <c r="IQP2" s="332"/>
      <c r="IQQ2" s="332"/>
      <c r="IQR2" s="332"/>
      <c r="IQS2" s="332"/>
      <c r="IQT2" s="332"/>
      <c r="IQU2" s="332"/>
      <c r="IQV2" s="332"/>
      <c r="IQW2" s="332"/>
      <c r="IQX2" s="332"/>
      <c r="IQY2" s="332"/>
      <c r="IQZ2" s="332"/>
      <c r="IRA2" s="332"/>
      <c r="IRB2" s="332"/>
      <c r="IRC2" s="332"/>
      <c r="IRD2" s="332"/>
      <c r="IRE2" s="332"/>
      <c r="IRF2" s="332"/>
      <c r="IRG2" s="332"/>
      <c r="IRH2" s="332"/>
      <c r="IRI2" s="332"/>
      <c r="IRJ2" s="332"/>
      <c r="IRK2" s="332"/>
      <c r="IRL2" s="332"/>
      <c r="IRM2" s="332"/>
      <c r="IRN2" s="332"/>
      <c r="IRO2" s="332"/>
      <c r="IRP2" s="332"/>
      <c r="IRQ2" s="332"/>
      <c r="IRR2" s="332"/>
      <c r="IRS2" s="332"/>
      <c r="IRT2" s="332"/>
      <c r="IRU2" s="332"/>
      <c r="IRV2" s="332"/>
      <c r="IRW2" s="332"/>
      <c r="IRX2" s="332"/>
      <c r="IRY2" s="332"/>
      <c r="IRZ2" s="332"/>
      <c r="ISA2" s="332"/>
      <c r="ISB2" s="332"/>
      <c r="ISC2" s="332"/>
      <c r="ISD2" s="332"/>
      <c r="ISE2" s="332"/>
      <c r="ISF2" s="332"/>
      <c r="ISG2" s="332"/>
      <c r="ISH2" s="332"/>
      <c r="ISI2" s="332"/>
      <c r="ISJ2" s="332"/>
      <c r="ISK2" s="332"/>
      <c r="ISL2" s="332"/>
      <c r="ISM2" s="332"/>
      <c r="ISN2" s="332"/>
      <c r="ISO2" s="332"/>
      <c r="ISP2" s="332"/>
      <c r="ISQ2" s="332"/>
      <c r="ISR2" s="332"/>
      <c r="ISS2" s="332"/>
      <c r="IST2" s="332"/>
      <c r="ISU2" s="332"/>
      <c r="ISV2" s="332"/>
      <c r="ISW2" s="332"/>
      <c r="ISX2" s="332"/>
      <c r="ISY2" s="332"/>
      <c r="ISZ2" s="332"/>
      <c r="ITA2" s="332"/>
      <c r="ITB2" s="332"/>
      <c r="ITC2" s="332"/>
      <c r="ITD2" s="332"/>
      <c r="ITE2" s="332"/>
      <c r="ITF2" s="332"/>
      <c r="ITG2" s="332"/>
      <c r="ITH2" s="332"/>
      <c r="ITI2" s="332"/>
      <c r="ITJ2" s="332"/>
      <c r="ITK2" s="332"/>
      <c r="ITL2" s="332"/>
      <c r="ITM2" s="332"/>
      <c r="ITN2" s="332"/>
      <c r="ITO2" s="332"/>
      <c r="ITP2" s="332"/>
      <c r="ITQ2" s="332"/>
      <c r="ITR2" s="332"/>
      <c r="ITS2" s="332"/>
      <c r="ITT2" s="332"/>
      <c r="ITU2" s="332"/>
      <c r="ITV2" s="332"/>
      <c r="ITW2" s="332"/>
      <c r="ITX2" s="332"/>
      <c r="ITY2" s="332"/>
      <c r="ITZ2" s="332"/>
      <c r="IUA2" s="332"/>
      <c r="IUB2" s="332"/>
      <c r="IUC2" s="332"/>
      <c r="IUD2" s="332"/>
      <c r="IUE2" s="332"/>
      <c r="IUF2" s="332"/>
      <c r="IUG2" s="332"/>
      <c r="IUH2" s="332"/>
      <c r="IUI2" s="332"/>
      <c r="IUJ2" s="332"/>
      <c r="IUK2" s="332"/>
      <c r="IUL2" s="332"/>
      <c r="IUM2" s="332"/>
      <c r="IUN2" s="332"/>
      <c r="IUO2" s="332"/>
      <c r="IUP2" s="332"/>
      <c r="IUQ2" s="332"/>
      <c r="IUR2" s="332"/>
      <c r="IUS2" s="332"/>
      <c r="IUT2" s="332"/>
      <c r="IUU2" s="332"/>
      <c r="IUV2" s="332"/>
      <c r="IUW2" s="332"/>
      <c r="IUX2" s="332"/>
      <c r="IUY2" s="332"/>
      <c r="IUZ2" s="332"/>
      <c r="IVA2" s="332"/>
      <c r="IVB2" s="332"/>
      <c r="IVC2" s="332"/>
      <c r="IVD2" s="332"/>
      <c r="IVE2" s="332"/>
      <c r="IVF2" s="332"/>
      <c r="IVG2" s="332"/>
      <c r="IVH2" s="332"/>
      <c r="IVI2" s="332"/>
      <c r="IVJ2" s="332"/>
      <c r="IVK2" s="332"/>
      <c r="IVL2" s="332"/>
      <c r="IVM2" s="332"/>
      <c r="IVN2" s="332"/>
      <c r="IVO2" s="332"/>
      <c r="IVP2" s="332"/>
      <c r="IVQ2" s="332"/>
      <c r="IVR2" s="332"/>
      <c r="IVS2" s="332"/>
      <c r="IVT2" s="332"/>
      <c r="IVU2" s="332"/>
      <c r="IVV2" s="332"/>
      <c r="IVW2" s="332"/>
      <c r="IVX2" s="332"/>
      <c r="IVY2" s="332"/>
      <c r="IVZ2" s="332"/>
      <c r="IWA2" s="332"/>
      <c r="IWB2" s="332"/>
      <c r="IWC2" s="332"/>
      <c r="IWD2" s="332"/>
      <c r="IWE2" s="332"/>
      <c r="IWF2" s="332"/>
      <c r="IWG2" s="332"/>
      <c r="IWH2" s="332"/>
      <c r="IWI2" s="332"/>
      <c r="IWJ2" s="332"/>
      <c r="IWK2" s="332"/>
      <c r="IWL2" s="332"/>
      <c r="IWM2" s="332"/>
      <c r="IWN2" s="332"/>
      <c r="IWO2" s="332"/>
      <c r="IWP2" s="332"/>
      <c r="IWQ2" s="332"/>
      <c r="IWR2" s="332"/>
      <c r="IWS2" s="332"/>
      <c r="IWT2" s="332"/>
      <c r="IWU2" s="332"/>
      <c r="IWV2" s="332"/>
      <c r="IWW2" s="332"/>
      <c r="IWX2" s="332"/>
      <c r="IWY2" s="332"/>
      <c r="IWZ2" s="332"/>
      <c r="IXA2" s="332"/>
      <c r="IXB2" s="332"/>
      <c r="IXC2" s="332"/>
      <c r="IXD2" s="332"/>
      <c r="IXE2" s="332"/>
      <c r="IXF2" s="332"/>
      <c r="IXG2" s="332"/>
      <c r="IXH2" s="332"/>
      <c r="IXI2" s="332"/>
      <c r="IXJ2" s="332"/>
      <c r="IXK2" s="332"/>
      <c r="IXL2" s="332"/>
      <c r="IXM2" s="332"/>
      <c r="IXN2" s="332"/>
      <c r="IXO2" s="332"/>
      <c r="IXP2" s="332"/>
      <c r="IXQ2" s="332"/>
      <c r="IXR2" s="332"/>
      <c r="IXS2" s="332"/>
      <c r="IXT2" s="332"/>
      <c r="IXU2" s="332"/>
      <c r="IXV2" s="332"/>
      <c r="IXW2" s="332"/>
      <c r="IXX2" s="332"/>
      <c r="IXY2" s="332"/>
      <c r="IXZ2" s="332"/>
      <c r="IYA2" s="332"/>
      <c r="IYB2" s="332"/>
      <c r="IYC2" s="332"/>
      <c r="IYD2" s="332"/>
      <c r="IYE2" s="332"/>
      <c r="IYF2" s="332"/>
      <c r="IYG2" s="332"/>
      <c r="IYH2" s="332"/>
      <c r="IYI2" s="332"/>
      <c r="IYJ2" s="332"/>
      <c r="IYK2" s="332"/>
      <c r="IYL2" s="332"/>
      <c r="IYM2" s="332"/>
      <c r="IYN2" s="332"/>
      <c r="IYO2" s="332"/>
      <c r="IYP2" s="332"/>
      <c r="IYQ2" s="332"/>
      <c r="IYR2" s="332"/>
      <c r="IYS2" s="332"/>
      <c r="IYT2" s="332"/>
      <c r="IYU2" s="332"/>
      <c r="IYV2" s="332"/>
      <c r="IYW2" s="332"/>
      <c r="IYX2" s="332"/>
      <c r="IYY2" s="332"/>
      <c r="IYZ2" s="332"/>
      <c r="IZA2" s="332"/>
      <c r="IZB2" s="332"/>
      <c r="IZC2" s="332"/>
      <c r="IZD2" s="332"/>
      <c r="IZE2" s="332"/>
      <c r="IZF2" s="332"/>
      <c r="IZG2" s="332"/>
      <c r="IZH2" s="332"/>
      <c r="IZI2" s="332"/>
      <c r="IZJ2" s="332"/>
      <c r="IZK2" s="332"/>
      <c r="IZL2" s="332"/>
      <c r="IZM2" s="332"/>
      <c r="IZN2" s="332"/>
      <c r="IZO2" s="332"/>
      <c r="IZP2" s="332"/>
      <c r="IZQ2" s="332"/>
      <c r="IZR2" s="332"/>
      <c r="IZS2" s="332"/>
      <c r="IZT2" s="332"/>
      <c r="IZU2" s="332"/>
      <c r="IZV2" s="332"/>
      <c r="IZW2" s="332"/>
      <c r="IZX2" s="332"/>
      <c r="IZY2" s="332"/>
      <c r="IZZ2" s="332"/>
      <c r="JAA2" s="332"/>
      <c r="JAB2" s="332"/>
      <c r="JAC2" s="332"/>
      <c r="JAD2" s="332"/>
      <c r="JAE2" s="332"/>
      <c r="JAF2" s="332"/>
      <c r="JAG2" s="332"/>
      <c r="JAH2" s="332"/>
      <c r="JAI2" s="332"/>
      <c r="JAJ2" s="332"/>
      <c r="JAK2" s="332"/>
      <c r="JAL2" s="332"/>
      <c r="JAM2" s="332"/>
      <c r="JAN2" s="332"/>
      <c r="JAO2" s="332"/>
      <c r="JAP2" s="332"/>
      <c r="JAQ2" s="332"/>
      <c r="JAR2" s="332"/>
      <c r="JAS2" s="332"/>
      <c r="JAT2" s="332"/>
      <c r="JAU2" s="332"/>
      <c r="JAV2" s="332"/>
      <c r="JAW2" s="332"/>
      <c r="JAX2" s="332"/>
      <c r="JAY2" s="332"/>
      <c r="JAZ2" s="332"/>
      <c r="JBA2" s="332"/>
      <c r="JBB2" s="332"/>
      <c r="JBC2" s="332"/>
      <c r="JBD2" s="332"/>
      <c r="JBE2" s="332"/>
      <c r="JBF2" s="332"/>
      <c r="JBG2" s="332"/>
      <c r="JBH2" s="332"/>
      <c r="JBI2" s="332"/>
      <c r="JBJ2" s="332"/>
      <c r="JBK2" s="332"/>
      <c r="JBL2" s="332"/>
      <c r="JBM2" s="332"/>
      <c r="JBN2" s="332"/>
      <c r="JBO2" s="332"/>
      <c r="JBP2" s="332"/>
      <c r="JBQ2" s="332"/>
      <c r="JBR2" s="332"/>
      <c r="JBS2" s="332"/>
      <c r="JBT2" s="332"/>
      <c r="JBU2" s="332"/>
      <c r="JBV2" s="332"/>
      <c r="JBW2" s="332"/>
      <c r="JBX2" s="332"/>
      <c r="JBY2" s="332"/>
      <c r="JBZ2" s="332"/>
      <c r="JCA2" s="332"/>
      <c r="JCB2" s="332"/>
      <c r="JCC2" s="332"/>
      <c r="JCD2" s="332"/>
      <c r="JCE2" s="332"/>
      <c r="JCF2" s="332"/>
      <c r="JCG2" s="332"/>
      <c r="JCH2" s="332"/>
      <c r="JCI2" s="332"/>
      <c r="JCJ2" s="332"/>
      <c r="JCK2" s="332"/>
      <c r="JCL2" s="332"/>
      <c r="JCM2" s="332"/>
      <c r="JCN2" s="332"/>
      <c r="JCO2" s="332"/>
      <c r="JCP2" s="332"/>
      <c r="JCQ2" s="332"/>
      <c r="JCR2" s="332"/>
      <c r="JCS2" s="332"/>
      <c r="JCT2" s="332"/>
      <c r="JCU2" s="332"/>
      <c r="JCV2" s="332"/>
      <c r="JCW2" s="332"/>
      <c r="JCX2" s="332"/>
      <c r="JCY2" s="332"/>
      <c r="JCZ2" s="332"/>
      <c r="JDA2" s="332"/>
      <c r="JDB2" s="332"/>
      <c r="JDC2" s="332"/>
      <c r="JDD2" s="332"/>
      <c r="JDE2" s="332"/>
      <c r="JDF2" s="332"/>
      <c r="JDG2" s="332"/>
      <c r="JDH2" s="332"/>
      <c r="JDI2" s="332"/>
      <c r="JDJ2" s="332"/>
      <c r="JDK2" s="332"/>
      <c r="JDL2" s="332"/>
      <c r="JDM2" s="332"/>
      <c r="JDN2" s="332"/>
      <c r="JDO2" s="332"/>
      <c r="JDP2" s="332"/>
      <c r="JDQ2" s="332"/>
      <c r="JDR2" s="332"/>
      <c r="JDS2" s="332"/>
      <c r="JDT2" s="332"/>
      <c r="JDU2" s="332"/>
      <c r="JDV2" s="332"/>
      <c r="JDW2" s="332"/>
      <c r="JDX2" s="332"/>
      <c r="JDY2" s="332"/>
      <c r="JDZ2" s="332"/>
      <c r="JEA2" s="332"/>
      <c r="JEB2" s="332"/>
      <c r="JEC2" s="332"/>
      <c r="JED2" s="332"/>
      <c r="JEE2" s="332"/>
      <c r="JEF2" s="332"/>
      <c r="JEG2" s="332"/>
      <c r="JEH2" s="332"/>
      <c r="JEI2" s="332"/>
      <c r="JEJ2" s="332"/>
      <c r="JEK2" s="332"/>
      <c r="JEL2" s="332"/>
      <c r="JEM2" s="332"/>
      <c r="JEN2" s="332"/>
      <c r="JEO2" s="332"/>
      <c r="JEP2" s="332"/>
      <c r="JEQ2" s="332"/>
      <c r="JER2" s="332"/>
      <c r="JES2" s="332"/>
      <c r="JET2" s="332"/>
      <c r="JEU2" s="332"/>
      <c r="JEV2" s="332"/>
      <c r="JEW2" s="332"/>
      <c r="JEX2" s="332"/>
      <c r="JEY2" s="332"/>
      <c r="JEZ2" s="332"/>
      <c r="JFA2" s="332"/>
      <c r="JFB2" s="332"/>
      <c r="JFC2" s="332"/>
      <c r="JFD2" s="332"/>
      <c r="JFE2" s="332"/>
      <c r="JFF2" s="332"/>
      <c r="JFG2" s="332"/>
      <c r="JFH2" s="332"/>
      <c r="JFI2" s="332"/>
      <c r="JFJ2" s="332"/>
      <c r="JFK2" s="332"/>
      <c r="JFL2" s="332"/>
      <c r="JFM2" s="332"/>
      <c r="JFN2" s="332"/>
      <c r="JFO2" s="332"/>
      <c r="JFP2" s="332"/>
      <c r="JFQ2" s="332"/>
      <c r="JFR2" s="332"/>
      <c r="JFS2" s="332"/>
      <c r="JFT2" s="332"/>
      <c r="JFU2" s="332"/>
      <c r="JFV2" s="332"/>
      <c r="JFW2" s="332"/>
      <c r="JFX2" s="332"/>
      <c r="JFY2" s="332"/>
      <c r="JFZ2" s="332"/>
      <c r="JGA2" s="332"/>
      <c r="JGB2" s="332"/>
      <c r="JGC2" s="332"/>
      <c r="JGD2" s="332"/>
      <c r="JGE2" s="332"/>
      <c r="JGF2" s="332"/>
      <c r="JGG2" s="332"/>
      <c r="JGH2" s="332"/>
      <c r="JGI2" s="332"/>
      <c r="JGJ2" s="332"/>
      <c r="JGK2" s="332"/>
      <c r="JGL2" s="332"/>
      <c r="JGM2" s="332"/>
      <c r="JGN2" s="332"/>
      <c r="JGO2" s="332"/>
      <c r="JGP2" s="332"/>
      <c r="JGQ2" s="332"/>
      <c r="JGR2" s="332"/>
      <c r="JGS2" s="332"/>
      <c r="JGT2" s="332"/>
      <c r="JGU2" s="332"/>
      <c r="JGV2" s="332"/>
      <c r="JGW2" s="332"/>
      <c r="JGX2" s="332"/>
      <c r="JGY2" s="332"/>
      <c r="JGZ2" s="332"/>
      <c r="JHA2" s="332"/>
      <c r="JHB2" s="332"/>
      <c r="JHC2" s="332"/>
      <c r="JHD2" s="332"/>
      <c r="JHE2" s="332"/>
      <c r="JHF2" s="332"/>
      <c r="JHG2" s="332"/>
      <c r="JHH2" s="332"/>
      <c r="JHI2" s="332"/>
      <c r="JHJ2" s="332"/>
      <c r="JHK2" s="332"/>
      <c r="JHL2" s="332"/>
      <c r="JHM2" s="332"/>
      <c r="JHN2" s="332"/>
      <c r="JHO2" s="332"/>
      <c r="JHP2" s="332"/>
      <c r="JHQ2" s="332"/>
      <c r="JHR2" s="332"/>
      <c r="JHS2" s="332"/>
      <c r="JHT2" s="332"/>
      <c r="JHU2" s="332"/>
      <c r="JHV2" s="332"/>
      <c r="JHW2" s="332"/>
      <c r="JHX2" s="332"/>
      <c r="JHY2" s="332"/>
      <c r="JHZ2" s="332"/>
      <c r="JIA2" s="332"/>
      <c r="JIB2" s="332"/>
      <c r="JIC2" s="332"/>
      <c r="JID2" s="332"/>
      <c r="JIE2" s="332"/>
      <c r="JIF2" s="332"/>
      <c r="JIG2" s="332"/>
      <c r="JIH2" s="332"/>
      <c r="JII2" s="332"/>
      <c r="JIJ2" s="332"/>
      <c r="JIK2" s="332"/>
      <c r="JIL2" s="332"/>
      <c r="JIM2" s="332"/>
      <c r="JIN2" s="332"/>
      <c r="JIO2" s="332"/>
      <c r="JIP2" s="332"/>
      <c r="JIQ2" s="332"/>
      <c r="JIR2" s="332"/>
      <c r="JIS2" s="332"/>
      <c r="JIT2" s="332"/>
      <c r="JIU2" s="332"/>
      <c r="JIV2" s="332"/>
      <c r="JIW2" s="332"/>
      <c r="JIX2" s="332"/>
      <c r="JIY2" s="332"/>
      <c r="JIZ2" s="332"/>
      <c r="JJA2" s="332"/>
      <c r="JJB2" s="332"/>
      <c r="JJC2" s="332"/>
      <c r="JJD2" s="332"/>
      <c r="JJE2" s="332"/>
      <c r="JJF2" s="332"/>
      <c r="JJG2" s="332"/>
      <c r="JJH2" s="332"/>
      <c r="JJI2" s="332"/>
      <c r="JJJ2" s="332"/>
      <c r="JJK2" s="332"/>
      <c r="JJL2" s="332"/>
      <c r="JJM2" s="332"/>
      <c r="JJN2" s="332"/>
      <c r="JJO2" s="332"/>
      <c r="JJP2" s="332"/>
      <c r="JJQ2" s="332"/>
      <c r="JJR2" s="332"/>
      <c r="JJS2" s="332"/>
      <c r="JJT2" s="332"/>
      <c r="JJU2" s="332"/>
      <c r="JJV2" s="332"/>
      <c r="JJW2" s="332"/>
      <c r="JJX2" s="332"/>
      <c r="JJY2" s="332"/>
      <c r="JJZ2" s="332"/>
      <c r="JKA2" s="332"/>
      <c r="JKB2" s="332"/>
      <c r="JKC2" s="332"/>
      <c r="JKD2" s="332"/>
      <c r="JKE2" s="332"/>
      <c r="JKF2" s="332"/>
      <c r="JKG2" s="332"/>
      <c r="JKH2" s="332"/>
      <c r="JKI2" s="332"/>
      <c r="JKJ2" s="332"/>
      <c r="JKK2" s="332"/>
      <c r="JKL2" s="332"/>
      <c r="JKM2" s="332"/>
      <c r="JKN2" s="332"/>
      <c r="JKO2" s="332"/>
      <c r="JKP2" s="332"/>
      <c r="JKQ2" s="332"/>
      <c r="JKR2" s="332"/>
      <c r="JKS2" s="332"/>
      <c r="JKT2" s="332"/>
      <c r="JKU2" s="332"/>
      <c r="JKV2" s="332"/>
      <c r="JKW2" s="332"/>
      <c r="JKX2" s="332"/>
      <c r="JKY2" s="332"/>
      <c r="JKZ2" s="332"/>
      <c r="JLA2" s="332"/>
      <c r="JLB2" s="332"/>
      <c r="JLC2" s="332"/>
      <c r="JLD2" s="332"/>
      <c r="JLE2" s="332"/>
      <c r="JLF2" s="332"/>
      <c r="JLG2" s="332"/>
      <c r="JLH2" s="332"/>
      <c r="JLI2" s="332"/>
      <c r="JLJ2" s="332"/>
      <c r="JLK2" s="332"/>
      <c r="JLL2" s="332"/>
      <c r="JLM2" s="332"/>
      <c r="JLN2" s="332"/>
      <c r="JLO2" s="332"/>
      <c r="JLP2" s="332"/>
      <c r="JLQ2" s="332"/>
      <c r="JLR2" s="332"/>
      <c r="JLS2" s="332"/>
      <c r="JLT2" s="332"/>
      <c r="JLU2" s="332"/>
      <c r="JLV2" s="332"/>
      <c r="JLW2" s="332"/>
      <c r="JLX2" s="332"/>
      <c r="JLY2" s="332"/>
      <c r="JLZ2" s="332"/>
      <c r="JMA2" s="332"/>
      <c r="JMB2" s="332"/>
      <c r="JMC2" s="332"/>
      <c r="JMD2" s="332"/>
      <c r="JME2" s="332"/>
      <c r="JMF2" s="332"/>
      <c r="JMG2" s="332"/>
      <c r="JMH2" s="332"/>
      <c r="JMI2" s="332"/>
      <c r="JMJ2" s="332"/>
      <c r="JMK2" s="332"/>
      <c r="JML2" s="332"/>
      <c r="JMM2" s="332"/>
      <c r="JMN2" s="332"/>
      <c r="JMO2" s="332"/>
      <c r="JMP2" s="332"/>
      <c r="JMQ2" s="332"/>
      <c r="JMR2" s="332"/>
      <c r="JMS2" s="332"/>
      <c r="JMT2" s="332"/>
      <c r="JMU2" s="332"/>
      <c r="JMV2" s="332"/>
      <c r="JMW2" s="332"/>
      <c r="JMX2" s="332"/>
      <c r="JMY2" s="332"/>
      <c r="JMZ2" s="332"/>
      <c r="JNA2" s="332"/>
      <c r="JNB2" s="332"/>
      <c r="JNC2" s="332"/>
      <c r="JND2" s="332"/>
      <c r="JNE2" s="332"/>
      <c r="JNF2" s="332"/>
      <c r="JNG2" s="332"/>
      <c r="JNH2" s="332"/>
      <c r="JNI2" s="332"/>
      <c r="JNJ2" s="332"/>
      <c r="JNK2" s="332"/>
      <c r="JNL2" s="332"/>
      <c r="JNM2" s="332"/>
      <c r="JNN2" s="332"/>
      <c r="JNO2" s="332"/>
      <c r="JNP2" s="332"/>
      <c r="JNQ2" s="332"/>
      <c r="JNR2" s="332"/>
      <c r="JNS2" s="332"/>
      <c r="JNT2" s="332"/>
      <c r="JNU2" s="332"/>
      <c r="JNV2" s="332"/>
      <c r="JNW2" s="332"/>
      <c r="JNX2" s="332"/>
      <c r="JNY2" s="332"/>
      <c r="JNZ2" s="332"/>
      <c r="JOA2" s="332"/>
      <c r="JOB2" s="332"/>
      <c r="JOC2" s="332"/>
      <c r="JOD2" s="332"/>
      <c r="JOE2" s="332"/>
      <c r="JOF2" s="332"/>
      <c r="JOG2" s="332"/>
      <c r="JOH2" s="332"/>
      <c r="JOI2" s="332"/>
      <c r="JOJ2" s="332"/>
      <c r="JOK2" s="332"/>
      <c r="JOL2" s="332"/>
      <c r="JOM2" s="332"/>
      <c r="JON2" s="332"/>
      <c r="JOO2" s="332"/>
      <c r="JOP2" s="332"/>
      <c r="JOQ2" s="332"/>
      <c r="JOR2" s="332"/>
      <c r="JOS2" s="332"/>
      <c r="JOT2" s="332"/>
      <c r="JOU2" s="332"/>
      <c r="JOV2" s="332"/>
      <c r="JOW2" s="332"/>
      <c r="JOX2" s="332"/>
      <c r="JOY2" s="332"/>
      <c r="JOZ2" s="332"/>
      <c r="JPA2" s="332"/>
      <c r="JPB2" s="332"/>
      <c r="JPC2" s="332"/>
      <c r="JPD2" s="332"/>
      <c r="JPE2" s="332"/>
      <c r="JPF2" s="332"/>
      <c r="JPG2" s="332"/>
      <c r="JPH2" s="332"/>
      <c r="JPI2" s="332"/>
      <c r="JPJ2" s="332"/>
      <c r="JPK2" s="332"/>
      <c r="JPL2" s="332"/>
      <c r="JPM2" s="332"/>
      <c r="JPN2" s="332"/>
      <c r="JPO2" s="332"/>
      <c r="JPP2" s="332"/>
      <c r="JPQ2" s="332"/>
      <c r="JPR2" s="332"/>
      <c r="JPS2" s="332"/>
      <c r="JPT2" s="332"/>
      <c r="JPU2" s="332"/>
      <c r="JPV2" s="332"/>
      <c r="JPW2" s="332"/>
      <c r="JPX2" s="332"/>
      <c r="JPY2" s="332"/>
      <c r="JPZ2" s="332"/>
      <c r="JQA2" s="332"/>
      <c r="JQB2" s="332"/>
      <c r="JQC2" s="332"/>
      <c r="JQD2" s="332"/>
      <c r="JQE2" s="332"/>
      <c r="JQF2" s="332"/>
      <c r="JQG2" s="332"/>
      <c r="JQH2" s="332"/>
      <c r="JQI2" s="332"/>
      <c r="JQJ2" s="332"/>
      <c r="JQK2" s="332"/>
      <c r="JQL2" s="332"/>
      <c r="JQM2" s="332"/>
      <c r="JQN2" s="332"/>
      <c r="JQO2" s="332"/>
      <c r="JQP2" s="332"/>
      <c r="JQQ2" s="332"/>
      <c r="JQR2" s="332"/>
      <c r="JQS2" s="332"/>
      <c r="JQT2" s="332"/>
      <c r="JQU2" s="332"/>
      <c r="JQV2" s="332"/>
      <c r="JQW2" s="332"/>
      <c r="JQX2" s="332"/>
      <c r="JQY2" s="332"/>
      <c r="JQZ2" s="332"/>
      <c r="JRA2" s="332"/>
      <c r="JRB2" s="332"/>
      <c r="JRC2" s="332"/>
      <c r="JRD2" s="332"/>
      <c r="JRE2" s="332"/>
      <c r="JRF2" s="332"/>
      <c r="JRG2" s="332"/>
      <c r="JRH2" s="332"/>
      <c r="JRI2" s="332"/>
      <c r="JRJ2" s="332"/>
      <c r="JRK2" s="332"/>
      <c r="JRL2" s="332"/>
      <c r="JRM2" s="332"/>
      <c r="JRN2" s="332"/>
      <c r="JRO2" s="332"/>
      <c r="JRP2" s="332"/>
      <c r="JRQ2" s="332"/>
      <c r="JRR2" s="332"/>
      <c r="JRS2" s="332"/>
      <c r="JRT2" s="332"/>
      <c r="JRU2" s="332"/>
      <c r="JRV2" s="332"/>
      <c r="JRW2" s="332"/>
      <c r="JRX2" s="332"/>
      <c r="JRY2" s="332"/>
      <c r="JRZ2" s="332"/>
      <c r="JSA2" s="332"/>
      <c r="JSB2" s="332"/>
      <c r="JSC2" s="332"/>
      <c r="JSD2" s="332"/>
      <c r="JSE2" s="332"/>
      <c r="JSF2" s="332"/>
      <c r="JSG2" s="332"/>
      <c r="JSH2" s="332"/>
      <c r="JSI2" s="332"/>
      <c r="JSJ2" s="332"/>
      <c r="JSK2" s="332"/>
      <c r="JSL2" s="332"/>
      <c r="JSM2" s="332"/>
      <c r="JSN2" s="332"/>
      <c r="JSO2" s="332"/>
      <c r="JSP2" s="332"/>
      <c r="JSQ2" s="332"/>
      <c r="JSR2" s="332"/>
      <c r="JSS2" s="332"/>
      <c r="JST2" s="332"/>
      <c r="JSU2" s="332"/>
      <c r="JSV2" s="332"/>
      <c r="JSW2" s="332"/>
      <c r="JSX2" s="332"/>
      <c r="JSY2" s="332"/>
      <c r="JSZ2" s="332"/>
      <c r="JTA2" s="332"/>
      <c r="JTB2" s="332"/>
      <c r="JTC2" s="332"/>
      <c r="JTD2" s="332"/>
      <c r="JTE2" s="332"/>
      <c r="JTF2" s="332"/>
      <c r="JTG2" s="332"/>
      <c r="JTH2" s="332"/>
      <c r="JTI2" s="332"/>
      <c r="JTJ2" s="332"/>
      <c r="JTK2" s="332"/>
      <c r="JTL2" s="332"/>
      <c r="JTM2" s="332"/>
      <c r="JTN2" s="332"/>
      <c r="JTO2" s="332"/>
      <c r="JTP2" s="332"/>
      <c r="JTQ2" s="332"/>
      <c r="JTR2" s="332"/>
      <c r="JTS2" s="332"/>
      <c r="JTT2" s="332"/>
      <c r="JTU2" s="332"/>
      <c r="JTV2" s="332"/>
      <c r="JTW2" s="332"/>
      <c r="JTX2" s="332"/>
      <c r="JTY2" s="332"/>
      <c r="JTZ2" s="332"/>
      <c r="JUA2" s="332"/>
      <c r="JUB2" s="332"/>
      <c r="JUC2" s="332"/>
      <c r="JUD2" s="332"/>
      <c r="JUE2" s="332"/>
      <c r="JUF2" s="332"/>
      <c r="JUG2" s="332"/>
      <c r="JUH2" s="332"/>
      <c r="JUI2" s="332"/>
      <c r="JUJ2" s="332"/>
      <c r="JUK2" s="332"/>
      <c r="JUL2" s="332"/>
      <c r="JUM2" s="332"/>
      <c r="JUN2" s="332"/>
      <c r="JUO2" s="332"/>
      <c r="JUP2" s="332"/>
      <c r="JUQ2" s="332"/>
      <c r="JUR2" s="332"/>
      <c r="JUS2" s="332"/>
      <c r="JUT2" s="332"/>
      <c r="JUU2" s="332"/>
      <c r="JUV2" s="332"/>
      <c r="JUW2" s="332"/>
      <c r="JUX2" s="332"/>
      <c r="JUY2" s="332"/>
      <c r="JUZ2" s="332"/>
      <c r="JVA2" s="332"/>
      <c r="JVB2" s="332"/>
      <c r="JVC2" s="332"/>
      <c r="JVD2" s="332"/>
      <c r="JVE2" s="332"/>
      <c r="JVF2" s="332"/>
      <c r="JVG2" s="332"/>
      <c r="JVH2" s="332"/>
      <c r="JVI2" s="332"/>
      <c r="JVJ2" s="332"/>
      <c r="JVK2" s="332"/>
      <c r="JVL2" s="332"/>
      <c r="JVM2" s="332"/>
      <c r="JVN2" s="332"/>
      <c r="JVO2" s="332"/>
      <c r="JVP2" s="332"/>
      <c r="JVQ2" s="332"/>
      <c r="JVR2" s="332"/>
      <c r="JVS2" s="332"/>
      <c r="JVT2" s="332"/>
      <c r="JVU2" s="332"/>
      <c r="JVV2" s="332"/>
      <c r="JVW2" s="332"/>
      <c r="JVX2" s="332"/>
      <c r="JVY2" s="332"/>
      <c r="JVZ2" s="332"/>
      <c r="JWA2" s="332"/>
      <c r="JWB2" s="332"/>
      <c r="JWC2" s="332"/>
      <c r="JWD2" s="332"/>
      <c r="JWE2" s="332"/>
      <c r="JWF2" s="332"/>
      <c r="JWG2" s="332"/>
      <c r="JWH2" s="332"/>
      <c r="JWI2" s="332"/>
      <c r="JWJ2" s="332"/>
      <c r="JWK2" s="332"/>
      <c r="JWL2" s="332"/>
      <c r="JWM2" s="332"/>
      <c r="JWN2" s="332"/>
      <c r="JWO2" s="332"/>
      <c r="JWP2" s="332"/>
      <c r="JWQ2" s="332"/>
      <c r="JWR2" s="332"/>
      <c r="JWS2" s="332"/>
      <c r="JWT2" s="332"/>
      <c r="JWU2" s="332"/>
      <c r="JWV2" s="332"/>
      <c r="JWW2" s="332"/>
      <c r="JWX2" s="332"/>
      <c r="JWY2" s="332"/>
      <c r="JWZ2" s="332"/>
      <c r="JXA2" s="332"/>
      <c r="JXB2" s="332"/>
      <c r="JXC2" s="332"/>
      <c r="JXD2" s="332"/>
      <c r="JXE2" s="332"/>
      <c r="JXF2" s="332"/>
      <c r="JXG2" s="332"/>
      <c r="JXH2" s="332"/>
      <c r="JXI2" s="332"/>
      <c r="JXJ2" s="332"/>
      <c r="JXK2" s="332"/>
      <c r="JXL2" s="332"/>
      <c r="JXM2" s="332"/>
      <c r="JXN2" s="332"/>
      <c r="JXO2" s="332"/>
      <c r="JXP2" s="332"/>
      <c r="JXQ2" s="332"/>
      <c r="JXR2" s="332"/>
      <c r="JXS2" s="332"/>
      <c r="JXT2" s="332"/>
      <c r="JXU2" s="332"/>
      <c r="JXV2" s="332"/>
      <c r="JXW2" s="332"/>
      <c r="JXX2" s="332"/>
      <c r="JXY2" s="332"/>
      <c r="JXZ2" s="332"/>
      <c r="JYA2" s="332"/>
      <c r="JYB2" s="332"/>
      <c r="JYC2" s="332"/>
      <c r="JYD2" s="332"/>
      <c r="JYE2" s="332"/>
      <c r="JYF2" s="332"/>
      <c r="JYG2" s="332"/>
      <c r="JYH2" s="332"/>
      <c r="JYI2" s="332"/>
      <c r="JYJ2" s="332"/>
      <c r="JYK2" s="332"/>
      <c r="JYL2" s="332"/>
      <c r="JYM2" s="332"/>
      <c r="JYN2" s="332"/>
      <c r="JYO2" s="332"/>
      <c r="JYP2" s="332"/>
      <c r="JYQ2" s="332"/>
      <c r="JYR2" s="332"/>
      <c r="JYS2" s="332"/>
      <c r="JYT2" s="332"/>
      <c r="JYU2" s="332"/>
      <c r="JYV2" s="332"/>
      <c r="JYW2" s="332"/>
      <c r="JYX2" s="332"/>
      <c r="JYY2" s="332"/>
      <c r="JYZ2" s="332"/>
      <c r="JZA2" s="332"/>
      <c r="JZB2" s="332"/>
      <c r="JZC2" s="332"/>
      <c r="JZD2" s="332"/>
      <c r="JZE2" s="332"/>
      <c r="JZF2" s="332"/>
      <c r="JZG2" s="332"/>
      <c r="JZH2" s="332"/>
      <c r="JZI2" s="332"/>
      <c r="JZJ2" s="332"/>
      <c r="JZK2" s="332"/>
      <c r="JZL2" s="332"/>
      <c r="JZM2" s="332"/>
      <c r="JZN2" s="332"/>
      <c r="JZO2" s="332"/>
      <c r="JZP2" s="332"/>
      <c r="JZQ2" s="332"/>
      <c r="JZR2" s="332"/>
      <c r="JZS2" s="332"/>
      <c r="JZT2" s="332"/>
      <c r="JZU2" s="332"/>
      <c r="JZV2" s="332"/>
      <c r="JZW2" s="332"/>
      <c r="JZX2" s="332"/>
      <c r="JZY2" s="332"/>
      <c r="JZZ2" s="332"/>
      <c r="KAA2" s="332"/>
      <c r="KAB2" s="332"/>
      <c r="KAC2" s="332"/>
      <c r="KAD2" s="332"/>
      <c r="KAE2" s="332"/>
      <c r="KAF2" s="332"/>
      <c r="KAG2" s="332"/>
      <c r="KAH2" s="332"/>
      <c r="KAI2" s="332"/>
      <c r="KAJ2" s="332"/>
      <c r="KAK2" s="332"/>
      <c r="KAL2" s="332"/>
      <c r="KAM2" s="332"/>
      <c r="KAN2" s="332"/>
      <c r="KAO2" s="332"/>
      <c r="KAP2" s="332"/>
      <c r="KAQ2" s="332"/>
      <c r="KAR2" s="332"/>
      <c r="KAS2" s="332"/>
      <c r="KAT2" s="332"/>
      <c r="KAU2" s="332"/>
      <c r="KAV2" s="332"/>
      <c r="KAW2" s="332"/>
      <c r="KAX2" s="332"/>
      <c r="KAY2" s="332"/>
      <c r="KAZ2" s="332"/>
      <c r="KBA2" s="332"/>
      <c r="KBB2" s="332"/>
      <c r="KBC2" s="332"/>
      <c r="KBD2" s="332"/>
      <c r="KBE2" s="332"/>
      <c r="KBF2" s="332"/>
      <c r="KBG2" s="332"/>
      <c r="KBH2" s="332"/>
      <c r="KBI2" s="332"/>
      <c r="KBJ2" s="332"/>
      <c r="KBK2" s="332"/>
      <c r="KBL2" s="332"/>
      <c r="KBM2" s="332"/>
      <c r="KBN2" s="332"/>
      <c r="KBO2" s="332"/>
      <c r="KBP2" s="332"/>
      <c r="KBQ2" s="332"/>
      <c r="KBR2" s="332"/>
      <c r="KBS2" s="332"/>
      <c r="KBT2" s="332"/>
      <c r="KBU2" s="332"/>
      <c r="KBV2" s="332"/>
      <c r="KBW2" s="332"/>
      <c r="KBX2" s="332"/>
      <c r="KBY2" s="332"/>
      <c r="KBZ2" s="332"/>
      <c r="KCA2" s="332"/>
      <c r="KCB2" s="332"/>
      <c r="KCC2" s="332"/>
      <c r="KCD2" s="332"/>
      <c r="KCE2" s="332"/>
      <c r="KCF2" s="332"/>
      <c r="KCG2" s="332"/>
      <c r="KCH2" s="332"/>
      <c r="KCI2" s="332"/>
      <c r="KCJ2" s="332"/>
      <c r="KCK2" s="332"/>
      <c r="KCL2" s="332"/>
      <c r="KCM2" s="332"/>
      <c r="KCN2" s="332"/>
      <c r="KCO2" s="332"/>
      <c r="KCP2" s="332"/>
      <c r="KCQ2" s="332"/>
      <c r="KCR2" s="332"/>
      <c r="KCS2" s="332"/>
      <c r="KCT2" s="332"/>
      <c r="KCU2" s="332"/>
      <c r="KCV2" s="332"/>
      <c r="KCW2" s="332"/>
      <c r="KCX2" s="332"/>
      <c r="KCY2" s="332"/>
      <c r="KCZ2" s="332"/>
      <c r="KDA2" s="332"/>
      <c r="KDB2" s="332"/>
      <c r="KDC2" s="332"/>
      <c r="KDD2" s="332"/>
      <c r="KDE2" s="332"/>
      <c r="KDF2" s="332"/>
      <c r="KDG2" s="332"/>
      <c r="KDH2" s="332"/>
      <c r="KDI2" s="332"/>
      <c r="KDJ2" s="332"/>
      <c r="KDK2" s="332"/>
      <c r="KDL2" s="332"/>
      <c r="KDM2" s="332"/>
      <c r="KDN2" s="332"/>
      <c r="KDO2" s="332"/>
      <c r="KDP2" s="332"/>
      <c r="KDQ2" s="332"/>
      <c r="KDR2" s="332"/>
      <c r="KDS2" s="332"/>
      <c r="KDT2" s="332"/>
      <c r="KDU2" s="332"/>
      <c r="KDV2" s="332"/>
      <c r="KDW2" s="332"/>
      <c r="KDX2" s="332"/>
      <c r="KDY2" s="332"/>
      <c r="KDZ2" s="332"/>
      <c r="KEA2" s="332"/>
      <c r="KEB2" s="332"/>
      <c r="KEC2" s="332"/>
      <c r="KED2" s="332"/>
      <c r="KEE2" s="332"/>
      <c r="KEF2" s="332"/>
      <c r="KEG2" s="332"/>
      <c r="KEH2" s="332"/>
      <c r="KEI2" s="332"/>
      <c r="KEJ2" s="332"/>
      <c r="KEK2" s="332"/>
      <c r="KEL2" s="332"/>
      <c r="KEM2" s="332"/>
      <c r="KEN2" s="332"/>
      <c r="KEO2" s="332"/>
      <c r="KEP2" s="332"/>
      <c r="KEQ2" s="332"/>
      <c r="KER2" s="332"/>
      <c r="KES2" s="332"/>
      <c r="KET2" s="332"/>
      <c r="KEU2" s="332"/>
      <c r="KEV2" s="332"/>
      <c r="KEW2" s="332"/>
      <c r="KEX2" s="332"/>
      <c r="KEY2" s="332"/>
      <c r="KEZ2" s="332"/>
      <c r="KFA2" s="332"/>
      <c r="KFB2" s="332"/>
      <c r="KFC2" s="332"/>
      <c r="KFD2" s="332"/>
      <c r="KFE2" s="332"/>
      <c r="KFF2" s="332"/>
      <c r="KFG2" s="332"/>
      <c r="KFH2" s="332"/>
      <c r="KFI2" s="332"/>
      <c r="KFJ2" s="332"/>
      <c r="KFK2" s="332"/>
      <c r="KFL2" s="332"/>
      <c r="KFM2" s="332"/>
      <c r="KFN2" s="332"/>
      <c r="KFO2" s="332"/>
      <c r="KFP2" s="332"/>
      <c r="KFQ2" s="332"/>
      <c r="KFR2" s="332"/>
      <c r="KFS2" s="332"/>
      <c r="KFT2" s="332"/>
      <c r="KFU2" s="332"/>
      <c r="KFV2" s="332"/>
      <c r="KFW2" s="332"/>
      <c r="KFX2" s="332"/>
      <c r="KFY2" s="332"/>
      <c r="KFZ2" s="332"/>
      <c r="KGA2" s="332"/>
      <c r="KGB2" s="332"/>
      <c r="KGC2" s="332"/>
      <c r="KGD2" s="332"/>
      <c r="KGE2" s="332"/>
      <c r="KGF2" s="332"/>
      <c r="KGG2" s="332"/>
      <c r="KGH2" s="332"/>
      <c r="KGI2" s="332"/>
      <c r="KGJ2" s="332"/>
      <c r="KGK2" s="332"/>
      <c r="KGL2" s="332"/>
      <c r="KGM2" s="332"/>
      <c r="KGN2" s="332"/>
      <c r="KGO2" s="332"/>
      <c r="KGP2" s="332"/>
      <c r="KGQ2" s="332"/>
      <c r="KGR2" s="332"/>
      <c r="KGS2" s="332"/>
      <c r="KGT2" s="332"/>
      <c r="KGU2" s="332"/>
      <c r="KGV2" s="332"/>
      <c r="KGW2" s="332"/>
      <c r="KGX2" s="332"/>
      <c r="KGY2" s="332"/>
      <c r="KGZ2" s="332"/>
      <c r="KHA2" s="332"/>
      <c r="KHB2" s="332"/>
      <c r="KHC2" s="332"/>
      <c r="KHD2" s="332"/>
      <c r="KHE2" s="332"/>
      <c r="KHF2" s="332"/>
      <c r="KHG2" s="332"/>
      <c r="KHH2" s="332"/>
      <c r="KHI2" s="332"/>
      <c r="KHJ2" s="332"/>
      <c r="KHK2" s="332"/>
      <c r="KHL2" s="332"/>
      <c r="KHM2" s="332"/>
      <c r="KHN2" s="332"/>
      <c r="KHO2" s="332"/>
      <c r="KHP2" s="332"/>
      <c r="KHQ2" s="332"/>
      <c r="KHR2" s="332"/>
      <c r="KHS2" s="332"/>
      <c r="KHT2" s="332"/>
      <c r="KHU2" s="332"/>
      <c r="KHV2" s="332"/>
      <c r="KHW2" s="332"/>
      <c r="KHX2" s="332"/>
      <c r="KHY2" s="332"/>
      <c r="KHZ2" s="332"/>
      <c r="KIA2" s="332"/>
      <c r="KIB2" s="332"/>
      <c r="KIC2" s="332"/>
      <c r="KID2" s="332"/>
      <c r="KIE2" s="332"/>
      <c r="KIF2" s="332"/>
      <c r="KIG2" s="332"/>
      <c r="KIH2" s="332"/>
      <c r="KII2" s="332"/>
      <c r="KIJ2" s="332"/>
      <c r="KIK2" s="332"/>
      <c r="KIL2" s="332"/>
      <c r="KIM2" s="332"/>
      <c r="KIN2" s="332"/>
      <c r="KIO2" s="332"/>
      <c r="KIP2" s="332"/>
      <c r="KIQ2" s="332"/>
      <c r="KIR2" s="332"/>
      <c r="KIS2" s="332"/>
      <c r="KIT2" s="332"/>
      <c r="KIU2" s="332"/>
      <c r="KIV2" s="332"/>
      <c r="KIW2" s="332"/>
      <c r="KIX2" s="332"/>
      <c r="KIY2" s="332"/>
      <c r="KIZ2" s="332"/>
      <c r="KJA2" s="332"/>
      <c r="KJB2" s="332"/>
      <c r="KJC2" s="332"/>
      <c r="KJD2" s="332"/>
      <c r="KJE2" s="332"/>
      <c r="KJF2" s="332"/>
      <c r="KJG2" s="332"/>
      <c r="KJH2" s="332"/>
      <c r="KJI2" s="332"/>
      <c r="KJJ2" s="332"/>
      <c r="KJK2" s="332"/>
      <c r="KJL2" s="332"/>
      <c r="KJM2" s="332"/>
      <c r="KJN2" s="332"/>
      <c r="KJO2" s="332"/>
      <c r="KJP2" s="332"/>
      <c r="KJQ2" s="332"/>
      <c r="KJR2" s="332"/>
      <c r="KJS2" s="332"/>
      <c r="KJT2" s="332"/>
      <c r="KJU2" s="332"/>
      <c r="KJV2" s="332"/>
      <c r="KJW2" s="332"/>
      <c r="KJX2" s="332"/>
      <c r="KJY2" s="332"/>
      <c r="KJZ2" s="332"/>
      <c r="KKA2" s="332"/>
      <c r="KKB2" s="332"/>
      <c r="KKC2" s="332"/>
      <c r="KKD2" s="332"/>
      <c r="KKE2" s="332"/>
      <c r="KKF2" s="332"/>
      <c r="KKG2" s="332"/>
      <c r="KKH2" s="332"/>
      <c r="KKI2" s="332"/>
      <c r="KKJ2" s="332"/>
      <c r="KKK2" s="332"/>
      <c r="KKL2" s="332"/>
      <c r="KKM2" s="332"/>
      <c r="KKN2" s="332"/>
      <c r="KKO2" s="332"/>
      <c r="KKP2" s="332"/>
      <c r="KKQ2" s="332"/>
      <c r="KKR2" s="332"/>
      <c r="KKS2" s="332"/>
      <c r="KKT2" s="332"/>
      <c r="KKU2" s="332"/>
      <c r="KKV2" s="332"/>
      <c r="KKW2" s="332"/>
      <c r="KKX2" s="332"/>
      <c r="KKY2" s="332"/>
      <c r="KKZ2" s="332"/>
      <c r="KLA2" s="332"/>
      <c r="KLB2" s="332"/>
      <c r="KLC2" s="332"/>
      <c r="KLD2" s="332"/>
      <c r="KLE2" s="332"/>
      <c r="KLF2" s="332"/>
      <c r="KLG2" s="332"/>
      <c r="KLH2" s="332"/>
      <c r="KLI2" s="332"/>
      <c r="KLJ2" s="332"/>
      <c r="KLK2" s="332"/>
      <c r="KLL2" s="332"/>
      <c r="KLM2" s="332"/>
      <c r="KLN2" s="332"/>
      <c r="KLO2" s="332"/>
      <c r="KLP2" s="332"/>
      <c r="KLQ2" s="332"/>
      <c r="KLR2" s="332"/>
      <c r="KLS2" s="332"/>
      <c r="KLT2" s="332"/>
      <c r="KLU2" s="332"/>
      <c r="KLV2" s="332"/>
      <c r="KLW2" s="332"/>
      <c r="KLX2" s="332"/>
      <c r="KLY2" s="332"/>
      <c r="KLZ2" s="332"/>
      <c r="KMA2" s="332"/>
      <c r="KMB2" s="332"/>
      <c r="KMC2" s="332"/>
      <c r="KMD2" s="332"/>
      <c r="KME2" s="332"/>
      <c r="KMF2" s="332"/>
      <c r="KMG2" s="332"/>
      <c r="KMH2" s="332"/>
      <c r="KMI2" s="332"/>
      <c r="KMJ2" s="332"/>
      <c r="KMK2" s="332"/>
      <c r="KML2" s="332"/>
      <c r="KMM2" s="332"/>
      <c r="KMN2" s="332"/>
      <c r="KMO2" s="332"/>
      <c r="KMP2" s="332"/>
      <c r="KMQ2" s="332"/>
      <c r="KMR2" s="332"/>
      <c r="KMS2" s="332"/>
      <c r="KMT2" s="332"/>
      <c r="KMU2" s="332"/>
      <c r="KMV2" s="332"/>
      <c r="KMW2" s="332"/>
      <c r="KMX2" s="332"/>
      <c r="KMY2" s="332"/>
      <c r="KMZ2" s="332"/>
      <c r="KNA2" s="332"/>
      <c r="KNB2" s="332"/>
      <c r="KNC2" s="332"/>
      <c r="KND2" s="332"/>
      <c r="KNE2" s="332"/>
      <c r="KNF2" s="332"/>
      <c r="KNG2" s="332"/>
      <c r="KNH2" s="332"/>
      <c r="KNI2" s="332"/>
      <c r="KNJ2" s="332"/>
      <c r="KNK2" s="332"/>
      <c r="KNL2" s="332"/>
      <c r="KNM2" s="332"/>
      <c r="KNN2" s="332"/>
      <c r="KNO2" s="332"/>
      <c r="KNP2" s="332"/>
      <c r="KNQ2" s="332"/>
      <c r="KNR2" s="332"/>
      <c r="KNS2" s="332"/>
      <c r="KNT2" s="332"/>
      <c r="KNU2" s="332"/>
      <c r="KNV2" s="332"/>
      <c r="KNW2" s="332"/>
      <c r="KNX2" s="332"/>
      <c r="KNY2" s="332"/>
      <c r="KNZ2" s="332"/>
      <c r="KOA2" s="332"/>
      <c r="KOB2" s="332"/>
      <c r="KOC2" s="332"/>
      <c r="KOD2" s="332"/>
      <c r="KOE2" s="332"/>
      <c r="KOF2" s="332"/>
      <c r="KOG2" s="332"/>
      <c r="KOH2" s="332"/>
      <c r="KOI2" s="332"/>
      <c r="KOJ2" s="332"/>
      <c r="KOK2" s="332"/>
      <c r="KOL2" s="332"/>
      <c r="KOM2" s="332"/>
      <c r="KON2" s="332"/>
      <c r="KOO2" s="332"/>
      <c r="KOP2" s="332"/>
      <c r="KOQ2" s="332"/>
      <c r="KOR2" s="332"/>
      <c r="KOS2" s="332"/>
      <c r="KOT2" s="332"/>
      <c r="KOU2" s="332"/>
      <c r="KOV2" s="332"/>
      <c r="KOW2" s="332"/>
      <c r="KOX2" s="332"/>
      <c r="KOY2" s="332"/>
      <c r="KOZ2" s="332"/>
      <c r="KPA2" s="332"/>
      <c r="KPB2" s="332"/>
      <c r="KPC2" s="332"/>
      <c r="KPD2" s="332"/>
      <c r="KPE2" s="332"/>
      <c r="KPF2" s="332"/>
      <c r="KPG2" s="332"/>
      <c r="KPH2" s="332"/>
      <c r="KPI2" s="332"/>
      <c r="KPJ2" s="332"/>
      <c r="KPK2" s="332"/>
      <c r="KPL2" s="332"/>
      <c r="KPM2" s="332"/>
      <c r="KPN2" s="332"/>
      <c r="KPO2" s="332"/>
      <c r="KPP2" s="332"/>
      <c r="KPQ2" s="332"/>
      <c r="KPR2" s="332"/>
      <c r="KPS2" s="332"/>
      <c r="KPT2" s="332"/>
      <c r="KPU2" s="332"/>
      <c r="KPV2" s="332"/>
      <c r="KPW2" s="332"/>
      <c r="KPX2" s="332"/>
      <c r="KPY2" s="332"/>
      <c r="KPZ2" s="332"/>
      <c r="KQA2" s="332"/>
      <c r="KQB2" s="332"/>
      <c r="KQC2" s="332"/>
      <c r="KQD2" s="332"/>
      <c r="KQE2" s="332"/>
      <c r="KQF2" s="332"/>
      <c r="KQG2" s="332"/>
      <c r="KQH2" s="332"/>
      <c r="KQI2" s="332"/>
      <c r="KQJ2" s="332"/>
      <c r="KQK2" s="332"/>
      <c r="KQL2" s="332"/>
      <c r="KQM2" s="332"/>
      <c r="KQN2" s="332"/>
      <c r="KQO2" s="332"/>
      <c r="KQP2" s="332"/>
      <c r="KQQ2" s="332"/>
      <c r="KQR2" s="332"/>
      <c r="KQS2" s="332"/>
      <c r="KQT2" s="332"/>
      <c r="KQU2" s="332"/>
      <c r="KQV2" s="332"/>
      <c r="KQW2" s="332"/>
      <c r="KQX2" s="332"/>
      <c r="KQY2" s="332"/>
      <c r="KQZ2" s="332"/>
      <c r="KRA2" s="332"/>
      <c r="KRB2" s="332"/>
      <c r="KRC2" s="332"/>
      <c r="KRD2" s="332"/>
      <c r="KRE2" s="332"/>
      <c r="KRF2" s="332"/>
      <c r="KRG2" s="332"/>
      <c r="KRH2" s="332"/>
      <c r="KRI2" s="332"/>
      <c r="KRJ2" s="332"/>
      <c r="KRK2" s="332"/>
      <c r="KRL2" s="332"/>
      <c r="KRM2" s="332"/>
      <c r="KRN2" s="332"/>
      <c r="KRO2" s="332"/>
      <c r="KRP2" s="332"/>
      <c r="KRQ2" s="332"/>
      <c r="KRR2" s="332"/>
      <c r="KRS2" s="332"/>
      <c r="KRT2" s="332"/>
      <c r="KRU2" s="332"/>
      <c r="KRV2" s="332"/>
      <c r="KRW2" s="332"/>
      <c r="KRX2" s="332"/>
      <c r="KRY2" s="332"/>
      <c r="KRZ2" s="332"/>
      <c r="KSA2" s="332"/>
      <c r="KSB2" s="332"/>
      <c r="KSC2" s="332"/>
      <c r="KSD2" s="332"/>
      <c r="KSE2" s="332"/>
      <c r="KSF2" s="332"/>
      <c r="KSG2" s="332"/>
      <c r="KSH2" s="332"/>
      <c r="KSI2" s="332"/>
      <c r="KSJ2" s="332"/>
      <c r="KSK2" s="332"/>
      <c r="KSL2" s="332"/>
      <c r="KSM2" s="332"/>
      <c r="KSN2" s="332"/>
      <c r="KSO2" s="332"/>
      <c r="KSP2" s="332"/>
      <c r="KSQ2" s="332"/>
      <c r="KSR2" s="332"/>
      <c r="KSS2" s="332"/>
      <c r="KST2" s="332"/>
      <c r="KSU2" s="332"/>
      <c r="KSV2" s="332"/>
      <c r="KSW2" s="332"/>
      <c r="KSX2" s="332"/>
      <c r="KSY2" s="332"/>
      <c r="KSZ2" s="332"/>
      <c r="KTA2" s="332"/>
      <c r="KTB2" s="332"/>
      <c r="KTC2" s="332"/>
      <c r="KTD2" s="332"/>
      <c r="KTE2" s="332"/>
      <c r="KTF2" s="332"/>
      <c r="KTG2" s="332"/>
      <c r="KTH2" s="332"/>
      <c r="KTI2" s="332"/>
      <c r="KTJ2" s="332"/>
      <c r="KTK2" s="332"/>
      <c r="KTL2" s="332"/>
      <c r="KTM2" s="332"/>
      <c r="KTN2" s="332"/>
      <c r="KTO2" s="332"/>
      <c r="KTP2" s="332"/>
      <c r="KTQ2" s="332"/>
      <c r="KTR2" s="332"/>
      <c r="KTS2" s="332"/>
      <c r="KTT2" s="332"/>
      <c r="KTU2" s="332"/>
      <c r="KTV2" s="332"/>
      <c r="KTW2" s="332"/>
      <c r="KTX2" s="332"/>
      <c r="KTY2" s="332"/>
      <c r="KTZ2" s="332"/>
      <c r="KUA2" s="332"/>
      <c r="KUB2" s="332"/>
      <c r="KUC2" s="332"/>
      <c r="KUD2" s="332"/>
      <c r="KUE2" s="332"/>
      <c r="KUF2" s="332"/>
      <c r="KUG2" s="332"/>
      <c r="KUH2" s="332"/>
      <c r="KUI2" s="332"/>
      <c r="KUJ2" s="332"/>
      <c r="KUK2" s="332"/>
      <c r="KUL2" s="332"/>
      <c r="KUM2" s="332"/>
      <c r="KUN2" s="332"/>
      <c r="KUO2" s="332"/>
      <c r="KUP2" s="332"/>
      <c r="KUQ2" s="332"/>
      <c r="KUR2" s="332"/>
      <c r="KUS2" s="332"/>
      <c r="KUT2" s="332"/>
      <c r="KUU2" s="332"/>
      <c r="KUV2" s="332"/>
      <c r="KUW2" s="332"/>
      <c r="KUX2" s="332"/>
      <c r="KUY2" s="332"/>
      <c r="KUZ2" s="332"/>
      <c r="KVA2" s="332"/>
      <c r="KVB2" s="332"/>
      <c r="KVC2" s="332"/>
      <c r="KVD2" s="332"/>
      <c r="KVE2" s="332"/>
      <c r="KVF2" s="332"/>
      <c r="KVG2" s="332"/>
      <c r="KVH2" s="332"/>
      <c r="KVI2" s="332"/>
      <c r="KVJ2" s="332"/>
      <c r="KVK2" s="332"/>
      <c r="KVL2" s="332"/>
      <c r="KVM2" s="332"/>
      <c r="KVN2" s="332"/>
      <c r="KVO2" s="332"/>
      <c r="KVP2" s="332"/>
      <c r="KVQ2" s="332"/>
      <c r="KVR2" s="332"/>
      <c r="KVS2" s="332"/>
      <c r="KVT2" s="332"/>
      <c r="KVU2" s="332"/>
      <c r="KVV2" s="332"/>
      <c r="KVW2" s="332"/>
      <c r="KVX2" s="332"/>
      <c r="KVY2" s="332"/>
      <c r="KVZ2" s="332"/>
      <c r="KWA2" s="332"/>
      <c r="KWB2" s="332"/>
      <c r="KWC2" s="332"/>
      <c r="KWD2" s="332"/>
      <c r="KWE2" s="332"/>
      <c r="KWF2" s="332"/>
      <c r="KWG2" s="332"/>
      <c r="KWH2" s="332"/>
      <c r="KWI2" s="332"/>
      <c r="KWJ2" s="332"/>
      <c r="KWK2" s="332"/>
      <c r="KWL2" s="332"/>
      <c r="KWM2" s="332"/>
      <c r="KWN2" s="332"/>
      <c r="KWO2" s="332"/>
      <c r="KWP2" s="332"/>
      <c r="KWQ2" s="332"/>
      <c r="KWR2" s="332"/>
      <c r="KWS2" s="332"/>
      <c r="KWT2" s="332"/>
      <c r="KWU2" s="332"/>
      <c r="KWV2" s="332"/>
      <c r="KWW2" s="332"/>
      <c r="KWX2" s="332"/>
      <c r="KWY2" s="332"/>
      <c r="KWZ2" s="332"/>
      <c r="KXA2" s="332"/>
      <c r="KXB2" s="332"/>
      <c r="KXC2" s="332"/>
      <c r="KXD2" s="332"/>
      <c r="KXE2" s="332"/>
      <c r="KXF2" s="332"/>
      <c r="KXG2" s="332"/>
      <c r="KXH2" s="332"/>
      <c r="KXI2" s="332"/>
      <c r="KXJ2" s="332"/>
      <c r="KXK2" s="332"/>
      <c r="KXL2" s="332"/>
      <c r="KXM2" s="332"/>
      <c r="KXN2" s="332"/>
      <c r="KXO2" s="332"/>
      <c r="KXP2" s="332"/>
      <c r="KXQ2" s="332"/>
      <c r="KXR2" s="332"/>
      <c r="KXS2" s="332"/>
      <c r="KXT2" s="332"/>
      <c r="KXU2" s="332"/>
      <c r="KXV2" s="332"/>
      <c r="KXW2" s="332"/>
      <c r="KXX2" s="332"/>
      <c r="KXY2" s="332"/>
      <c r="KXZ2" s="332"/>
      <c r="KYA2" s="332"/>
      <c r="KYB2" s="332"/>
      <c r="KYC2" s="332"/>
      <c r="KYD2" s="332"/>
      <c r="KYE2" s="332"/>
      <c r="KYF2" s="332"/>
      <c r="KYG2" s="332"/>
      <c r="KYH2" s="332"/>
      <c r="KYI2" s="332"/>
      <c r="KYJ2" s="332"/>
      <c r="KYK2" s="332"/>
      <c r="KYL2" s="332"/>
      <c r="KYM2" s="332"/>
      <c r="KYN2" s="332"/>
      <c r="KYO2" s="332"/>
      <c r="KYP2" s="332"/>
      <c r="KYQ2" s="332"/>
      <c r="KYR2" s="332"/>
      <c r="KYS2" s="332"/>
      <c r="KYT2" s="332"/>
      <c r="KYU2" s="332"/>
      <c r="KYV2" s="332"/>
      <c r="KYW2" s="332"/>
      <c r="KYX2" s="332"/>
      <c r="KYY2" s="332"/>
      <c r="KYZ2" s="332"/>
      <c r="KZA2" s="332"/>
      <c r="KZB2" s="332"/>
      <c r="KZC2" s="332"/>
      <c r="KZD2" s="332"/>
      <c r="KZE2" s="332"/>
      <c r="KZF2" s="332"/>
      <c r="KZG2" s="332"/>
      <c r="KZH2" s="332"/>
      <c r="KZI2" s="332"/>
      <c r="KZJ2" s="332"/>
      <c r="KZK2" s="332"/>
      <c r="KZL2" s="332"/>
      <c r="KZM2" s="332"/>
      <c r="KZN2" s="332"/>
      <c r="KZO2" s="332"/>
      <c r="KZP2" s="332"/>
      <c r="KZQ2" s="332"/>
      <c r="KZR2" s="332"/>
      <c r="KZS2" s="332"/>
      <c r="KZT2" s="332"/>
      <c r="KZU2" s="332"/>
      <c r="KZV2" s="332"/>
      <c r="KZW2" s="332"/>
      <c r="KZX2" s="332"/>
      <c r="KZY2" s="332"/>
      <c r="KZZ2" s="332"/>
      <c r="LAA2" s="332"/>
      <c r="LAB2" s="332"/>
      <c r="LAC2" s="332"/>
      <c r="LAD2" s="332"/>
      <c r="LAE2" s="332"/>
      <c r="LAF2" s="332"/>
      <c r="LAG2" s="332"/>
      <c r="LAH2" s="332"/>
      <c r="LAI2" s="332"/>
      <c r="LAJ2" s="332"/>
      <c r="LAK2" s="332"/>
      <c r="LAL2" s="332"/>
      <c r="LAM2" s="332"/>
      <c r="LAN2" s="332"/>
      <c r="LAO2" s="332"/>
      <c r="LAP2" s="332"/>
      <c r="LAQ2" s="332"/>
      <c r="LAR2" s="332"/>
      <c r="LAS2" s="332"/>
      <c r="LAT2" s="332"/>
      <c r="LAU2" s="332"/>
      <c r="LAV2" s="332"/>
      <c r="LAW2" s="332"/>
      <c r="LAX2" s="332"/>
      <c r="LAY2" s="332"/>
      <c r="LAZ2" s="332"/>
      <c r="LBA2" s="332"/>
      <c r="LBB2" s="332"/>
      <c r="LBC2" s="332"/>
      <c r="LBD2" s="332"/>
      <c r="LBE2" s="332"/>
      <c r="LBF2" s="332"/>
      <c r="LBG2" s="332"/>
      <c r="LBH2" s="332"/>
      <c r="LBI2" s="332"/>
      <c r="LBJ2" s="332"/>
      <c r="LBK2" s="332"/>
      <c r="LBL2" s="332"/>
      <c r="LBM2" s="332"/>
      <c r="LBN2" s="332"/>
      <c r="LBO2" s="332"/>
      <c r="LBP2" s="332"/>
      <c r="LBQ2" s="332"/>
      <c r="LBR2" s="332"/>
      <c r="LBS2" s="332"/>
      <c r="LBT2" s="332"/>
      <c r="LBU2" s="332"/>
      <c r="LBV2" s="332"/>
      <c r="LBW2" s="332"/>
      <c r="LBX2" s="332"/>
      <c r="LBY2" s="332"/>
      <c r="LBZ2" s="332"/>
      <c r="LCA2" s="332"/>
      <c r="LCB2" s="332"/>
      <c r="LCC2" s="332"/>
      <c r="LCD2" s="332"/>
      <c r="LCE2" s="332"/>
      <c r="LCF2" s="332"/>
      <c r="LCG2" s="332"/>
      <c r="LCH2" s="332"/>
      <c r="LCI2" s="332"/>
      <c r="LCJ2" s="332"/>
      <c r="LCK2" s="332"/>
      <c r="LCL2" s="332"/>
      <c r="LCM2" s="332"/>
      <c r="LCN2" s="332"/>
      <c r="LCO2" s="332"/>
      <c r="LCP2" s="332"/>
      <c r="LCQ2" s="332"/>
      <c r="LCR2" s="332"/>
      <c r="LCS2" s="332"/>
      <c r="LCT2" s="332"/>
      <c r="LCU2" s="332"/>
      <c r="LCV2" s="332"/>
      <c r="LCW2" s="332"/>
      <c r="LCX2" s="332"/>
      <c r="LCY2" s="332"/>
      <c r="LCZ2" s="332"/>
      <c r="LDA2" s="332"/>
      <c r="LDB2" s="332"/>
      <c r="LDC2" s="332"/>
      <c r="LDD2" s="332"/>
      <c r="LDE2" s="332"/>
      <c r="LDF2" s="332"/>
      <c r="LDG2" s="332"/>
      <c r="LDH2" s="332"/>
      <c r="LDI2" s="332"/>
      <c r="LDJ2" s="332"/>
      <c r="LDK2" s="332"/>
      <c r="LDL2" s="332"/>
      <c r="LDM2" s="332"/>
      <c r="LDN2" s="332"/>
      <c r="LDO2" s="332"/>
      <c r="LDP2" s="332"/>
      <c r="LDQ2" s="332"/>
      <c r="LDR2" s="332"/>
      <c r="LDS2" s="332"/>
      <c r="LDT2" s="332"/>
      <c r="LDU2" s="332"/>
      <c r="LDV2" s="332"/>
      <c r="LDW2" s="332"/>
      <c r="LDX2" s="332"/>
      <c r="LDY2" s="332"/>
      <c r="LDZ2" s="332"/>
      <c r="LEA2" s="332"/>
      <c r="LEB2" s="332"/>
      <c r="LEC2" s="332"/>
      <c r="LED2" s="332"/>
      <c r="LEE2" s="332"/>
      <c r="LEF2" s="332"/>
      <c r="LEG2" s="332"/>
      <c r="LEH2" s="332"/>
      <c r="LEI2" s="332"/>
      <c r="LEJ2" s="332"/>
      <c r="LEK2" s="332"/>
      <c r="LEL2" s="332"/>
      <c r="LEM2" s="332"/>
      <c r="LEN2" s="332"/>
      <c r="LEO2" s="332"/>
      <c r="LEP2" s="332"/>
      <c r="LEQ2" s="332"/>
      <c r="LER2" s="332"/>
      <c r="LES2" s="332"/>
      <c r="LET2" s="332"/>
      <c r="LEU2" s="332"/>
      <c r="LEV2" s="332"/>
      <c r="LEW2" s="332"/>
      <c r="LEX2" s="332"/>
      <c r="LEY2" s="332"/>
      <c r="LEZ2" s="332"/>
      <c r="LFA2" s="332"/>
      <c r="LFB2" s="332"/>
      <c r="LFC2" s="332"/>
      <c r="LFD2" s="332"/>
      <c r="LFE2" s="332"/>
      <c r="LFF2" s="332"/>
      <c r="LFG2" s="332"/>
      <c r="LFH2" s="332"/>
      <c r="LFI2" s="332"/>
      <c r="LFJ2" s="332"/>
      <c r="LFK2" s="332"/>
      <c r="LFL2" s="332"/>
      <c r="LFM2" s="332"/>
      <c r="LFN2" s="332"/>
      <c r="LFO2" s="332"/>
      <c r="LFP2" s="332"/>
      <c r="LFQ2" s="332"/>
      <c r="LFR2" s="332"/>
      <c r="LFS2" s="332"/>
      <c r="LFT2" s="332"/>
      <c r="LFU2" s="332"/>
      <c r="LFV2" s="332"/>
      <c r="LFW2" s="332"/>
      <c r="LFX2" s="332"/>
      <c r="LFY2" s="332"/>
      <c r="LFZ2" s="332"/>
      <c r="LGA2" s="332"/>
      <c r="LGB2" s="332"/>
      <c r="LGC2" s="332"/>
      <c r="LGD2" s="332"/>
      <c r="LGE2" s="332"/>
      <c r="LGF2" s="332"/>
      <c r="LGG2" s="332"/>
      <c r="LGH2" s="332"/>
      <c r="LGI2" s="332"/>
      <c r="LGJ2" s="332"/>
      <c r="LGK2" s="332"/>
      <c r="LGL2" s="332"/>
      <c r="LGM2" s="332"/>
      <c r="LGN2" s="332"/>
      <c r="LGO2" s="332"/>
      <c r="LGP2" s="332"/>
      <c r="LGQ2" s="332"/>
      <c r="LGR2" s="332"/>
      <c r="LGS2" s="332"/>
      <c r="LGT2" s="332"/>
      <c r="LGU2" s="332"/>
      <c r="LGV2" s="332"/>
      <c r="LGW2" s="332"/>
      <c r="LGX2" s="332"/>
      <c r="LGY2" s="332"/>
      <c r="LGZ2" s="332"/>
      <c r="LHA2" s="332"/>
      <c r="LHB2" s="332"/>
      <c r="LHC2" s="332"/>
      <c r="LHD2" s="332"/>
      <c r="LHE2" s="332"/>
      <c r="LHF2" s="332"/>
      <c r="LHG2" s="332"/>
      <c r="LHH2" s="332"/>
      <c r="LHI2" s="332"/>
      <c r="LHJ2" s="332"/>
      <c r="LHK2" s="332"/>
      <c r="LHL2" s="332"/>
      <c r="LHM2" s="332"/>
      <c r="LHN2" s="332"/>
      <c r="LHO2" s="332"/>
      <c r="LHP2" s="332"/>
      <c r="LHQ2" s="332"/>
      <c r="LHR2" s="332"/>
      <c r="LHS2" s="332"/>
      <c r="LHT2" s="332"/>
      <c r="LHU2" s="332"/>
      <c r="LHV2" s="332"/>
      <c r="LHW2" s="332"/>
      <c r="LHX2" s="332"/>
      <c r="LHY2" s="332"/>
      <c r="LHZ2" s="332"/>
      <c r="LIA2" s="332"/>
      <c r="LIB2" s="332"/>
      <c r="LIC2" s="332"/>
      <c r="LID2" s="332"/>
      <c r="LIE2" s="332"/>
      <c r="LIF2" s="332"/>
      <c r="LIG2" s="332"/>
      <c r="LIH2" s="332"/>
      <c r="LII2" s="332"/>
      <c r="LIJ2" s="332"/>
      <c r="LIK2" s="332"/>
      <c r="LIL2" s="332"/>
      <c r="LIM2" s="332"/>
      <c r="LIN2" s="332"/>
      <c r="LIO2" s="332"/>
      <c r="LIP2" s="332"/>
      <c r="LIQ2" s="332"/>
      <c r="LIR2" s="332"/>
      <c r="LIS2" s="332"/>
      <c r="LIT2" s="332"/>
      <c r="LIU2" s="332"/>
      <c r="LIV2" s="332"/>
      <c r="LIW2" s="332"/>
      <c r="LIX2" s="332"/>
      <c r="LIY2" s="332"/>
      <c r="LIZ2" s="332"/>
      <c r="LJA2" s="332"/>
      <c r="LJB2" s="332"/>
      <c r="LJC2" s="332"/>
      <c r="LJD2" s="332"/>
      <c r="LJE2" s="332"/>
      <c r="LJF2" s="332"/>
      <c r="LJG2" s="332"/>
      <c r="LJH2" s="332"/>
      <c r="LJI2" s="332"/>
      <c r="LJJ2" s="332"/>
      <c r="LJK2" s="332"/>
      <c r="LJL2" s="332"/>
      <c r="LJM2" s="332"/>
      <c r="LJN2" s="332"/>
      <c r="LJO2" s="332"/>
      <c r="LJP2" s="332"/>
      <c r="LJQ2" s="332"/>
      <c r="LJR2" s="332"/>
      <c r="LJS2" s="332"/>
      <c r="LJT2" s="332"/>
      <c r="LJU2" s="332"/>
      <c r="LJV2" s="332"/>
      <c r="LJW2" s="332"/>
      <c r="LJX2" s="332"/>
      <c r="LJY2" s="332"/>
      <c r="LJZ2" s="332"/>
      <c r="LKA2" s="332"/>
      <c r="LKB2" s="332"/>
      <c r="LKC2" s="332"/>
      <c r="LKD2" s="332"/>
      <c r="LKE2" s="332"/>
      <c r="LKF2" s="332"/>
      <c r="LKG2" s="332"/>
      <c r="LKH2" s="332"/>
      <c r="LKI2" s="332"/>
      <c r="LKJ2" s="332"/>
      <c r="LKK2" s="332"/>
      <c r="LKL2" s="332"/>
      <c r="LKM2" s="332"/>
      <c r="LKN2" s="332"/>
      <c r="LKO2" s="332"/>
      <c r="LKP2" s="332"/>
      <c r="LKQ2" s="332"/>
      <c r="LKR2" s="332"/>
      <c r="LKS2" s="332"/>
      <c r="LKT2" s="332"/>
      <c r="LKU2" s="332"/>
      <c r="LKV2" s="332"/>
      <c r="LKW2" s="332"/>
      <c r="LKX2" s="332"/>
      <c r="LKY2" s="332"/>
      <c r="LKZ2" s="332"/>
      <c r="LLA2" s="332"/>
      <c r="LLB2" s="332"/>
      <c r="LLC2" s="332"/>
      <c r="LLD2" s="332"/>
      <c r="LLE2" s="332"/>
      <c r="LLF2" s="332"/>
      <c r="LLG2" s="332"/>
      <c r="LLH2" s="332"/>
      <c r="LLI2" s="332"/>
      <c r="LLJ2" s="332"/>
      <c r="LLK2" s="332"/>
      <c r="LLL2" s="332"/>
      <c r="LLM2" s="332"/>
      <c r="LLN2" s="332"/>
      <c r="LLO2" s="332"/>
      <c r="LLP2" s="332"/>
      <c r="LLQ2" s="332"/>
      <c r="LLR2" s="332"/>
      <c r="LLS2" s="332"/>
      <c r="LLT2" s="332"/>
      <c r="LLU2" s="332"/>
      <c r="LLV2" s="332"/>
      <c r="LLW2" s="332"/>
      <c r="LLX2" s="332"/>
      <c r="LLY2" s="332"/>
      <c r="LLZ2" s="332"/>
      <c r="LMA2" s="332"/>
      <c r="LMB2" s="332"/>
      <c r="LMC2" s="332"/>
      <c r="LMD2" s="332"/>
      <c r="LME2" s="332"/>
      <c r="LMF2" s="332"/>
      <c r="LMG2" s="332"/>
      <c r="LMH2" s="332"/>
      <c r="LMI2" s="332"/>
      <c r="LMJ2" s="332"/>
      <c r="LMK2" s="332"/>
      <c r="LML2" s="332"/>
      <c r="LMM2" s="332"/>
      <c r="LMN2" s="332"/>
      <c r="LMO2" s="332"/>
      <c r="LMP2" s="332"/>
      <c r="LMQ2" s="332"/>
      <c r="LMR2" s="332"/>
      <c r="LMS2" s="332"/>
      <c r="LMT2" s="332"/>
      <c r="LMU2" s="332"/>
      <c r="LMV2" s="332"/>
      <c r="LMW2" s="332"/>
      <c r="LMX2" s="332"/>
      <c r="LMY2" s="332"/>
      <c r="LMZ2" s="332"/>
      <c r="LNA2" s="332"/>
      <c r="LNB2" s="332"/>
      <c r="LNC2" s="332"/>
      <c r="LND2" s="332"/>
      <c r="LNE2" s="332"/>
      <c r="LNF2" s="332"/>
      <c r="LNG2" s="332"/>
      <c r="LNH2" s="332"/>
      <c r="LNI2" s="332"/>
      <c r="LNJ2" s="332"/>
      <c r="LNK2" s="332"/>
      <c r="LNL2" s="332"/>
      <c r="LNM2" s="332"/>
      <c r="LNN2" s="332"/>
      <c r="LNO2" s="332"/>
      <c r="LNP2" s="332"/>
      <c r="LNQ2" s="332"/>
      <c r="LNR2" s="332"/>
      <c r="LNS2" s="332"/>
      <c r="LNT2" s="332"/>
      <c r="LNU2" s="332"/>
      <c r="LNV2" s="332"/>
      <c r="LNW2" s="332"/>
      <c r="LNX2" s="332"/>
      <c r="LNY2" s="332"/>
      <c r="LNZ2" s="332"/>
      <c r="LOA2" s="332"/>
      <c r="LOB2" s="332"/>
      <c r="LOC2" s="332"/>
      <c r="LOD2" s="332"/>
      <c r="LOE2" s="332"/>
      <c r="LOF2" s="332"/>
      <c r="LOG2" s="332"/>
      <c r="LOH2" s="332"/>
      <c r="LOI2" s="332"/>
      <c r="LOJ2" s="332"/>
      <c r="LOK2" s="332"/>
      <c r="LOL2" s="332"/>
      <c r="LOM2" s="332"/>
      <c r="LON2" s="332"/>
      <c r="LOO2" s="332"/>
      <c r="LOP2" s="332"/>
      <c r="LOQ2" s="332"/>
      <c r="LOR2" s="332"/>
      <c r="LOS2" s="332"/>
      <c r="LOT2" s="332"/>
      <c r="LOU2" s="332"/>
      <c r="LOV2" s="332"/>
      <c r="LOW2" s="332"/>
      <c r="LOX2" s="332"/>
      <c r="LOY2" s="332"/>
      <c r="LOZ2" s="332"/>
      <c r="LPA2" s="332"/>
      <c r="LPB2" s="332"/>
      <c r="LPC2" s="332"/>
      <c r="LPD2" s="332"/>
      <c r="LPE2" s="332"/>
      <c r="LPF2" s="332"/>
      <c r="LPG2" s="332"/>
      <c r="LPH2" s="332"/>
      <c r="LPI2" s="332"/>
      <c r="LPJ2" s="332"/>
      <c r="LPK2" s="332"/>
      <c r="LPL2" s="332"/>
      <c r="LPM2" s="332"/>
      <c r="LPN2" s="332"/>
      <c r="LPO2" s="332"/>
      <c r="LPP2" s="332"/>
      <c r="LPQ2" s="332"/>
      <c r="LPR2" s="332"/>
      <c r="LPS2" s="332"/>
      <c r="LPT2" s="332"/>
      <c r="LPU2" s="332"/>
      <c r="LPV2" s="332"/>
      <c r="LPW2" s="332"/>
      <c r="LPX2" s="332"/>
      <c r="LPY2" s="332"/>
      <c r="LPZ2" s="332"/>
      <c r="LQA2" s="332"/>
      <c r="LQB2" s="332"/>
      <c r="LQC2" s="332"/>
      <c r="LQD2" s="332"/>
      <c r="LQE2" s="332"/>
      <c r="LQF2" s="332"/>
      <c r="LQG2" s="332"/>
      <c r="LQH2" s="332"/>
      <c r="LQI2" s="332"/>
      <c r="LQJ2" s="332"/>
      <c r="LQK2" s="332"/>
      <c r="LQL2" s="332"/>
      <c r="LQM2" s="332"/>
      <c r="LQN2" s="332"/>
      <c r="LQO2" s="332"/>
      <c r="LQP2" s="332"/>
      <c r="LQQ2" s="332"/>
      <c r="LQR2" s="332"/>
      <c r="LQS2" s="332"/>
      <c r="LQT2" s="332"/>
      <c r="LQU2" s="332"/>
      <c r="LQV2" s="332"/>
      <c r="LQW2" s="332"/>
      <c r="LQX2" s="332"/>
      <c r="LQY2" s="332"/>
      <c r="LQZ2" s="332"/>
      <c r="LRA2" s="332"/>
      <c r="LRB2" s="332"/>
      <c r="LRC2" s="332"/>
      <c r="LRD2" s="332"/>
      <c r="LRE2" s="332"/>
      <c r="LRF2" s="332"/>
      <c r="LRG2" s="332"/>
      <c r="LRH2" s="332"/>
      <c r="LRI2" s="332"/>
      <c r="LRJ2" s="332"/>
      <c r="LRK2" s="332"/>
      <c r="LRL2" s="332"/>
      <c r="LRM2" s="332"/>
      <c r="LRN2" s="332"/>
      <c r="LRO2" s="332"/>
      <c r="LRP2" s="332"/>
      <c r="LRQ2" s="332"/>
      <c r="LRR2" s="332"/>
      <c r="LRS2" s="332"/>
      <c r="LRT2" s="332"/>
      <c r="LRU2" s="332"/>
      <c r="LRV2" s="332"/>
      <c r="LRW2" s="332"/>
      <c r="LRX2" s="332"/>
      <c r="LRY2" s="332"/>
      <c r="LRZ2" s="332"/>
      <c r="LSA2" s="332"/>
      <c r="LSB2" s="332"/>
      <c r="LSC2" s="332"/>
      <c r="LSD2" s="332"/>
      <c r="LSE2" s="332"/>
      <c r="LSF2" s="332"/>
      <c r="LSG2" s="332"/>
      <c r="LSH2" s="332"/>
      <c r="LSI2" s="332"/>
      <c r="LSJ2" s="332"/>
      <c r="LSK2" s="332"/>
      <c r="LSL2" s="332"/>
      <c r="LSM2" s="332"/>
      <c r="LSN2" s="332"/>
      <c r="LSO2" s="332"/>
      <c r="LSP2" s="332"/>
      <c r="LSQ2" s="332"/>
      <c r="LSR2" s="332"/>
      <c r="LSS2" s="332"/>
      <c r="LST2" s="332"/>
      <c r="LSU2" s="332"/>
      <c r="LSV2" s="332"/>
      <c r="LSW2" s="332"/>
      <c r="LSX2" s="332"/>
      <c r="LSY2" s="332"/>
      <c r="LSZ2" s="332"/>
      <c r="LTA2" s="332"/>
      <c r="LTB2" s="332"/>
      <c r="LTC2" s="332"/>
      <c r="LTD2" s="332"/>
      <c r="LTE2" s="332"/>
      <c r="LTF2" s="332"/>
      <c r="LTG2" s="332"/>
      <c r="LTH2" s="332"/>
      <c r="LTI2" s="332"/>
      <c r="LTJ2" s="332"/>
      <c r="LTK2" s="332"/>
      <c r="LTL2" s="332"/>
      <c r="LTM2" s="332"/>
      <c r="LTN2" s="332"/>
      <c r="LTO2" s="332"/>
      <c r="LTP2" s="332"/>
      <c r="LTQ2" s="332"/>
      <c r="LTR2" s="332"/>
      <c r="LTS2" s="332"/>
      <c r="LTT2" s="332"/>
      <c r="LTU2" s="332"/>
      <c r="LTV2" s="332"/>
      <c r="LTW2" s="332"/>
      <c r="LTX2" s="332"/>
      <c r="LTY2" s="332"/>
      <c r="LTZ2" s="332"/>
      <c r="LUA2" s="332"/>
      <c r="LUB2" s="332"/>
      <c r="LUC2" s="332"/>
      <c r="LUD2" s="332"/>
      <c r="LUE2" s="332"/>
      <c r="LUF2" s="332"/>
      <c r="LUG2" s="332"/>
      <c r="LUH2" s="332"/>
      <c r="LUI2" s="332"/>
      <c r="LUJ2" s="332"/>
      <c r="LUK2" s="332"/>
      <c r="LUL2" s="332"/>
      <c r="LUM2" s="332"/>
      <c r="LUN2" s="332"/>
      <c r="LUO2" s="332"/>
      <c r="LUP2" s="332"/>
      <c r="LUQ2" s="332"/>
      <c r="LUR2" s="332"/>
      <c r="LUS2" s="332"/>
      <c r="LUT2" s="332"/>
      <c r="LUU2" s="332"/>
      <c r="LUV2" s="332"/>
      <c r="LUW2" s="332"/>
      <c r="LUX2" s="332"/>
      <c r="LUY2" s="332"/>
      <c r="LUZ2" s="332"/>
      <c r="LVA2" s="332"/>
      <c r="LVB2" s="332"/>
      <c r="LVC2" s="332"/>
      <c r="LVD2" s="332"/>
      <c r="LVE2" s="332"/>
      <c r="LVF2" s="332"/>
      <c r="LVG2" s="332"/>
      <c r="LVH2" s="332"/>
      <c r="LVI2" s="332"/>
      <c r="LVJ2" s="332"/>
      <c r="LVK2" s="332"/>
      <c r="LVL2" s="332"/>
      <c r="LVM2" s="332"/>
      <c r="LVN2" s="332"/>
      <c r="LVO2" s="332"/>
      <c r="LVP2" s="332"/>
      <c r="LVQ2" s="332"/>
      <c r="LVR2" s="332"/>
      <c r="LVS2" s="332"/>
      <c r="LVT2" s="332"/>
      <c r="LVU2" s="332"/>
      <c r="LVV2" s="332"/>
      <c r="LVW2" s="332"/>
      <c r="LVX2" s="332"/>
      <c r="LVY2" s="332"/>
      <c r="LVZ2" s="332"/>
      <c r="LWA2" s="332"/>
      <c r="LWB2" s="332"/>
      <c r="LWC2" s="332"/>
      <c r="LWD2" s="332"/>
      <c r="LWE2" s="332"/>
      <c r="LWF2" s="332"/>
      <c r="LWG2" s="332"/>
      <c r="LWH2" s="332"/>
      <c r="LWI2" s="332"/>
      <c r="LWJ2" s="332"/>
      <c r="LWK2" s="332"/>
      <c r="LWL2" s="332"/>
      <c r="LWM2" s="332"/>
      <c r="LWN2" s="332"/>
      <c r="LWO2" s="332"/>
      <c r="LWP2" s="332"/>
      <c r="LWQ2" s="332"/>
      <c r="LWR2" s="332"/>
      <c r="LWS2" s="332"/>
      <c r="LWT2" s="332"/>
      <c r="LWU2" s="332"/>
      <c r="LWV2" s="332"/>
      <c r="LWW2" s="332"/>
      <c r="LWX2" s="332"/>
      <c r="LWY2" s="332"/>
      <c r="LWZ2" s="332"/>
      <c r="LXA2" s="332"/>
      <c r="LXB2" s="332"/>
      <c r="LXC2" s="332"/>
      <c r="LXD2" s="332"/>
      <c r="LXE2" s="332"/>
      <c r="LXF2" s="332"/>
      <c r="LXG2" s="332"/>
      <c r="LXH2" s="332"/>
      <c r="LXI2" s="332"/>
      <c r="LXJ2" s="332"/>
      <c r="LXK2" s="332"/>
      <c r="LXL2" s="332"/>
      <c r="LXM2" s="332"/>
      <c r="LXN2" s="332"/>
      <c r="LXO2" s="332"/>
      <c r="LXP2" s="332"/>
      <c r="LXQ2" s="332"/>
      <c r="LXR2" s="332"/>
      <c r="LXS2" s="332"/>
      <c r="LXT2" s="332"/>
      <c r="LXU2" s="332"/>
      <c r="LXV2" s="332"/>
      <c r="LXW2" s="332"/>
      <c r="LXX2" s="332"/>
      <c r="LXY2" s="332"/>
      <c r="LXZ2" s="332"/>
      <c r="LYA2" s="332"/>
      <c r="LYB2" s="332"/>
      <c r="LYC2" s="332"/>
      <c r="LYD2" s="332"/>
      <c r="LYE2" s="332"/>
      <c r="LYF2" s="332"/>
      <c r="LYG2" s="332"/>
      <c r="LYH2" s="332"/>
      <c r="LYI2" s="332"/>
      <c r="LYJ2" s="332"/>
      <c r="LYK2" s="332"/>
      <c r="LYL2" s="332"/>
      <c r="LYM2" s="332"/>
      <c r="LYN2" s="332"/>
      <c r="LYO2" s="332"/>
      <c r="LYP2" s="332"/>
      <c r="LYQ2" s="332"/>
      <c r="LYR2" s="332"/>
      <c r="LYS2" s="332"/>
      <c r="LYT2" s="332"/>
      <c r="LYU2" s="332"/>
      <c r="LYV2" s="332"/>
      <c r="LYW2" s="332"/>
      <c r="LYX2" s="332"/>
      <c r="LYY2" s="332"/>
      <c r="LYZ2" s="332"/>
      <c r="LZA2" s="332"/>
      <c r="LZB2" s="332"/>
      <c r="LZC2" s="332"/>
      <c r="LZD2" s="332"/>
      <c r="LZE2" s="332"/>
      <c r="LZF2" s="332"/>
      <c r="LZG2" s="332"/>
      <c r="LZH2" s="332"/>
      <c r="LZI2" s="332"/>
      <c r="LZJ2" s="332"/>
      <c r="LZK2" s="332"/>
      <c r="LZL2" s="332"/>
      <c r="LZM2" s="332"/>
      <c r="LZN2" s="332"/>
      <c r="LZO2" s="332"/>
      <c r="LZP2" s="332"/>
      <c r="LZQ2" s="332"/>
      <c r="LZR2" s="332"/>
      <c r="LZS2" s="332"/>
      <c r="LZT2" s="332"/>
      <c r="LZU2" s="332"/>
      <c r="LZV2" s="332"/>
      <c r="LZW2" s="332"/>
      <c r="LZX2" s="332"/>
      <c r="LZY2" s="332"/>
      <c r="LZZ2" s="332"/>
      <c r="MAA2" s="332"/>
      <c r="MAB2" s="332"/>
      <c r="MAC2" s="332"/>
      <c r="MAD2" s="332"/>
      <c r="MAE2" s="332"/>
      <c r="MAF2" s="332"/>
      <c r="MAG2" s="332"/>
      <c r="MAH2" s="332"/>
      <c r="MAI2" s="332"/>
      <c r="MAJ2" s="332"/>
      <c r="MAK2" s="332"/>
      <c r="MAL2" s="332"/>
      <c r="MAM2" s="332"/>
      <c r="MAN2" s="332"/>
      <c r="MAO2" s="332"/>
      <c r="MAP2" s="332"/>
      <c r="MAQ2" s="332"/>
      <c r="MAR2" s="332"/>
      <c r="MAS2" s="332"/>
      <c r="MAT2" s="332"/>
      <c r="MAU2" s="332"/>
      <c r="MAV2" s="332"/>
      <c r="MAW2" s="332"/>
      <c r="MAX2" s="332"/>
      <c r="MAY2" s="332"/>
      <c r="MAZ2" s="332"/>
      <c r="MBA2" s="332"/>
      <c r="MBB2" s="332"/>
      <c r="MBC2" s="332"/>
      <c r="MBD2" s="332"/>
      <c r="MBE2" s="332"/>
      <c r="MBF2" s="332"/>
      <c r="MBG2" s="332"/>
      <c r="MBH2" s="332"/>
      <c r="MBI2" s="332"/>
      <c r="MBJ2" s="332"/>
      <c r="MBK2" s="332"/>
      <c r="MBL2" s="332"/>
      <c r="MBM2" s="332"/>
      <c r="MBN2" s="332"/>
      <c r="MBO2" s="332"/>
      <c r="MBP2" s="332"/>
      <c r="MBQ2" s="332"/>
      <c r="MBR2" s="332"/>
      <c r="MBS2" s="332"/>
      <c r="MBT2" s="332"/>
      <c r="MBU2" s="332"/>
      <c r="MBV2" s="332"/>
      <c r="MBW2" s="332"/>
      <c r="MBX2" s="332"/>
      <c r="MBY2" s="332"/>
      <c r="MBZ2" s="332"/>
      <c r="MCA2" s="332"/>
      <c r="MCB2" s="332"/>
      <c r="MCC2" s="332"/>
      <c r="MCD2" s="332"/>
      <c r="MCE2" s="332"/>
      <c r="MCF2" s="332"/>
      <c r="MCG2" s="332"/>
      <c r="MCH2" s="332"/>
      <c r="MCI2" s="332"/>
      <c r="MCJ2" s="332"/>
      <c r="MCK2" s="332"/>
      <c r="MCL2" s="332"/>
      <c r="MCM2" s="332"/>
      <c r="MCN2" s="332"/>
      <c r="MCO2" s="332"/>
      <c r="MCP2" s="332"/>
      <c r="MCQ2" s="332"/>
      <c r="MCR2" s="332"/>
      <c r="MCS2" s="332"/>
      <c r="MCT2" s="332"/>
      <c r="MCU2" s="332"/>
      <c r="MCV2" s="332"/>
      <c r="MCW2" s="332"/>
      <c r="MCX2" s="332"/>
      <c r="MCY2" s="332"/>
      <c r="MCZ2" s="332"/>
      <c r="MDA2" s="332"/>
      <c r="MDB2" s="332"/>
      <c r="MDC2" s="332"/>
      <c r="MDD2" s="332"/>
      <c r="MDE2" s="332"/>
      <c r="MDF2" s="332"/>
      <c r="MDG2" s="332"/>
      <c r="MDH2" s="332"/>
      <c r="MDI2" s="332"/>
      <c r="MDJ2" s="332"/>
      <c r="MDK2" s="332"/>
      <c r="MDL2" s="332"/>
      <c r="MDM2" s="332"/>
      <c r="MDN2" s="332"/>
      <c r="MDO2" s="332"/>
      <c r="MDP2" s="332"/>
      <c r="MDQ2" s="332"/>
      <c r="MDR2" s="332"/>
      <c r="MDS2" s="332"/>
      <c r="MDT2" s="332"/>
      <c r="MDU2" s="332"/>
      <c r="MDV2" s="332"/>
      <c r="MDW2" s="332"/>
      <c r="MDX2" s="332"/>
      <c r="MDY2" s="332"/>
      <c r="MDZ2" s="332"/>
      <c r="MEA2" s="332"/>
      <c r="MEB2" s="332"/>
      <c r="MEC2" s="332"/>
      <c r="MED2" s="332"/>
      <c r="MEE2" s="332"/>
      <c r="MEF2" s="332"/>
      <c r="MEG2" s="332"/>
      <c r="MEH2" s="332"/>
      <c r="MEI2" s="332"/>
      <c r="MEJ2" s="332"/>
      <c r="MEK2" s="332"/>
      <c r="MEL2" s="332"/>
      <c r="MEM2" s="332"/>
      <c r="MEN2" s="332"/>
      <c r="MEO2" s="332"/>
      <c r="MEP2" s="332"/>
      <c r="MEQ2" s="332"/>
      <c r="MER2" s="332"/>
      <c r="MES2" s="332"/>
      <c r="MET2" s="332"/>
      <c r="MEU2" s="332"/>
      <c r="MEV2" s="332"/>
      <c r="MEW2" s="332"/>
      <c r="MEX2" s="332"/>
      <c r="MEY2" s="332"/>
      <c r="MEZ2" s="332"/>
      <c r="MFA2" s="332"/>
      <c r="MFB2" s="332"/>
      <c r="MFC2" s="332"/>
      <c r="MFD2" s="332"/>
      <c r="MFE2" s="332"/>
      <c r="MFF2" s="332"/>
      <c r="MFG2" s="332"/>
      <c r="MFH2" s="332"/>
      <c r="MFI2" s="332"/>
      <c r="MFJ2" s="332"/>
      <c r="MFK2" s="332"/>
      <c r="MFL2" s="332"/>
      <c r="MFM2" s="332"/>
      <c r="MFN2" s="332"/>
      <c r="MFO2" s="332"/>
      <c r="MFP2" s="332"/>
      <c r="MFQ2" s="332"/>
      <c r="MFR2" s="332"/>
      <c r="MFS2" s="332"/>
      <c r="MFT2" s="332"/>
      <c r="MFU2" s="332"/>
      <c r="MFV2" s="332"/>
      <c r="MFW2" s="332"/>
      <c r="MFX2" s="332"/>
      <c r="MFY2" s="332"/>
      <c r="MFZ2" s="332"/>
      <c r="MGA2" s="332"/>
      <c r="MGB2" s="332"/>
      <c r="MGC2" s="332"/>
      <c r="MGD2" s="332"/>
      <c r="MGE2" s="332"/>
      <c r="MGF2" s="332"/>
      <c r="MGG2" s="332"/>
      <c r="MGH2" s="332"/>
      <c r="MGI2" s="332"/>
      <c r="MGJ2" s="332"/>
      <c r="MGK2" s="332"/>
      <c r="MGL2" s="332"/>
      <c r="MGM2" s="332"/>
      <c r="MGN2" s="332"/>
      <c r="MGO2" s="332"/>
      <c r="MGP2" s="332"/>
      <c r="MGQ2" s="332"/>
      <c r="MGR2" s="332"/>
      <c r="MGS2" s="332"/>
      <c r="MGT2" s="332"/>
      <c r="MGU2" s="332"/>
      <c r="MGV2" s="332"/>
      <c r="MGW2" s="332"/>
      <c r="MGX2" s="332"/>
      <c r="MGY2" s="332"/>
      <c r="MGZ2" s="332"/>
      <c r="MHA2" s="332"/>
      <c r="MHB2" s="332"/>
      <c r="MHC2" s="332"/>
      <c r="MHD2" s="332"/>
      <c r="MHE2" s="332"/>
      <c r="MHF2" s="332"/>
      <c r="MHG2" s="332"/>
      <c r="MHH2" s="332"/>
      <c r="MHI2" s="332"/>
      <c r="MHJ2" s="332"/>
      <c r="MHK2" s="332"/>
      <c r="MHL2" s="332"/>
      <c r="MHM2" s="332"/>
      <c r="MHN2" s="332"/>
      <c r="MHO2" s="332"/>
      <c r="MHP2" s="332"/>
      <c r="MHQ2" s="332"/>
      <c r="MHR2" s="332"/>
      <c r="MHS2" s="332"/>
      <c r="MHT2" s="332"/>
      <c r="MHU2" s="332"/>
      <c r="MHV2" s="332"/>
      <c r="MHW2" s="332"/>
      <c r="MHX2" s="332"/>
      <c r="MHY2" s="332"/>
      <c r="MHZ2" s="332"/>
      <c r="MIA2" s="332"/>
      <c r="MIB2" s="332"/>
      <c r="MIC2" s="332"/>
      <c r="MID2" s="332"/>
      <c r="MIE2" s="332"/>
      <c r="MIF2" s="332"/>
      <c r="MIG2" s="332"/>
      <c r="MIH2" s="332"/>
      <c r="MII2" s="332"/>
      <c r="MIJ2" s="332"/>
      <c r="MIK2" s="332"/>
      <c r="MIL2" s="332"/>
      <c r="MIM2" s="332"/>
      <c r="MIN2" s="332"/>
      <c r="MIO2" s="332"/>
      <c r="MIP2" s="332"/>
      <c r="MIQ2" s="332"/>
      <c r="MIR2" s="332"/>
      <c r="MIS2" s="332"/>
      <c r="MIT2" s="332"/>
      <c r="MIU2" s="332"/>
      <c r="MIV2" s="332"/>
      <c r="MIW2" s="332"/>
      <c r="MIX2" s="332"/>
      <c r="MIY2" s="332"/>
      <c r="MIZ2" s="332"/>
      <c r="MJA2" s="332"/>
      <c r="MJB2" s="332"/>
      <c r="MJC2" s="332"/>
      <c r="MJD2" s="332"/>
      <c r="MJE2" s="332"/>
      <c r="MJF2" s="332"/>
      <c r="MJG2" s="332"/>
      <c r="MJH2" s="332"/>
      <c r="MJI2" s="332"/>
      <c r="MJJ2" s="332"/>
      <c r="MJK2" s="332"/>
      <c r="MJL2" s="332"/>
      <c r="MJM2" s="332"/>
      <c r="MJN2" s="332"/>
      <c r="MJO2" s="332"/>
      <c r="MJP2" s="332"/>
      <c r="MJQ2" s="332"/>
      <c r="MJR2" s="332"/>
      <c r="MJS2" s="332"/>
      <c r="MJT2" s="332"/>
      <c r="MJU2" s="332"/>
      <c r="MJV2" s="332"/>
      <c r="MJW2" s="332"/>
      <c r="MJX2" s="332"/>
      <c r="MJY2" s="332"/>
      <c r="MJZ2" s="332"/>
      <c r="MKA2" s="332"/>
      <c r="MKB2" s="332"/>
      <c r="MKC2" s="332"/>
      <c r="MKD2" s="332"/>
      <c r="MKE2" s="332"/>
      <c r="MKF2" s="332"/>
      <c r="MKG2" s="332"/>
      <c r="MKH2" s="332"/>
      <c r="MKI2" s="332"/>
      <c r="MKJ2" s="332"/>
      <c r="MKK2" s="332"/>
      <c r="MKL2" s="332"/>
      <c r="MKM2" s="332"/>
      <c r="MKN2" s="332"/>
      <c r="MKO2" s="332"/>
      <c r="MKP2" s="332"/>
      <c r="MKQ2" s="332"/>
      <c r="MKR2" s="332"/>
      <c r="MKS2" s="332"/>
      <c r="MKT2" s="332"/>
      <c r="MKU2" s="332"/>
      <c r="MKV2" s="332"/>
      <c r="MKW2" s="332"/>
      <c r="MKX2" s="332"/>
      <c r="MKY2" s="332"/>
      <c r="MKZ2" s="332"/>
      <c r="MLA2" s="332"/>
      <c r="MLB2" s="332"/>
      <c r="MLC2" s="332"/>
      <c r="MLD2" s="332"/>
      <c r="MLE2" s="332"/>
      <c r="MLF2" s="332"/>
      <c r="MLG2" s="332"/>
      <c r="MLH2" s="332"/>
      <c r="MLI2" s="332"/>
      <c r="MLJ2" s="332"/>
      <c r="MLK2" s="332"/>
      <c r="MLL2" s="332"/>
      <c r="MLM2" s="332"/>
      <c r="MLN2" s="332"/>
      <c r="MLO2" s="332"/>
      <c r="MLP2" s="332"/>
      <c r="MLQ2" s="332"/>
      <c r="MLR2" s="332"/>
      <c r="MLS2" s="332"/>
      <c r="MLT2" s="332"/>
      <c r="MLU2" s="332"/>
      <c r="MLV2" s="332"/>
      <c r="MLW2" s="332"/>
      <c r="MLX2" s="332"/>
      <c r="MLY2" s="332"/>
      <c r="MLZ2" s="332"/>
      <c r="MMA2" s="332"/>
      <c r="MMB2" s="332"/>
      <c r="MMC2" s="332"/>
      <c r="MMD2" s="332"/>
      <c r="MME2" s="332"/>
      <c r="MMF2" s="332"/>
      <c r="MMG2" s="332"/>
      <c r="MMH2" s="332"/>
      <c r="MMI2" s="332"/>
      <c r="MMJ2" s="332"/>
      <c r="MMK2" s="332"/>
      <c r="MML2" s="332"/>
      <c r="MMM2" s="332"/>
      <c r="MMN2" s="332"/>
      <c r="MMO2" s="332"/>
      <c r="MMP2" s="332"/>
      <c r="MMQ2" s="332"/>
      <c r="MMR2" s="332"/>
      <c r="MMS2" s="332"/>
      <c r="MMT2" s="332"/>
      <c r="MMU2" s="332"/>
      <c r="MMV2" s="332"/>
      <c r="MMW2" s="332"/>
      <c r="MMX2" s="332"/>
      <c r="MMY2" s="332"/>
      <c r="MMZ2" s="332"/>
      <c r="MNA2" s="332"/>
      <c r="MNB2" s="332"/>
      <c r="MNC2" s="332"/>
      <c r="MND2" s="332"/>
      <c r="MNE2" s="332"/>
      <c r="MNF2" s="332"/>
      <c r="MNG2" s="332"/>
      <c r="MNH2" s="332"/>
      <c r="MNI2" s="332"/>
      <c r="MNJ2" s="332"/>
      <c r="MNK2" s="332"/>
      <c r="MNL2" s="332"/>
      <c r="MNM2" s="332"/>
      <c r="MNN2" s="332"/>
      <c r="MNO2" s="332"/>
      <c r="MNP2" s="332"/>
      <c r="MNQ2" s="332"/>
      <c r="MNR2" s="332"/>
      <c r="MNS2" s="332"/>
      <c r="MNT2" s="332"/>
      <c r="MNU2" s="332"/>
      <c r="MNV2" s="332"/>
      <c r="MNW2" s="332"/>
      <c r="MNX2" s="332"/>
      <c r="MNY2" s="332"/>
      <c r="MNZ2" s="332"/>
      <c r="MOA2" s="332"/>
      <c r="MOB2" s="332"/>
      <c r="MOC2" s="332"/>
      <c r="MOD2" s="332"/>
      <c r="MOE2" s="332"/>
      <c r="MOF2" s="332"/>
      <c r="MOG2" s="332"/>
      <c r="MOH2" s="332"/>
      <c r="MOI2" s="332"/>
      <c r="MOJ2" s="332"/>
      <c r="MOK2" s="332"/>
      <c r="MOL2" s="332"/>
      <c r="MOM2" s="332"/>
      <c r="MON2" s="332"/>
      <c r="MOO2" s="332"/>
      <c r="MOP2" s="332"/>
      <c r="MOQ2" s="332"/>
      <c r="MOR2" s="332"/>
      <c r="MOS2" s="332"/>
      <c r="MOT2" s="332"/>
      <c r="MOU2" s="332"/>
      <c r="MOV2" s="332"/>
      <c r="MOW2" s="332"/>
      <c r="MOX2" s="332"/>
      <c r="MOY2" s="332"/>
      <c r="MOZ2" s="332"/>
      <c r="MPA2" s="332"/>
      <c r="MPB2" s="332"/>
      <c r="MPC2" s="332"/>
      <c r="MPD2" s="332"/>
      <c r="MPE2" s="332"/>
      <c r="MPF2" s="332"/>
      <c r="MPG2" s="332"/>
      <c r="MPH2" s="332"/>
      <c r="MPI2" s="332"/>
      <c r="MPJ2" s="332"/>
      <c r="MPK2" s="332"/>
      <c r="MPL2" s="332"/>
      <c r="MPM2" s="332"/>
      <c r="MPN2" s="332"/>
      <c r="MPO2" s="332"/>
      <c r="MPP2" s="332"/>
      <c r="MPQ2" s="332"/>
      <c r="MPR2" s="332"/>
      <c r="MPS2" s="332"/>
      <c r="MPT2" s="332"/>
      <c r="MPU2" s="332"/>
      <c r="MPV2" s="332"/>
      <c r="MPW2" s="332"/>
      <c r="MPX2" s="332"/>
      <c r="MPY2" s="332"/>
      <c r="MPZ2" s="332"/>
      <c r="MQA2" s="332"/>
      <c r="MQB2" s="332"/>
      <c r="MQC2" s="332"/>
      <c r="MQD2" s="332"/>
      <c r="MQE2" s="332"/>
      <c r="MQF2" s="332"/>
      <c r="MQG2" s="332"/>
      <c r="MQH2" s="332"/>
      <c r="MQI2" s="332"/>
      <c r="MQJ2" s="332"/>
      <c r="MQK2" s="332"/>
      <c r="MQL2" s="332"/>
      <c r="MQM2" s="332"/>
      <c r="MQN2" s="332"/>
      <c r="MQO2" s="332"/>
      <c r="MQP2" s="332"/>
      <c r="MQQ2" s="332"/>
      <c r="MQR2" s="332"/>
      <c r="MQS2" s="332"/>
      <c r="MQT2" s="332"/>
      <c r="MQU2" s="332"/>
      <c r="MQV2" s="332"/>
      <c r="MQW2" s="332"/>
      <c r="MQX2" s="332"/>
      <c r="MQY2" s="332"/>
      <c r="MQZ2" s="332"/>
      <c r="MRA2" s="332"/>
      <c r="MRB2" s="332"/>
      <c r="MRC2" s="332"/>
      <c r="MRD2" s="332"/>
      <c r="MRE2" s="332"/>
      <c r="MRF2" s="332"/>
      <c r="MRG2" s="332"/>
      <c r="MRH2" s="332"/>
      <c r="MRI2" s="332"/>
      <c r="MRJ2" s="332"/>
      <c r="MRK2" s="332"/>
      <c r="MRL2" s="332"/>
      <c r="MRM2" s="332"/>
      <c r="MRN2" s="332"/>
      <c r="MRO2" s="332"/>
      <c r="MRP2" s="332"/>
      <c r="MRQ2" s="332"/>
      <c r="MRR2" s="332"/>
      <c r="MRS2" s="332"/>
      <c r="MRT2" s="332"/>
      <c r="MRU2" s="332"/>
      <c r="MRV2" s="332"/>
      <c r="MRW2" s="332"/>
      <c r="MRX2" s="332"/>
      <c r="MRY2" s="332"/>
      <c r="MRZ2" s="332"/>
      <c r="MSA2" s="332"/>
      <c r="MSB2" s="332"/>
      <c r="MSC2" s="332"/>
      <c r="MSD2" s="332"/>
      <c r="MSE2" s="332"/>
      <c r="MSF2" s="332"/>
      <c r="MSG2" s="332"/>
      <c r="MSH2" s="332"/>
      <c r="MSI2" s="332"/>
      <c r="MSJ2" s="332"/>
      <c r="MSK2" s="332"/>
      <c r="MSL2" s="332"/>
      <c r="MSM2" s="332"/>
      <c r="MSN2" s="332"/>
      <c r="MSO2" s="332"/>
      <c r="MSP2" s="332"/>
      <c r="MSQ2" s="332"/>
      <c r="MSR2" s="332"/>
      <c r="MSS2" s="332"/>
      <c r="MST2" s="332"/>
      <c r="MSU2" s="332"/>
      <c r="MSV2" s="332"/>
      <c r="MSW2" s="332"/>
      <c r="MSX2" s="332"/>
      <c r="MSY2" s="332"/>
      <c r="MSZ2" s="332"/>
      <c r="MTA2" s="332"/>
      <c r="MTB2" s="332"/>
      <c r="MTC2" s="332"/>
      <c r="MTD2" s="332"/>
      <c r="MTE2" s="332"/>
      <c r="MTF2" s="332"/>
      <c r="MTG2" s="332"/>
      <c r="MTH2" s="332"/>
      <c r="MTI2" s="332"/>
      <c r="MTJ2" s="332"/>
      <c r="MTK2" s="332"/>
      <c r="MTL2" s="332"/>
      <c r="MTM2" s="332"/>
      <c r="MTN2" s="332"/>
      <c r="MTO2" s="332"/>
      <c r="MTP2" s="332"/>
      <c r="MTQ2" s="332"/>
      <c r="MTR2" s="332"/>
      <c r="MTS2" s="332"/>
      <c r="MTT2" s="332"/>
      <c r="MTU2" s="332"/>
      <c r="MTV2" s="332"/>
      <c r="MTW2" s="332"/>
      <c r="MTX2" s="332"/>
      <c r="MTY2" s="332"/>
      <c r="MTZ2" s="332"/>
      <c r="MUA2" s="332"/>
      <c r="MUB2" s="332"/>
      <c r="MUC2" s="332"/>
      <c r="MUD2" s="332"/>
      <c r="MUE2" s="332"/>
      <c r="MUF2" s="332"/>
      <c r="MUG2" s="332"/>
      <c r="MUH2" s="332"/>
      <c r="MUI2" s="332"/>
      <c r="MUJ2" s="332"/>
      <c r="MUK2" s="332"/>
      <c r="MUL2" s="332"/>
      <c r="MUM2" s="332"/>
      <c r="MUN2" s="332"/>
      <c r="MUO2" s="332"/>
      <c r="MUP2" s="332"/>
      <c r="MUQ2" s="332"/>
      <c r="MUR2" s="332"/>
      <c r="MUS2" s="332"/>
      <c r="MUT2" s="332"/>
      <c r="MUU2" s="332"/>
      <c r="MUV2" s="332"/>
      <c r="MUW2" s="332"/>
      <c r="MUX2" s="332"/>
      <c r="MUY2" s="332"/>
      <c r="MUZ2" s="332"/>
      <c r="MVA2" s="332"/>
      <c r="MVB2" s="332"/>
      <c r="MVC2" s="332"/>
      <c r="MVD2" s="332"/>
      <c r="MVE2" s="332"/>
      <c r="MVF2" s="332"/>
      <c r="MVG2" s="332"/>
      <c r="MVH2" s="332"/>
      <c r="MVI2" s="332"/>
      <c r="MVJ2" s="332"/>
      <c r="MVK2" s="332"/>
      <c r="MVL2" s="332"/>
      <c r="MVM2" s="332"/>
      <c r="MVN2" s="332"/>
      <c r="MVO2" s="332"/>
      <c r="MVP2" s="332"/>
      <c r="MVQ2" s="332"/>
      <c r="MVR2" s="332"/>
      <c r="MVS2" s="332"/>
      <c r="MVT2" s="332"/>
      <c r="MVU2" s="332"/>
      <c r="MVV2" s="332"/>
      <c r="MVW2" s="332"/>
      <c r="MVX2" s="332"/>
      <c r="MVY2" s="332"/>
      <c r="MVZ2" s="332"/>
      <c r="MWA2" s="332"/>
      <c r="MWB2" s="332"/>
      <c r="MWC2" s="332"/>
      <c r="MWD2" s="332"/>
      <c r="MWE2" s="332"/>
      <c r="MWF2" s="332"/>
      <c r="MWG2" s="332"/>
      <c r="MWH2" s="332"/>
      <c r="MWI2" s="332"/>
      <c r="MWJ2" s="332"/>
      <c r="MWK2" s="332"/>
      <c r="MWL2" s="332"/>
      <c r="MWM2" s="332"/>
      <c r="MWN2" s="332"/>
      <c r="MWO2" s="332"/>
      <c r="MWP2" s="332"/>
      <c r="MWQ2" s="332"/>
      <c r="MWR2" s="332"/>
      <c r="MWS2" s="332"/>
      <c r="MWT2" s="332"/>
      <c r="MWU2" s="332"/>
      <c r="MWV2" s="332"/>
      <c r="MWW2" s="332"/>
      <c r="MWX2" s="332"/>
      <c r="MWY2" s="332"/>
      <c r="MWZ2" s="332"/>
      <c r="MXA2" s="332"/>
      <c r="MXB2" s="332"/>
      <c r="MXC2" s="332"/>
      <c r="MXD2" s="332"/>
      <c r="MXE2" s="332"/>
      <c r="MXF2" s="332"/>
      <c r="MXG2" s="332"/>
      <c r="MXH2" s="332"/>
      <c r="MXI2" s="332"/>
      <c r="MXJ2" s="332"/>
      <c r="MXK2" s="332"/>
      <c r="MXL2" s="332"/>
      <c r="MXM2" s="332"/>
      <c r="MXN2" s="332"/>
      <c r="MXO2" s="332"/>
      <c r="MXP2" s="332"/>
      <c r="MXQ2" s="332"/>
      <c r="MXR2" s="332"/>
      <c r="MXS2" s="332"/>
      <c r="MXT2" s="332"/>
      <c r="MXU2" s="332"/>
      <c r="MXV2" s="332"/>
      <c r="MXW2" s="332"/>
      <c r="MXX2" s="332"/>
      <c r="MXY2" s="332"/>
      <c r="MXZ2" s="332"/>
      <c r="MYA2" s="332"/>
      <c r="MYB2" s="332"/>
      <c r="MYC2" s="332"/>
      <c r="MYD2" s="332"/>
      <c r="MYE2" s="332"/>
      <c r="MYF2" s="332"/>
      <c r="MYG2" s="332"/>
      <c r="MYH2" s="332"/>
      <c r="MYI2" s="332"/>
      <c r="MYJ2" s="332"/>
      <c r="MYK2" s="332"/>
      <c r="MYL2" s="332"/>
      <c r="MYM2" s="332"/>
      <c r="MYN2" s="332"/>
      <c r="MYO2" s="332"/>
      <c r="MYP2" s="332"/>
      <c r="MYQ2" s="332"/>
      <c r="MYR2" s="332"/>
      <c r="MYS2" s="332"/>
      <c r="MYT2" s="332"/>
      <c r="MYU2" s="332"/>
      <c r="MYV2" s="332"/>
      <c r="MYW2" s="332"/>
      <c r="MYX2" s="332"/>
      <c r="MYY2" s="332"/>
      <c r="MYZ2" s="332"/>
      <c r="MZA2" s="332"/>
      <c r="MZB2" s="332"/>
      <c r="MZC2" s="332"/>
      <c r="MZD2" s="332"/>
      <c r="MZE2" s="332"/>
      <c r="MZF2" s="332"/>
      <c r="MZG2" s="332"/>
      <c r="MZH2" s="332"/>
      <c r="MZI2" s="332"/>
      <c r="MZJ2" s="332"/>
      <c r="MZK2" s="332"/>
      <c r="MZL2" s="332"/>
      <c r="MZM2" s="332"/>
      <c r="MZN2" s="332"/>
      <c r="MZO2" s="332"/>
      <c r="MZP2" s="332"/>
      <c r="MZQ2" s="332"/>
      <c r="MZR2" s="332"/>
      <c r="MZS2" s="332"/>
      <c r="MZT2" s="332"/>
      <c r="MZU2" s="332"/>
      <c r="MZV2" s="332"/>
      <c r="MZW2" s="332"/>
      <c r="MZX2" s="332"/>
      <c r="MZY2" s="332"/>
      <c r="MZZ2" s="332"/>
      <c r="NAA2" s="332"/>
      <c r="NAB2" s="332"/>
      <c r="NAC2" s="332"/>
      <c r="NAD2" s="332"/>
      <c r="NAE2" s="332"/>
      <c r="NAF2" s="332"/>
      <c r="NAG2" s="332"/>
      <c r="NAH2" s="332"/>
      <c r="NAI2" s="332"/>
      <c r="NAJ2" s="332"/>
      <c r="NAK2" s="332"/>
      <c r="NAL2" s="332"/>
      <c r="NAM2" s="332"/>
      <c r="NAN2" s="332"/>
      <c r="NAO2" s="332"/>
      <c r="NAP2" s="332"/>
      <c r="NAQ2" s="332"/>
      <c r="NAR2" s="332"/>
      <c r="NAS2" s="332"/>
      <c r="NAT2" s="332"/>
      <c r="NAU2" s="332"/>
      <c r="NAV2" s="332"/>
      <c r="NAW2" s="332"/>
      <c r="NAX2" s="332"/>
      <c r="NAY2" s="332"/>
      <c r="NAZ2" s="332"/>
      <c r="NBA2" s="332"/>
      <c r="NBB2" s="332"/>
      <c r="NBC2" s="332"/>
      <c r="NBD2" s="332"/>
      <c r="NBE2" s="332"/>
      <c r="NBF2" s="332"/>
      <c r="NBG2" s="332"/>
      <c r="NBH2" s="332"/>
      <c r="NBI2" s="332"/>
      <c r="NBJ2" s="332"/>
      <c r="NBK2" s="332"/>
      <c r="NBL2" s="332"/>
      <c r="NBM2" s="332"/>
      <c r="NBN2" s="332"/>
      <c r="NBO2" s="332"/>
      <c r="NBP2" s="332"/>
      <c r="NBQ2" s="332"/>
      <c r="NBR2" s="332"/>
      <c r="NBS2" s="332"/>
      <c r="NBT2" s="332"/>
      <c r="NBU2" s="332"/>
      <c r="NBV2" s="332"/>
      <c r="NBW2" s="332"/>
      <c r="NBX2" s="332"/>
      <c r="NBY2" s="332"/>
      <c r="NBZ2" s="332"/>
      <c r="NCA2" s="332"/>
      <c r="NCB2" s="332"/>
      <c r="NCC2" s="332"/>
      <c r="NCD2" s="332"/>
      <c r="NCE2" s="332"/>
      <c r="NCF2" s="332"/>
      <c r="NCG2" s="332"/>
      <c r="NCH2" s="332"/>
      <c r="NCI2" s="332"/>
      <c r="NCJ2" s="332"/>
      <c r="NCK2" s="332"/>
      <c r="NCL2" s="332"/>
      <c r="NCM2" s="332"/>
      <c r="NCN2" s="332"/>
      <c r="NCO2" s="332"/>
      <c r="NCP2" s="332"/>
      <c r="NCQ2" s="332"/>
      <c r="NCR2" s="332"/>
      <c r="NCS2" s="332"/>
      <c r="NCT2" s="332"/>
      <c r="NCU2" s="332"/>
      <c r="NCV2" s="332"/>
      <c r="NCW2" s="332"/>
      <c r="NCX2" s="332"/>
      <c r="NCY2" s="332"/>
      <c r="NCZ2" s="332"/>
      <c r="NDA2" s="332"/>
      <c r="NDB2" s="332"/>
      <c r="NDC2" s="332"/>
      <c r="NDD2" s="332"/>
      <c r="NDE2" s="332"/>
      <c r="NDF2" s="332"/>
      <c r="NDG2" s="332"/>
      <c r="NDH2" s="332"/>
      <c r="NDI2" s="332"/>
      <c r="NDJ2" s="332"/>
      <c r="NDK2" s="332"/>
      <c r="NDL2" s="332"/>
      <c r="NDM2" s="332"/>
      <c r="NDN2" s="332"/>
      <c r="NDO2" s="332"/>
      <c r="NDP2" s="332"/>
      <c r="NDQ2" s="332"/>
      <c r="NDR2" s="332"/>
      <c r="NDS2" s="332"/>
      <c r="NDT2" s="332"/>
      <c r="NDU2" s="332"/>
      <c r="NDV2" s="332"/>
      <c r="NDW2" s="332"/>
      <c r="NDX2" s="332"/>
      <c r="NDY2" s="332"/>
      <c r="NDZ2" s="332"/>
      <c r="NEA2" s="332"/>
      <c r="NEB2" s="332"/>
      <c r="NEC2" s="332"/>
      <c r="NED2" s="332"/>
      <c r="NEE2" s="332"/>
      <c r="NEF2" s="332"/>
      <c r="NEG2" s="332"/>
      <c r="NEH2" s="332"/>
      <c r="NEI2" s="332"/>
      <c r="NEJ2" s="332"/>
      <c r="NEK2" s="332"/>
      <c r="NEL2" s="332"/>
      <c r="NEM2" s="332"/>
      <c r="NEN2" s="332"/>
      <c r="NEO2" s="332"/>
      <c r="NEP2" s="332"/>
      <c r="NEQ2" s="332"/>
      <c r="NER2" s="332"/>
      <c r="NES2" s="332"/>
      <c r="NET2" s="332"/>
      <c r="NEU2" s="332"/>
      <c r="NEV2" s="332"/>
      <c r="NEW2" s="332"/>
      <c r="NEX2" s="332"/>
      <c r="NEY2" s="332"/>
      <c r="NEZ2" s="332"/>
      <c r="NFA2" s="332"/>
      <c r="NFB2" s="332"/>
      <c r="NFC2" s="332"/>
      <c r="NFD2" s="332"/>
      <c r="NFE2" s="332"/>
      <c r="NFF2" s="332"/>
      <c r="NFG2" s="332"/>
      <c r="NFH2" s="332"/>
      <c r="NFI2" s="332"/>
      <c r="NFJ2" s="332"/>
      <c r="NFK2" s="332"/>
      <c r="NFL2" s="332"/>
      <c r="NFM2" s="332"/>
      <c r="NFN2" s="332"/>
      <c r="NFO2" s="332"/>
      <c r="NFP2" s="332"/>
      <c r="NFQ2" s="332"/>
      <c r="NFR2" s="332"/>
      <c r="NFS2" s="332"/>
      <c r="NFT2" s="332"/>
      <c r="NFU2" s="332"/>
      <c r="NFV2" s="332"/>
      <c r="NFW2" s="332"/>
      <c r="NFX2" s="332"/>
      <c r="NFY2" s="332"/>
      <c r="NFZ2" s="332"/>
      <c r="NGA2" s="332"/>
      <c r="NGB2" s="332"/>
      <c r="NGC2" s="332"/>
      <c r="NGD2" s="332"/>
      <c r="NGE2" s="332"/>
      <c r="NGF2" s="332"/>
      <c r="NGG2" s="332"/>
      <c r="NGH2" s="332"/>
      <c r="NGI2" s="332"/>
      <c r="NGJ2" s="332"/>
      <c r="NGK2" s="332"/>
      <c r="NGL2" s="332"/>
      <c r="NGM2" s="332"/>
      <c r="NGN2" s="332"/>
      <c r="NGO2" s="332"/>
      <c r="NGP2" s="332"/>
      <c r="NGQ2" s="332"/>
      <c r="NGR2" s="332"/>
      <c r="NGS2" s="332"/>
      <c r="NGT2" s="332"/>
      <c r="NGU2" s="332"/>
      <c r="NGV2" s="332"/>
      <c r="NGW2" s="332"/>
      <c r="NGX2" s="332"/>
      <c r="NGY2" s="332"/>
      <c r="NGZ2" s="332"/>
      <c r="NHA2" s="332"/>
      <c r="NHB2" s="332"/>
      <c r="NHC2" s="332"/>
      <c r="NHD2" s="332"/>
      <c r="NHE2" s="332"/>
      <c r="NHF2" s="332"/>
      <c r="NHG2" s="332"/>
      <c r="NHH2" s="332"/>
      <c r="NHI2" s="332"/>
      <c r="NHJ2" s="332"/>
      <c r="NHK2" s="332"/>
      <c r="NHL2" s="332"/>
      <c r="NHM2" s="332"/>
      <c r="NHN2" s="332"/>
      <c r="NHO2" s="332"/>
      <c r="NHP2" s="332"/>
      <c r="NHQ2" s="332"/>
      <c r="NHR2" s="332"/>
      <c r="NHS2" s="332"/>
      <c r="NHT2" s="332"/>
      <c r="NHU2" s="332"/>
      <c r="NHV2" s="332"/>
      <c r="NHW2" s="332"/>
      <c r="NHX2" s="332"/>
      <c r="NHY2" s="332"/>
      <c r="NHZ2" s="332"/>
      <c r="NIA2" s="332"/>
      <c r="NIB2" s="332"/>
      <c r="NIC2" s="332"/>
      <c r="NID2" s="332"/>
      <c r="NIE2" s="332"/>
      <c r="NIF2" s="332"/>
      <c r="NIG2" s="332"/>
      <c r="NIH2" s="332"/>
      <c r="NII2" s="332"/>
      <c r="NIJ2" s="332"/>
      <c r="NIK2" s="332"/>
      <c r="NIL2" s="332"/>
      <c r="NIM2" s="332"/>
      <c r="NIN2" s="332"/>
      <c r="NIO2" s="332"/>
      <c r="NIP2" s="332"/>
      <c r="NIQ2" s="332"/>
      <c r="NIR2" s="332"/>
      <c r="NIS2" s="332"/>
      <c r="NIT2" s="332"/>
      <c r="NIU2" s="332"/>
      <c r="NIV2" s="332"/>
      <c r="NIW2" s="332"/>
      <c r="NIX2" s="332"/>
      <c r="NIY2" s="332"/>
      <c r="NIZ2" s="332"/>
      <c r="NJA2" s="332"/>
      <c r="NJB2" s="332"/>
      <c r="NJC2" s="332"/>
      <c r="NJD2" s="332"/>
      <c r="NJE2" s="332"/>
      <c r="NJF2" s="332"/>
      <c r="NJG2" s="332"/>
      <c r="NJH2" s="332"/>
      <c r="NJI2" s="332"/>
      <c r="NJJ2" s="332"/>
      <c r="NJK2" s="332"/>
      <c r="NJL2" s="332"/>
      <c r="NJM2" s="332"/>
      <c r="NJN2" s="332"/>
      <c r="NJO2" s="332"/>
      <c r="NJP2" s="332"/>
      <c r="NJQ2" s="332"/>
      <c r="NJR2" s="332"/>
      <c r="NJS2" s="332"/>
      <c r="NJT2" s="332"/>
      <c r="NJU2" s="332"/>
      <c r="NJV2" s="332"/>
      <c r="NJW2" s="332"/>
      <c r="NJX2" s="332"/>
      <c r="NJY2" s="332"/>
      <c r="NJZ2" s="332"/>
      <c r="NKA2" s="332"/>
      <c r="NKB2" s="332"/>
      <c r="NKC2" s="332"/>
      <c r="NKD2" s="332"/>
      <c r="NKE2" s="332"/>
      <c r="NKF2" s="332"/>
      <c r="NKG2" s="332"/>
      <c r="NKH2" s="332"/>
      <c r="NKI2" s="332"/>
      <c r="NKJ2" s="332"/>
      <c r="NKK2" s="332"/>
      <c r="NKL2" s="332"/>
      <c r="NKM2" s="332"/>
      <c r="NKN2" s="332"/>
      <c r="NKO2" s="332"/>
      <c r="NKP2" s="332"/>
      <c r="NKQ2" s="332"/>
      <c r="NKR2" s="332"/>
      <c r="NKS2" s="332"/>
      <c r="NKT2" s="332"/>
      <c r="NKU2" s="332"/>
      <c r="NKV2" s="332"/>
      <c r="NKW2" s="332"/>
      <c r="NKX2" s="332"/>
      <c r="NKY2" s="332"/>
      <c r="NKZ2" s="332"/>
      <c r="NLA2" s="332"/>
      <c r="NLB2" s="332"/>
      <c r="NLC2" s="332"/>
      <c r="NLD2" s="332"/>
      <c r="NLE2" s="332"/>
      <c r="NLF2" s="332"/>
      <c r="NLG2" s="332"/>
      <c r="NLH2" s="332"/>
      <c r="NLI2" s="332"/>
      <c r="NLJ2" s="332"/>
      <c r="NLK2" s="332"/>
      <c r="NLL2" s="332"/>
      <c r="NLM2" s="332"/>
      <c r="NLN2" s="332"/>
      <c r="NLO2" s="332"/>
      <c r="NLP2" s="332"/>
      <c r="NLQ2" s="332"/>
      <c r="NLR2" s="332"/>
      <c r="NLS2" s="332"/>
      <c r="NLT2" s="332"/>
      <c r="NLU2" s="332"/>
      <c r="NLV2" s="332"/>
      <c r="NLW2" s="332"/>
      <c r="NLX2" s="332"/>
      <c r="NLY2" s="332"/>
      <c r="NLZ2" s="332"/>
      <c r="NMA2" s="332"/>
      <c r="NMB2" s="332"/>
      <c r="NMC2" s="332"/>
      <c r="NMD2" s="332"/>
      <c r="NME2" s="332"/>
      <c r="NMF2" s="332"/>
      <c r="NMG2" s="332"/>
      <c r="NMH2" s="332"/>
      <c r="NMI2" s="332"/>
      <c r="NMJ2" s="332"/>
      <c r="NMK2" s="332"/>
      <c r="NML2" s="332"/>
      <c r="NMM2" s="332"/>
      <c r="NMN2" s="332"/>
      <c r="NMO2" s="332"/>
      <c r="NMP2" s="332"/>
      <c r="NMQ2" s="332"/>
      <c r="NMR2" s="332"/>
      <c r="NMS2" s="332"/>
      <c r="NMT2" s="332"/>
      <c r="NMU2" s="332"/>
      <c r="NMV2" s="332"/>
      <c r="NMW2" s="332"/>
      <c r="NMX2" s="332"/>
      <c r="NMY2" s="332"/>
      <c r="NMZ2" s="332"/>
      <c r="NNA2" s="332"/>
      <c r="NNB2" s="332"/>
      <c r="NNC2" s="332"/>
      <c r="NND2" s="332"/>
      <c r="NNE2" s="332"/>
      <c r="NNF2" s="332"/>
      <c r="NNG2" s="332"/>
      <c r="NNH2" s="332"/>
      <c r="NNI2" s="332"/>
      <c r="NNJ2" s="332"/>
      <c r="NNK2" s="332"/>
      <c r="NNL2" s="332"/>
      <c r="NNM2" s="332"/>
      <c r="NNN2" s="332"/>
      <c r="NNO2" s="332"/>
      <c r="NNP2" s="332"/>
      <c r="NNQ2" s="332"/>
      <c r="NNR2" s="332"/>
      <c r="NNS2" s="332"/>
      <c r="NNT2" s="332"/>
      <c r="NNU2" s="332"/>
      <c r="NNV2" s="332"/>
      <c r="NNW2" s="332"/>
      <c r="NNX2" s="332"/>
      <c r="NNY2" s="332"/>
      <c r="NNZ2" s="332"/>
      <c r="NOA2" s="332"/>
      <c r="NOB2" s="332"/>
      <c r="NOC2" s="332"/>
      <c r="NOD2" s="332"/>
      <c r="NOE2" s="332"/>
      <c r="NOF2" s="332"/>
      <c r="NOG2" s="332"/>
      <c r="NOH2" s="332"/>
      <c r="NOI2" s="332"/>
      <c r="NOJ2" s="332"/>
      <c r="NOK2" s="332"/>
      <c r="NOL2" s="332"/>
      <c r="NOM2" s="332"/>
      <c r="NON2" s="332"/>
      <c r="NOO2" s="332"/>
      <c r="NOP2" s="332"/>
      <c r="NOQ2" s="332"/>
      <c r="NOR2" s="332"/>
      <c r="NOS2" s="332"/>
      <c r="NOT2" s="332"/>
      <c r="NOU2" s="332"/>
      <c r="NOV2" s="332"/>
      <c r="NOW2" s="332"/>
      <c r="NOX2" s="332"/>
      <c r="NOY2" s="332"/>
      <c r="NOZ2" s="332"/>
      <c r="NPA2" s="332"/>
      <c r="NPB2" s="332"/>
      <c r="NPC2" s="332"/>
      <c r="NPD2" s="332"/>
      <c r="NPE2" s="332"/>
      <c r="NPF2" s="332"/>
      <c r="NPG2" s="332"/>
      <c r="NPH2" s="332"/>
      <c r="NPI2" s="332"/>
      <c r="NPJ2" s="332"/>
      <c r="NPK2" s="332"/>
      <c r="NPL2" s="332"/>
      <c r="NPM2" s="332"/>
      <c r="NPN2" s="332"/>
      <c r="NPO2" s="332"/>
      <c r="NPP2" s="332"/>
      <c r="NPQ2" s="332"/>
      <c r="NPR2" s="332"/>
      <c r="NPS2" s="332"/>
      <c r="NPT2" s="332"/>
      <c r="NPU2" s="332"/>
      <c r="NPV2" s="332"/>
      <c r="NPW2" s="332"/>
      <c r="NPX2" s="332"/>
      <c r="NPY2" s="332"/>
      <c r="NPZ2" s="332"/>
      <c r="NQA2" s="332"/>
      <c r="NQB2" s="332"/>
      <c r="NQC2" s="332"/>
      <c r="NQD2" s="332"/>
      <c r="NQE2" s="332"/>
      <c r="NQF2" s="332"/>
      <c r="NQG2" s="332"/>
      <c r="NQH2" s="332"/>
      <c r="NQI2" s="332"/>
      <c r="NQJ2" s="332"/>
      <c r="NQK2" s="332"/>
      <c r="NQL2" s="332"/>
      <c r="NQM2" s="332"/>
      <c r="NQN2" s="332"/>
      <c r="NQO2" s="332"/>
      <c r="NQP2" s="332"/>
      <c r="NQQ2" s="332"/>
      <c r="NQR2" s="332"/>
      <c r="NQS2" s="332"/>
      <c r="NQT2" s="332"/>
      <c r="NQU2" s="332"/>
      <c r="NQV2" s="332"/>
      <c r="NQW2" s="332"/>
      <c r="NQX2" s="332"/>
      <c r="NQY2" s="332"/>
      <c r="NQZ2" s="332"/>
      <c r="NRA2" s="332"/>
      <c r="NRB2" s="332"/>
      <c r="NRC2" s="332"/>
      <c r="NRD2" s="332"/>
      <c r="NRE2" s="332"/>
      <c r="NRF2" s="332"/>
      <c r="NRG2" s="332"/>
      <c r="NRH2" s="332"/>
      <c r="NRI2" s="332"/>
      <c r="NRJ2" s="332"/>
      <c r="NRK2" s="332"/>
      <c r="NRL2" s="332"/>
      <c r="NRM2" s="332"/>
      <c r="NRN2" s="332"/>
      <c r="NRO2" s="332"/>
      <c r="NRP2" s="332"/>
      <c r="NRQ2" s="332"/>
      <c r="NRR2" s="332"/>
      <c r="NRS2" s="332"/>
      <c r="NRT2" s="332"/>
      <c r="NRU2" s="332"/>
      <c r="NRV2" s="332"/>
      <c r="NRW2" s="332"/>
      <c r="NRX2" s="332"/>
      <c r="NRY2" s="332"/>
      <c r="NRZ2" s="332"/>
      <c r="NSA2" s="332"/>
      <c r="NSB2" s="332"/>
      <c r="NSC2" s="332"/>
      <c r="NSD2" s="332"/>
      <c r="NSE2" s="332"/>
      <c r="NSF2" s="332"/>
      <c r="NSG2" s="332"/>
      <c r="NSH2" s="332"/>
      <c r="NSI2" s="332"/>
      <c r="NSJ2" s="332"/>
      <c r="NSK2" s="332"/>
      <c r="NSL2" s="332"/>
      <c r="NSM2" s="332"/>
      <c r="NSN2" s="332"/>
      <c r="NSO2" s="332"/>
      <c r="NSP2" s="332"/>
      <c r="NSQ2" s="332"/>
      <c r="NSR2" s="332"/>
      <c r="NSS2" s="332"/>
      <c r="NST2" s="332"/>
      <c r="NSU2" s="332"/>
      <c r="NSV2" s="332"/>
      <c r="NSW2" s="332"/>
      <c r="NSX2" s="332"/>
      <c r="NSY2" s="332"/>
      <c r="NSZ2" s="332"/>
      <c r="NTA2" s="332"/>
      <c r="NTB2" s="332"/>
      <c r="NTC2" s="332"/>
      <c r="NTD2" s="332"/>
      <c r="NTE2" s="332"/>
      <c r="NTF2" s="332"/>
      <c r="NTG2" s="332"/>
      <c r="NTH2" s="332"/>
      <c r="NTI2" s="332"/>
      <c r="NTJ2" s="332"/>
      <c r="NTK2" s="332"/>
      <c r="NTL2" s="332"/>
      <c r="NTM2" s="332"/>
      <c r="NTN2" s="332"/>
      <c r="NTO2" s="332"/>
      <c r="NTP2" s="332"/>
      <c r="NTQ2" s="332"/>
      <c r="NTR2" s="332"/>
      <c r="NTS2" s="332"/>
      <c r="NTT2" s="332"/>
      <c r="NTU2" s="332"/>
      <c r="NTV2" s="332"/>
      <c r="NTW2" s="332"/>
      <c r="NTX2" s="332"/>
      <c r="NTY2" s="332"/>
      <c r="NTZ2" s="332"/>
      <c r="NUA2" s="332"/>
      <c r="NUB2" s="332"/>
      <c r="NUC2" s="332"/>
      <c r="NUD2" s="332"/>
      <c r="NUE2" s="332"/>
      <c r="NUF2" s="332"/>
      <c r="NUG2" s="332"/>
      <c r="NUH2" s="332"/>
      <c r="NUI2" s="332"/>
      <c r="NUJ2" s="332"/>
      <c r="NUK2" s="332"/>
      <c r="NUL2" s="332"/>
      <c r="NUM2" s="332"/>
      <c r="NUN2" s="332"/>
      <c r="NUO2" s="332"/>
      <c r="NUP2" s="332"/>
      <c r="NUQ2" s="332"/>
      <c r="NUR2" s="332"/>
      <c r="NUS2" s="332"/>
      <c r="NUT2" s="332"/>
      <c r="NUU2" s="332"/>
      <c r="NUV2" s="332"/>
      <c r="NUW2" s="332"/>
      <c r="NUX2" s="332"/>
      <c r="NUY2" s="332"/>
      <c r="NUZ2" s="332"/>
      <c r="NVA2" s="332"/>
      <c r="NVB2" s="332"/>
      <c r="NVC2" s="332"/>
      <c r="NVD2" s="332"/>
      <c r="NVE2" s="332"/>
      <c r="NVF2" s="332"/>
      <c r="NVG2" s="332"/>
      <c r="NVH2" s="332"/>
      <c r="NVI2" s="332"/>
      <c r="NVJ2" s="332"/>
      <c r="NVK2" s="332"/>
      <c r="NVL2" s="332"/>
      <c r="NVM2" s="332"/>
      <c r="NVN2" s="332"/>
      <c r="NVO2" s="332"/>
      <c r="NVP2" s="332"/>
      <c r="NVQ2" s="332"/>
      <c r="NVR2" s="332"/>
      <c r="NVS2" s="332"/>
      <c r="NVT2" s="332"/>
      <c r="NVU2" s="332"/>
      <c r="NVV2" s="332"/>
      <c r="NVW2" s="332"/>
      <c r="NVX2" s="332"/>
      <c r="NVY2" s="332"/>
      <c r="NVZ2" s="332"/>
      <c r="NWA2" s="332"/>
      <c r="NWB2" s="332"/>
      <c r="NWC2" s="332"/>
      <c r="NWD2" s="332"/>
      <c r="NWE2" s="332"/>
      <c r="NWF2" s="332"/>
      <c r="NWG2" s="332"/>
      <c r="NWH2" s="332"/>
      <c r="NWI2" s="332"/>
      <c r="NWJ2" s="332"/>
      <c r="NWK2" s="332"/>
      <c r="NWL2" s="332"/>
      <c r="NWM2" s="332"/>
      <c r="NWN2" s="332"/>
      <c r="NWO2" s="332"/>
      <c r="NWP2" s="332"/>
      <c r="NWQ2" s="332"/>
      <c r="NWR2" s="332"/>
      <c r="NWS2" s="332"/>
      <c r="NWT2" s="332"/>
      <c r="NWU2" s="332"/>
      <c r="NWV2" s="332"/>
      <c r="NWW2" s="332"/>
      <c r="NWX2" s="332"/>
      <c r="NWY2" s="332"/>
      <c r="NWZ2" s="332"/>
      <c r="NXA2" s="332"/>
      <c r="NXB2" s="332"/>
      <c r="NXC2" s="332"/>
      <c r="NXD2" s="332"/>
      <c r="NXE2" s="332"/>
      <c r="NXF2" s="332"/>
      <c r="NXG2" s="332"/>
      <c r="NXH2" s="332"/>
      <c r="NXI2" s="332"/>
      <c r="NXJ2" s="332"/>
      <c r="NXK2" s="332"/>
      <c r="NXL2" s="332"/>
      <c r="NXM2" s="332"/>
      <c r="NXN2" s="332"/>
      <c r="NXO2" s="332"/>
      <c r="NXP2" s="332"/>
      <c r="NXQ2" s="332"/>
      <c r="NXR2" s="332"/>
      <c r="NXS2" s="332"/>
      <c r="NXT2" s="332"/>
      <c r="NXU2" s="332"/>
      <c r="NXV2" s="332"/>
      <c r="NXW2" s="332"/>
      <c r="NXX2" s="332"/>
      <c r="NXY2" s="332"/>
      <c r="NXZ2" s="332"/>
      <c r="NYA2" s="332"/>
      <c r="NYB2" s="332"/>
      <c r="NYC2" s="332"/>
      <c r="NYD2" s="332"/>
      <c r="NYE2" s="332"/>
      <c r="NYF2" s="332"/>
      <c r="NYG2" s="332"/>
      <c r="NYH2" s="332"/>
      <c r="NYI2" s="332"/>
      <c r="NYJ2" s="332"/>
      <c r="NYK2" s="332"/>
      <c r="NYL2" s="332"/>
      <c r="NYM2" s="332"/>
      <c r="NYN2" s="332"/>
      <c r="NYO2" s="332"/>
      <c r="NYP2" s="332"/>
      <c r="NYQ2" s="332"/>
      <c r="NYR2" s="332"/>
      <c r="NYS2" s="332"/>
      <c r="NYT2" s="332"/>
      <c r="NYU2" s="332"/>
      <c r="NYV2" s="332"/>
      <c r="NYW2" s="332"/>
      <c r="NYX2" s="332"/>
      <c r="NYY2" s="332"/>
      <c r="NYZ2" s="332"/>
      <c r="NZA2" s="332"/>
      <c r="NZB2" s="332"/>
      <c r="NZC2" s="332"/>
      <c r="NZD2" s="332"/>
      <c r="NZE2" s="332"/>
      <c r="NZF2" s="332"/>
      <c r="NZG2" s="332"/>
      <c r="NZH2" s="332"/>
      <c r="NZI2" s="332"/>
      <c r="NZJ2" s="332"/>
      <c r="NZK2" s="332"/>
      <c r="NZL2" s="332"/>
      <c r="NZM2" s="332"/>
      <c r="NZN2" s="332"/>
      <c r="NZO2" s="332"/>
      <c r="NZP2" s="332"/>
      <c r="NZQ2" s="332"/>
      <c r="NZR2" s="332"/>
      <c r="NZS2" s="332"/>
      <c r="NZT2" s="332"/>
      <c r="NZU2" s="332"/>
      <c r="NZV2" s="332"/>
      <c r="NZW2" s="332"/>
      <c r="NZX2" s="332"/>
      <c r="NZY2" s="332"/>
      <c r="NZZ2" s="332"/>
      <c r="OAA2" s="332"/>
      <c r="OAB2" s="332"/>
      <c r="OAC2" s="332"/>
      <c r="OAD2" s="332"/>
      <c r="OAE2" s="332"/>
      <c r="OAF2" s="332"/>
      <c r="OAG2" s="332"/>
      <c r="OAH2" s="332"/>
      <c r="OAI2" s="332"/>
      <c r="OAJ2" s="332"/>
      <c r="OAK2" s="332"/>
      <c r="OAL2" s="332"/>
      <c r="OAM2" s="332"/>
      <c r="OAN2" s="332"/>
      <c r="OAO2" s="332"/>
      <c r="OAP2" s="332"/>
      <c r="OAQ2" s="332"/>
      <c r="OAR2" s="332"/>
      <c r="OAS2" s="332"/>
      <c r="OAT2" s="332"/>
      <c r="OAU2" s="332"/>
      <c r="OAV2" s="332"/>
      <c r="OAW2" s="332"/>
      <c r="OAX2" s="332"/>
      <c r="OAY2" s="332"/>
      <c r="OAZ2" s="332"/>
      <c r="OBA2" s="332"/>
      <c r="OBB2" s="332"/>
      <c r="OBC2" s="332"/>
      <c r="OBD2" s="332"/>
      <c r="OBE2" s="332"/>
      <c r="OBF2" s="332"/>
      <c r="OBG2" s="332"/>
      <c r="OBH2" s="332"/>
      <c r="OBI2" s="332"/>
      <c r="OBJ2" s="332"/>
      <c r="OBK2" s="332"/>
      <c r="OBL2" s="332"/>
      <c r="OBM2" s="332"/>
      <c r="OBN2" s="332"/>
      <c r="OBO2" s="332"/>
      <c r="OBP2" s="332"/>
      <c r="OBQ2" s="332"/>
      <c r="OBR2" s="332"/>
      <c r="OBS2" s="332"/>
      <c r="OBT2" s="332"/>
      <c r="OBU2" s="332"/>
      <c r="OBV2" s="332"/>
      <c r="OBW2" s="332"/>
      <c r="OBX2" s="332"/>
      <c r="OBY2" s="332"/>
      <c r="OBZ2" s="332"/>
      <c r="OCA2" s="332"/>
      <c r="OCB2" s="332"/>
      <c r="OCC2" s="332"/>
      <c r="OCD2" s="332"/>
      <c r="OCE2" s="332"/>
      <c r="OCF2" s="332"/>
      <c r="OCG2" s="332"/>
      <c r="OCH2" s="332"/>
      <c r="OCI2" s="332"/>
      <c r="OCJ2" s="332"/>
      <c r="OCK2" s="332"/>
      <c r="OCL2" s="332"/>
      <c r="OCM2" s="332"/>
      <c r="OCN2" s="332"/>
      <c r="OCO2" s="332"/>
      <c r="OCP2" s="332"/>
      <c r="OCQ2" s="332"/>
      <c r="OCR2" s="332"/>
      <c r="OCS2" s="332"/>
      <c r="OCT2" s="332"/>
      <c r="OCU2" s="332"/>
      <c r="OCV2" s="332"/>
      <c r="OCW2" s="332"/>
      <c r="OCX2" s="332"/>
      <c r="OCY2" s="332"/>
      <c r="OCZ2" s="332"/>
      <c r="ODA2" s="332"/>
      <c r="ODB2" s="332"/>
      <c r="ODC2" s="332"/>
      <c r="ODD2" s="332"/>
      <c r="ODE2" s="332"/>
      <c r="ODF2" s="332"/>
      <c r="ODG2" s="332"/>
      <c r="ODH2" s="332"/>
      <c r="ODI2" s="332"/>
      <c r="ODJ2" s="332"/>
      <c r="ODK2" s="332"/>
      <c r="ODL2" s="332"/>
      <c r="ODM2" s="332"/>
      <c r="ODN2" s="332"/>
      <c r="ODO2" s="332"/>
      <c r="ODP2" s="332"/>
      <c r="ODQ2" s="332"/>
      <c r="ODR2" s="332"/>
      <c r="ODS2" s="332"/>
      <c r="ODT2" s="332"/>
      <c r="ODU2" s="332"/>
      <c r="ODV2" s="332"/>
      <c r="ODW2" s="332"/>
      <c r="ODX2" s="332"/>
      <c r="ODY2" s="332"/>
      <c r="ODZ2" s="332"/>
      <c r="OEA2" s="332"/>
      <c r="OEB2" s="332"/>
      <c r="OEC2" s="332"/>
      <c r="OED2" s="332"/>
      <c r="OEE2" s="332"/>
      <c r="OEF2" s="332"/>
      <c r="OEG2" s="332"/>
      <c r="OEH2" s="332"/>
      <c r="OEI2" s="332"/>
      <c r="OEJ2" s="332"/>
      <c r="OEK2" s="332"/>
      <c r="OEL2" s="332"/>
      <c r="OEM2" s="332"/>
      <c r="OEN2" s="332"/>
      <c r="OEO2" s="332"/>
      <c r="OEP2" s="332"/>
      <c r="OEQ2" s="332"/>
      <c r="OER2" s="332"/>
      <c r="OES2" s="332"/>
      <c r="OET2" s="332"/>
      <c r="OEU2" s="332"/>
      <c r="OEV2" s="332"/>
      <c r="OEW2" s="332"/>
      <c r="OEX2" s="332"/>
      <c r="OEY2" s="332"/>
      <c r="OEZ2" s="332"/>
      <c r="OFA2" s="332"/>
      <c r="OFB2" s="332"/>
      <c r="OFC2" s="332"/>
      <c r="OFD2" s="332"/>
      <c r="OFE2" s="332"/>
      <c r="OFF2" s="332"/>
      <c r="OFG2" s="332"/>
      <c r="OFH2" s="332"/>
      <c r="OFI2" s="332"/>
      <c r="OFJ2" s="332"/>
      <c r="OFK2" s="332"/>
      <c r="OFL2" s="332"/>
      <c r="OFM2" s="332"/>
      <c r="OFN2" s="332"/>
      <c r="OFO2" s="332"/>
      <c r="OFP2" s="332"/>
      <c r="OFQ2" s="332"/>
      <c r="OFR2" s="332"/>
      <c r="OFS2" s="332"/>
      <c r="OFT2" s="332"/>
      <c r="OFU2" s="332"/>
      <c r="OFV2" s="332"/>
      <c r="OFW2" s="332"/>
      <c r="OFX2" s="332"/>
      <c r="OFY2" s="332"/>
      <c r="OFZ2" s="332"/>
      <c r="OGA2" s="332"/>
      <c r="OGB2" s="332"/>
      <c r="OGC2" s="332"/>
      <c r="OGD2" s="332"/>
      <c r="OGE2" s="332"/>
      <c r="OGF2" s="332"/>
      <c r="OGG2" s="332"/>
      <c r="OGH2" s="332"/>
      <c r="OGI2" s="332"/>
      <c r="OGJ2" s="332"/>
      <c r="OGK2" s="332"/>
      <c r="OGL2" s="332"/>
      <c r="OGM2" s="332"/>
      <c r="OGN2" s="332"/>
      <c r="OGO2" s="332"/>
      <c r="OGP2" s="332"/>
      <c r="OGQ2" s="332"/>
      <c r="OGR2" s="332"/>
      <c r="OGS2" s="332"/>
      <c r="OGT2" s="332"/>
      <c r="OGU2" s="332"/>
      <c r="OGV2" s="332"/>
      <c r="OGW2" s="332"/>
      <c r="OGX2" s="332"/>
      <c r="OGY2" s="332"/>
      <c r="OGZ2" s="332"/>
      <c r="OHA2" s="332"/>
      <c r="OHB2" s="332"/>
      <c r="OHC2" s="332"/>
      <c r="OHD2" s="332"/>
      <c r="OHE2" s="332"/>
      <c r="OHF2" s="332"/>
      <c r="OHG2" s="332"/>
      <c r="OHH2" s="332"/>
      <c r="OHI2" s="332"/>
      <c r="OHJ2" s="332"/>
      <c r="OHK2" s="332"/>
      <c r="OHL2" s="332"/>
      <c r="OHM2" s="332"/>
      <c r="OHN2" s="332"/>
      <c r="OHO2" s="332"/>
      <c r="OHP2" s="332"/>
      <c r="OHQ2" s="332"/>
      <c r="OHR2" s="332"/>
      <c r="OHS2" s="332"/>
      <c r="OHT2" s="332"/>
      <c r="OHU2" s="332"/>
      <c r="OHV2" s="332"/>
      <c r="OHW2" s="332"/>
      <c r="OHX2" s="332"/>
      <c r="OHY2" s="332"/>
      <c r="OHZ2" s="332"/>
      <c r="OIA2" s="332"/>
      <c r="OIB2" s="332"/>
      <c r="OIC2" s="332"/>
      <c r="OID2" s="332"/>
      <c r="OIE2" s="332"/>
      <c r="OIF2" s="332"/>
      <c r="OIG2" s="332"/>
      <c r="OIH2" s="332"/>
      <c r="OII2" s="332"/>
      <c r="OIJ2" s="332"/>
      <c r="OIK2" s="332"/>
      <c r="OIL2" s="332"/>
      <c r="OIM2" s="332"/>
      <c r="OIN2" s="332"/>
      <c r="OIO2" s="332"/>
      <c r="OIP2" s="332"/>
      <c r="OIQ2" s="332"/>
      <c r="OIR2" s="332"/>
      <c r="OIS2" s="332"/>
      <c r="OIT2" s="332"/>
      <c r="OIU2" s="332"/>
      <c r="OIV2" s="332"/>
      <c r="OIW2" s="332"/>
      <c r="OIX2" s="332"/>
      <c r="OIY2" s="332"/>
      <c r="OIZ2" s="332"/>
      <c r="OJA2" s="332"/>
      <c r="OJB2" s="332"/>
      <c r="OJC2" s="332"/>
      <c r="OJD2" s="332"/>
      <c r="OJE2" s="332"/>
      <c r="OJF2" s="332"/>
      <c r="OJG2" s="332"/>
      <c r="OJH2" s="332"/>
      <c r="OJI2" s="332"/>
      <c r="OJJ2" s="332"/>
      <c r="OJK2" s="332"/>
      <c r="OJL2" s="332"/>
      <c r="OJM2" s="332"/>
      <c r="OJN2" s="332"/>
      <c r="OJO2" s="332"/>
      <c r="OJP2" s="332"/>
      <c r="OJQ2" s="332"/>
      <c r="OJR2" s="332"/>
      <c r="OJS2" s="332"/>
      <c r="OJT2" s="332"/>
      <c r="OJU2" s="332"/>
      <c r="OJV2" s="332"/>
      <c r="OJW2" s="332"/>
      <c r="OJX2" s="332"/>
      <c r="OJY2" s="332"/>
      <c r="OJZ2" s="332"/>
      <c r="OKA2" s="332"/>
      <c r="OKB2" s="332"/>
      <c r="OKC2" s="332"/>
      <c r="OKD2" s="332"/>
      <c r="OKE2" s="332"/>
      <c r="OKF2" s="332"/>
      <c r="OKG2" s="332"/>
      <c r="OKH2" s="332"/>
      <c r="OKI2" s="332"/>
      <c r="OKJ2" s="332"/>
      <c r="OKK2" s="332"/>
      <c r="OKL2" s="332"/>
      <c r="OKM2" s="332"/>
      <c r="OKN2" s="332"/>
      <c r="OKO2" s="332"/>
      <c r="OKP2" s="332"/>
      <c r="OKQ2" s="332"/>
      <c r="OKR2" s="332"/>
      <c r="OKS2" s="332"/>
      <c r="OKT2" s="332"/>
      <c r="OKU2" s="332"/>
      <c r="OKV2" s="332"/>
      <c r="OKW2" s="332"/>
      <c r="OKX2" s="332"/>
      <c r="OKY2" s="332"/>
      <c r="OKZ2" s="332"/>
      <c r="OLA2" s="332"/>
      <c r="OLB2" s="332"/>
      <c r="OLC2" s="332"/>
      <c r="OLD2" s="332"/>
      <c r="OLE2" s="332"/>
      <c r="OLF2" s="332"/>
      <c r="OLG2" s="332"/>
      <c r="OLH2" s="332"/>
      <c r="OLI2" s="332"/>
      <c r="OLJ2" s="332"/>
      <c r="OLK2" s="332"/>
      <c r="OLL2" s="332"/>
      <c r="OLM2" s="332"/>
      <c r="OLN2" s="332"/>
      <c r="OLO2" s="332"/>
      <c r="OLP2" s="332"/>
      <c r="OLQ2" s="332"/>
      <c r="OLR2" s="332"/>
      <c r="OLS2" s="332"/>
      <c r="OLT2" s="332"/>
      <c r="OLU2" s="332"/>
      <c r="OLV2" s="332"/>
      <c r="OLW2" s="332"/>
      <c r="OLX2" s="332"/>
      <c r="OLY2" s="332"/>
      <c r="OLZ2" s="332"/>
      <c r="OMA2" s="332"/>
      <c r="OMB2" s="332"/>
      <c r="OMC2" s="332"/>
      <c r="OMD2" s="332"/>
      <c r="OME2" s="332"/>
      <c r="OMF2" s="332"/>
      <c r="OMG2" s="332"/>
      <c r="OMH2" s="332"/>
      <c r="OMI2" s="332"/>
      <c r="OMJ2" s="332"/>
      <c r="OMK2" s="332"/>
      <c r="OML2" s="332"/>
      <c r="OMM2" s="332"/>
      <c r="OMN2" s="332"/>
      <c r="OMO2" s="332"/>
      <c r="OMP2" s="332"/>
      <c r="OMQ2" s="332"/>
      <c r="OMR2" s="332"/>
      <c r="OMS2" s="332"/>
      <c r="OMT2" s="332"/>
      <c r="OMU2" s="332"/>
      <c r="OMV2" s="332"/>
      <c r="OMW2" s="332"/>
      <c r="OMX2" s="332"/>
      <c r="OMY2" s="332"/>
      <c r="OMZ2" s="332"/>
      <c r="ONA2" s="332"/>
      <c r="ONB2" s="332"/>
      <c r="ONC2" s="332"/>
      <c r="OND2" s="332"/>
      <c r="ONE2" s="332"/>
      <c r="ONF2" s="332"/>
      <c r="ONG2" s="332"/>
      <c r="ONH2" s="332"/>
      <c r="ONI2" s="332"/>
      <c r="ONJ2" s="332"/>
      <c r="ONK2" s="332"/>
      <c r="ONL2" s="332"/>
      <c r="ONM2" s="332"/>
      <c r="ONN2" s="332"/>
      <c r="ONO2" s="332"/>
      <c r="ONP2" s="332"/>
      <c r="ONQ2" s="332"/>
      <c r="ONR2" s="332"/>
      <c r="ONS2" s="332"/>
      <c r="ONT2" s="332"/>
      <c r="ONU2" s="332"/>
      <c r="ONV2" s="332"/>
      <c r="ONW2" s="332"/>
      <c r="ONX2" s="332"/>
      <c r="ONY2" s="332"/>
      <c r="ONZ2" s="332"/>
      <c r="OOA2" s="332"/>
      <c r="OOB2" s="332"/>
      <c r="OOC2" s="332"/>
      <c r="OOD2" s="332"/>
      <c r="OOE2" s="332"/>
      <c r="OOF2" s="332"/>
      <c r="OOG2" s="332"/>
      <c r="OOH2" s="332"/>
      <c r="OOI2" s="332"/>
      <c r="OOJ2" s="332"/>
      <c r="OOK2" s="332"/>
      <c r="OOL2" s="332"/>
      <c r="OOM2" s="332"/>
      <c r="OON2" s="332"/>
      <c r="OOO2" s="332"/>
      <c r="OOP2" s="332"/>
      <c r="OOQ2" s="332"/>
      <c r="OOR2" s="332"/>
      <c r="OOS2" s="332"/>
      <c r="OOT2" s="332"/>
      <c r="OOU2" s="332"/>
      <c r="OOV2" s="332"/>
      <c r="OOW2" s="332"/>
      <c r="OOX2" s="332"/>
      <c r="OOY2" s="332"/>
      <c r="OOZ2" s="332"/>
      <c r="OPA2" s="332"/>
      <c r="OPB2" s="332"/>
      <c r="OPC2" s="332"/>
      <c r="OPD2" s="332"/>
      <c r="OPE2" s="332"/>
      <c r="OPF2" s="332"/>
      <c r="OPG2" s="332"/>
      <c r="OPH2" s="332"/>
      <c r="OPI2" s="332"/>
      <c r="OPJ2" s="332"/>
      <c r="OPK2" s="332"/>
      <c r="OPL2" s="332"/>
      <c r="OPM2" s="332"/>
      <c r="OPN2" s="332"/>
      <c r="OPO2" s="332"/>
      <c r="OPP2" s="332"/>
      <c r="OPQ2" s="332"/>
      <c r="OPR2" s="332"/>
      <c r="OPS2" s="332"/>
      <c r="OPT2" s="332"/>
      <c r="OPU2" s="332"/>
      <c r="OPV2" s="332"/>
      <c r="OPW2" s="332"/>
      <c r="OPX2" s="332"/>
      <c r="OPY2" s="332"/>
      <c r="OPZ2" s="332"/>
      <c r="OQA2" s="332"/>
      <c r="OQB2" s="332"/>
      <c r="OQC2" s="332"/>
      <c r="OQD2" s="332"/>
      <c r="OQE2" s="332"/>
      <c r="OQF2" s="332"/>
      <c r="OQG2" s="332"/>
      <c r="OQH2" s="332"/>
      <c r="OQI2" s="332"/>
      <c r="OQJ2" s="332"/>
      <c r="OQK2" s="332"/>
      <c r="OQL2" s="332"/>
      <c r="OQM2" s="332"/>
      <c r="OQN2" s="332"/>
      <c r="OQO2" s="332"/>
      <c r="OQP2" s="332"/>
      <c r="OQQ2" s="332"/>
      <c r="OQR2" s="332"/>
      <c r="OQS2" s="332"/>
      <c r="OQT2" s="332"/>
      <c r="OQU2" s="332"/>
      <c r="OQV2" s="332"/>
      <c r="OQW2" s="332"/>
      <c r="OQX2" s="332"/>
      <c r="OQY2" s="332"/>
      <c r="OQZ2" s="332"/>
      <c r="ORA2" s="332"/>
      <c r="ORB2" s="332"/>
      <c r="ORC2" s="332"/>
      <c r="ORD2" s="332"/>
      <c r="ORE2" s="332"/>
      <c r="ORF2" s="332"/>
      <c r="ORG2" s="332"/>
      <c r="ORH2" s="332"/>
      <c r="ORI2" s="332"/>
      <c r="ORJ2" s="332"/>
      <c r="ORK2" s="332"/>
      <c r="ORL2" s="332"/>
      <c r="ORM2" s="332"/>
      <c r="ORN2" s="332"/>
      <c r="ORO2" s="332"/>
      <c r="ORP2" s="332"/>
      <c r="ORQ2" s="332"/>
      <c r="ORR2" s="332"/>
      <c r="ORS2" s="332"/>
      <c r="ORT2" s="332"/>
      <c r="ORU2" s="332"/>
      <c r="ORV2" s="332"/>
      <c r="ORW2" s="332"/>
      <c r="ORX2" s="332"/>
      <c r="ORY2" s="332"/>
      <c r="ORZ2" s="332"/>
      <c r="OSA2" s="332"/>
      <c r="OSB2" s="332"/>
      <c r="OSC2" s="332"/>
      <c r="OSD2" s="332"/>
      <c r="OSE2" s="332"/>
      <c r="OSF2" s="332"/>
      <c r="OSG2" s="332"/>
      <c r="OSH2" s="332"/>
      <c r="OSI2" s="332"/>
      <c r="OSJ2" s="332"/>
      <c r="OSK2" s="332"/>
      <c r="OSL2" s="332"/>
      <c r="OSM2" s="332"/>
      <c r="OSN2" s="332"/>
      <c r="OSO2" s="332"/>
      <c r="OSP2" s="332"/>
      <c r="OSQ2" s="332"/>
      <c r="OSR2" s="332"/>
      <c r="OSS2" s="332"/>
      <c r="OST2" s="332"/>
      <c r="OSU2" s="332"/>
      <c r="OSV2" s="332"/>
      <c r="OSW2" s="332"/>
      <c r="OSX2" s="332"/>
      <c r="OSY2" s="332"/>
      <c r="OSZ2" s="332"/>
      <c r="OTA2" s="332"/>
      <c r="OTB2" s="332"/>
      <c r="OTC2" s="332"/>
      <c r="OTD2" s="332"/>
      <c r="OTE2" s="332"/>
      <c r="OTF2" s="332"/>
      <c r="OTG2" s="332"/>
      <c r="OTH2" s="332"/>
      <c r="OTI2" s="332"/>
      <c r="OTJ2" s="332"/>
      <c r="OTK2" s="332"/>
      <c r="OTL2" s="332"/>
      <c r="OTM2" s="332"/>
      <c r="OTN2" s="332"/>
      <c r="OTO2" s="332"/>
      <c r="OTP2" s="332"/>
      <c r="OTQ2" s="332"/>
      <c r="OTR2" s="332"/>
      <c r="OTS2" s="332"/>
      <c r="OTT2" s="332"/>
      <c r="OTU2" s="332"/>
      <c r="OTV2" s="332"/>
      <c r="OTW2" s="332"/>
      <c r="OTX2" s="332"/>
      <c r="OTY2" s="332"/>
      <c r="OTZ2" s="332"/>
      <c r="OUA2" s="332"/>
      <c r="OUB2" s="332"/>
      <c r="OUC2" s="332"/>
      <c r="OUD2" s="332"/>
      <c r="OUE2" s="332"/>
      <c r="OUF2" s="332"/>
      <c r="OUG2" s="332"/>
      <c r="OUH2" s="332"/>
      <c r="OUI2" s="332"/>
      <c r="OUJ2" s="332"/>
      <c r="OUK2" s="332"/>
      <c r="OUL2" s="332"/>
      <c r="OUM2" s="332"/>
      <c r="OUN2" s="332"/>
      <c r="OUO2" s="332"/>
      <c r="OUP2" s="332"/>
      <c r="OUQ2" s="332"/>
      <c r="OUR2" s="332"/>
      <c r="OUS2" s="332"/>
      <c r="OUT2" s="332"/>
      <c r="OUU2" s="332"/>
      <c r="OUV2" s="332"/>
      <c r="OUW2" s="332"/>
      <c r="OUX2" s="332"/>
      <c r="OUY2" s="332"/>
      <c r="OUZ2" s="332"/>
      <c r="OVA2" s="332"/>
      <c r="OVB2" s="332"/>
      <c r="OVC2" s="332"/>
      <c r="OVD2" s="332"/>
      <c r="OVE2" s="332"/>
      <c r="OVF2" s="332"/>
      <c r="OVG2" s="332"/>
      <c r="OVH2" s="332"/>
      <c r="OVI2" s="332"/>
      <c r="OVJ2" s="332"/>
      <c r="OVK2" s="332"/>
      <c r="OVL2" s="332"/>
      <c r="OVM2" s="332"/>
      <c r="OVN2" s="332"/>
      <c r="OVO2" s="332"/>
      <c r="OVP2" s="332"/>
      <c r="OVQ2" s="332"/>
      <c r="OVR2" s="332"/>
      <c r="OVS2" s="332"/>
      <c r="OVT2" s="332"/>
      <c r="OVU2" s="332"/>
      <c r="OVV2" s="332"/>
      <c r="OVW2" s="332"/>
      <c r="OVX2" s="332"/>
      <c r="OVY2" s="332"/>
      <c r="OVZ2" s="332"/>
      <c r="OWA2" s="332"/>
      <c r="OWB2" s="332"/>
      <c r="OWC2" s="332"/>
      <c r="OWD2" s="332"/>
      <c r="OWE2" s="332"/>
      <c r="OWF2" s="332"/>
      <c r="OWG2" s="332"/>
      <c r="OWH2" s="332"/>
      <c r="OWI2" s="332"/>
      <c r="OWJ2" s="332"/>
      <c r="OWK2" s="332"/>
      <c r="OWL2" s="332"/>
      <c r="OWM2" s="332"/>
      <c r="OWN2" s="332"/>
      <c r="OWO2" s="332"/>
      <c r="OWP2" s="332"/>
      <c r="OWQ2" s="332"/>
      <c r="OWR2" s="332"/>
      <c r="OWS2" s="332"/>
      <c r="OWT2" s="332"/>
      <c r="OWU2" s="332"/>
      <c r="OWV2" s="332"/>
      <c r="OWW2" s="332"/>
      <c r="OWX2" s="332"/>
      <c r="OWY2" s="332"/>
      <c r="OWZ2" s="332"/>
      <c r="OXA2" s="332"/>
      <c r="OXB2" s="332"/>
      <c r="OXC2" s="332"/>
      <c r="OXD2" s="332"/>
      <c r="OXE2" s="332"/>
      <c r="OXF2" s="332"/>
      <c r="OXG2" s="332"/>
      <c r="OXH2" s="332"/>
      <c r="OXI2" s="332"/>
      <c r="OXJ2" s="332"/>
      <c r="OXK2" s="332"/>
      <c r="OXL2" s="332"/>
      <c r="OXM2" s="332"/>
      <c r="OXN2" s="332"/>
      <c r="OXO2" s="332"/>
      <c r="OXP2" s="332"/>
      <c r="OXQ2" s="332"/>
      <c r="OXR2" s="332"/>
      <c r="OXS2" s="332"/>
      <c r="OXT2" s="332"/>
      <c r="OXU2" s="332"/>
      <c r="OXV2" s="332"/>
      <c r="OXW2" s="332"/>
      <c r="OXX2" s="332"/>
      <c r="OXY2" s="332"/>
      <c r="OXZ2" s="332"/>
      <c r="OYA2" s="332"/>
      <c r="OYB2" s="332"/>
      <c r="OYC2" s="332"/>
      <c r="OYD2" s="332"/>
      <c r="OYE2" s="332"/>
      <c r="OYF2" s="332"/>
      <c r="OYG2" s="332"/>
      <c r="OYH2" s="332"/>
      <c r="OYI2" s="332"/>
      <c r="OYJ2" s="332"/>
      <c r="OYK2" s="332"/>
      <c r="OYL2" s="332"/>
      <c r="OYM2" s="332"/>
      <c r="OYN2" s="332"/>
      <c r="OYO2" s="332"/>
      <c r="OYP2" s="332"/>
      <c r="OYQ2" s="332"/>
      <c r="OYR2" s="332"/>
      <c r="OYS2" s="332"/>
      <c r="OYT2" s="332"/>
      <c r="OYU2" s="332"/>
      <c r="OYV2" s="332"/>
      <c r="OYW2" s="332"/>
      <c r="OYX2" s="332"/>
      <c r="OYY2" s="332"/>
      <c r="OYZ2" s="332"/>
      <c r="OZA2" s="332"/>
      <c r="OZB2" s="332"/>
      <c r="OZC2" s="332"/>
      <c r="OZD2" s="332"/>
      <c r="OZE2" s="332"/>
      <c r="OZF2" s="332"/>
      <c r="OZG2" s="332"/>
      <c r="OZH2" s="332"/>
      <c r="OZI2" s="332"/>
      <c r="OZJ2" s="332"/>
      <c r="OZK2" s="332"/>
      <c r="OZL2" s="332"/>
      <c r="OZM2" s="332"/>
      <c r="OZN2" s="332"/>
      <c r="OZO2" s="332"/>
      <c r="OZP2" s="332"/>
      <c r="OZQ2" s="332"/>
      <c r="OZR2" s="332"/>
      <c r="OZS2" s="332"/>
      <c r="OZT2" s="332"/>
      <c r="OZU2" s="332"/>
      <c r="OZV2" s="332"/>
      <c r="OZW2" s="332"/>
      <c r="OZX2" s="332"/>
      <c r="OZY2" s="332"/>
      <c r="OZZ2" s="332"/>
      <c r="PAA2" s="332"/>
      <c r="PAB2" s="332"/>
      <c r="PAC2" s="332"/>
      <c r="PAD2" s="332"/>
      <c r="PAE2" s="332"/>
      <c r="PAF2" s="332"/>
      <c r="PAG2" s="332"/>
      <c r="PAH2" s="332"/>
      <c r="PAI2" s="332"/>
      <c r="PAJ2" s="332"/>
      <c r="PAK2" s="332"/>
      <c r="PAL2" s="332"/>
      <c r="PAM2" s="332"/>
      <c r="PAN2" s="332"/>
      <c r="PAO2" s="332"/>
      <c r="PAP2" s="332"/>
      <c r="PAQ2" s="332"/>
      <c r="PAR2" s="332"/>
      <c r="PAS2" s="332"/>
      <c r="PAT2" s="332"/>
      <c r="PAU2" s="332"/>
      <c r="PAV2" s="332"/>
      <c r="PAW2" s="332"/>
      <c r="PAX2" s="332"/>
      <c r="PAY2" s="332"/>
      <c r="PAZ2" s="332"/>
      <c r="PBA2" s="332"/>
      <c r="PBB2" s="332"/>
      <c r="PBC2" s="332"/>
      <c r="PBD2" s="332"/>
      <c r="PBE2" s="332"/>
      <c r="PBF2" s="332"/>
      <c r="PBG2" s="332"/>
      <c r="PBH2" s="332"/>
      <c r="PBI2" s="332"/>
      <c r="PBJ2" s="332"/>
      <c r="PBK2" s="332"/>
      <c r="PBL2" s="332"/>
      <c r="PBM2" s="332"/>
      <c r="PBN2" s="332"/>
      <c r="PBO2" s="332"/>
      <c r="PBP2" s="332"/>
      <c r="PBQ2" s="332"/>
      <c r="PBR2" s="332"/>
      <c r="PBS2" s="332"/>
      <c r="PBT2" s="332"/>
      <c r="PBU2" s="332"/>
      <c r="PBV2" s="332"/>
      <c r="PBW2" s="332"/>
      <c r="PBX2" s="332"/>
      <c r="PBY2" s="332"/>
      <c r="PBZ2" s="332"/>
      <c r="PCA2" s="332"/>
      <c r="PCB2" s="332"/>
      <c r="PCC2" s="332"/>
      <c r="PCD2" s="332"/>
      <c r="PCE2" s="332"/>
      <c r="PCF2" s="332"/>
      <c r="PCG2" s="332"/>
      <c r="PCH2" s="332"/>
      <c r="PCI2" s="332"/>
      <c r="PCJ2" s="332"/>
      <c r="PCK2" s="332"/>
      <c r="PCL2" s="332"/>
      <c r="PCM2" s="332"/>
      <c r="PCN2" s="332"/>
      <c r="PCO2" s="332"/>
      <c r="PCP2" s="332"/>
      <c r="PCQ2" s="332"/>
      <c r="PCR2" s="332"/>
      <c r="PCS2" s="332"/>
      <c r="PCT2" s="332"/>
      <c r="PCU2" s="332"/>
      <c r="PCV2" s="332"/>
      <c r="PCW2" s="332"/>
      <c r="PCX2" s="332"/>
      <c r="PCY2" s="332"/>
      <c r="PCZ2" s="332"/>
      <c r="PDA2" s="332"/>
      <c r="PDB2" s="332"/>
      <c r="PDC2" s="332"/>
      <c r="PDD2" s="332"/>
      <c r="PDE2" s="332"/>
      <c r="PDF2" s="332"/>
      <c r="PDG2" s="332"/>
      <c r="PDH2" s="332"/>
      <c r="PDI2" s="332"/>
      <c r="PDJ2" s="332"/>
      <c r="PDK2" s="332"/>
      <c r="PDL2" s="332"/>
      <c r="PDM2" s="332"/>
      <c r="PDN2" s="332"/>
      <c r="PDO2" s="332"/>
      <c r="PDP2" s="332"/>
      <c r="PDQ2" s="332"/>
      <c r="PDR2" s="332"/>
      <c r="PDS2" s="332"/>
      <c r="PDT2" s="332"/>
      <c r="PDU2" s="332"/>
      <c r="PDV2" s="332"/>
      <c r="PDW2" s="332"/>
      <c r="PDX2" s="332"/>
      <c r="PDY2" s="332"/>
      <c r="PDZ2" s="332"/>
      <c r="PEA2" s="332"/>
      <c r="PEB2" s="332"/>
      <c r="PEC2" s="332"/>
      <c r="PED2" s="332"/>
      <c r="PEE2" s="332"/>
      <c r="PEF2" s="332"/>
      <c r="PEG2" s="332"/>
      <c r="PEH2" s="332"/>
      <c r="PEI2" s="332"/>
      <c r="PEJ2" s="332"/>
      <c r="PEK2" s="332"/>
      <c r="PEL2" s="332"/>
      <c r="PEM2" s="332"/>
      <c r="PEN2" s="332"/>
      <c r="PEO2" s="332"/>
      <c r="PEP2" s="332"/>
      <c r="PEQ2" s="332"/>
      <c r="PER2" s="332"/>
      <c r="PES2" s="332"/>
      <c r="PET2" s="332"/>
      <c r="PEU2" s="332"/>
      <c r="PEV2" s="332"/>
      <c r="PEW2" s="332"/>
      <c r="PEX2" s="332"/>
      <c r="PEY2" s="332"/>
      <c r="PEZ2" s="332"/>
      <c r="PFA2" s="332"/>
      <c r="PFB2" s="332"/>
      <c r="PFC2" s="332"/>
      <c r="PFD2" s="332"/>
      <c r="PFE2" s="332"/>
      <c r="PFF2" s="332"/>
      <c r="PFG2" s="332"/>
      <c r="PFH2" s="332"/>
      <c r="PFI2" s="332"/>
      <c r="PFJ2" s="332"/>
      <c r="PFK2" s="332"/>
      <c r="PFL2" s="332"/>
      <c r="PFM2" s="332"/>
      <c r="PFN2" s="332"/>
      <c r="PFO2" s="332"/>
      <c r="PFP2" s="332"/>
      <c r="PFQ2" s="332"/>
      <c r="PFR2" s="332"/>
      <c r="PFS2" s="332"/>
      <c r="PFT2" s="332"/>
      <c r="PFU2" s="332"/>
      <c r="PFV2" s="332"/>
      <c r="PFW2" s="332"/>
      <c r="PFX2" s="332"/>
      <c r="PFY2" s="332"/>
      <c r="PFZ2" s="332"/>
      <c r="PGA2" s="332"/>
      <c r="PGB2" s="332"/>
      <c r="PGC2" s="332"/>
      <c r="PGD2" s="332"/>
      <c r="PGE2" s="332"/>
      <c r="PGF2" s="332"/>
      <c r="PGG2" s="332"/>
      <c r="PGH2" s="332"/>
      <c r="PGI2" s="332"/>
      <c r="PGJ2" s="332"/>
      <c r="PGK2" s="332"/>
      <c r="PGL2" s="332"/>
      <c r="PGM2" s="332"/>
      <c r="PGN2" s="332"/>
      <c r="PGO2" s="332"/>
      <c r="PGP2" s="332"/>
      <c r="PGQ2" s="332"/>
      <c r="PGR2" s="332"/>
      <c r="PGS2" s="332"/>
      <c r="PGT2" s="332"/>
      <c r="PGU2" s="332"/>
      <c r="PGV2" s="332"/>
      <c r="PGW2" s="332"/>
      <c r="PGX2" s="332"/>
      <c r="PGY2" s="332"/>
      <c r="PGZ2" s="332"/>
      <c r="PHA2" s="332"/>
      <c r="PHB2" s="332"/>
      <c r="PHC2" s="332"/>
      <c r="PHD2" s="332"/>
      <c r="PHE2" s="332"/>
      <c r="PHF2" s="332"/>
      <c r="PHG2" s="332"/>
      <c r="PHH2" s="332"/>
      <c r="PHI2" s="332"/>
      <c r="PHJ2" s="332"/>
      <c r="PHK2" s="332"/>
      <c r="PHL2" s="332"/>
      <c r="PHM2" s="332"/>
      <c r="PHN2" s="332"/>
      <c r="PHO2" s="332"/>
      <c r="PHP2" s="332"/>
      <c r="PHQ2" s="332"/>
      <c r="PHR2" s="332"/>
      <c r="PHS2" s="332"/>
      <c r="PHT2" s="332"/>
      <c r="PHU2" s="332"/>
      <c r="PHV2" s="332"/>
      <c r="PHW2" s="332"/>
      <c r="PHX2" s="332"/>
      <c r="PHY2" s="332"/>
      <c r="PHZ2" s="332"/>
      <c r="PIA2" s="332"/>
      <c r="PIB2" s="332"/>
      <c r="PIC2" s="332"/>
      <c r="PID2" s="332"/>
      <c r="PIE2" s="332"/>
      <c r="PIF2" s="332"/>
      <c r="PIG2" s="332"/>
      <c r="PIH2" s="332"/>
      <c r="PII2" s="332"/>
      <c r="PIJ2" s="332"/>
      <c r="PIK2" s="332"/>
      <c r="PIL2" s="332"/>
      <c r="PIM2" s="332"/>
      <c r="PIN2" s="332"/>
      <c r="PIO2" s="332"/>
      <c r="PIP2" s="332"/>
      <c r="PIQ2" s="332"/>
      <c r="PIR2" s="332"/>
      <c r="PIS2" s="332"/>
      <c r="PIT2" s="332"/>
      <c r="PIU2" s="332"/>
      <c r="PIV2" s="332"/>
      <c r="PIW2" s="332"/>
      <c r="PIX2" s="332"/>
      <c r="PIY2" s="332"/>
      <c r="PIZ2" s="332"/>
      <c r="PJA2" s="332"/>
      <c r="PJB2" s="332"/>
      <c r="PJC2" s="332"/>
      <c r="PJD2" s="332"/>
      <c r="PJE2" s="332"/>
      <c r="PJF2" s="332"/>
      <c r="PJG2" s="332"/>
      <c r="PJH2" s="332"/>
      <c r="PJI2" s="332"/>
      <c r="PJJ2" s="332"/>
      <c r="PJK2" s="332"/>
      <c r="PJL2" s="332"/>
      <c r="PJM2" s="332"/>
      <c r="PJN2" s="332"/>
      <c r="PJO2" s="332"/>
      <c r="PJP2" s="332"/>
      <c r="PJQ2" s="332"/>
      <c r="PJR2" s="332"/>
      <c r="PJS2" s="332"/>
      <c r="PJT2" s="332"/>
      <c r="PJU2" s="332"/>
      <c r="PJV2" s="332"/>
      <c r="PJW2" s="332"/>
      <c r="PJX2" s="332"/>
      <c r="PJY2" s="332"/>
      <c r="PJZ2" s="332"/>
      <c r="PKA2" s="332"/>
      <c r="PKB2" s="332"/>
      <c r="PKC2" s="332"/>
      <c r="PKD2" s="332"/>
      <c r="PKE2" s="332"/>
      <c r="PKF2" s="332"/>
      <c r="PKG2" s="332"/>
      <c r="PKH2" s="332"/>
      <c r="PKI2" s="332"/>
      <c r="PKJ2" s="332"/>
      <c r="PKK2" s="332"/>
      <c r="PKL2" s="332"/>
      <c r="PKM2" s="332"/>
      <c r="PKN2" s="332"/>
      <c r="PKO2" s="332"/>
      <c r="PKP2" s="332"/>
      <c r="PKQ2" s="332"/>
      <c r="PKR2" s="332"/>
      <c r="PKS2" s="332"/>
      <c r="PKT2" s="332"/>
      <c r="PKU2" s="332"/>
      <c r="PKV2" s="332"/>
      <c r="PKW2" s="332"/>
      <c r="PKX2" s="332"/>
      <c r="PKY2" s="332"/>
      <c r="PKZ2" s="332"/>
      <c r="PLA2" s="332"/>
      <c r="PLB2" s="332"/>
      <c r="PLC2" s="332"/>
      <c r="PLD2" s="332"/>
      <c r="PLE2" s="332"/>
      <c r="PLF2" s="332"/>
      <c r="PLG2" s="332"/>
      <c r="PLH2" s="332"/>
      <c r="PLI2" s="332"/>
      <c r="PLJ2" s="332"/>
      <c r="PLK2" s="332"/>
      <c r="PLL2" s="332"/>
      <c r="PLM2" s="332"/>
      <c r="PLN2" s="332"/>
      <c r="PLO2" s="332"/>
      <c r="PLP2" s="332"/>
      <c r="PLQ2" s="332"/>
      <c r="PLR2" s="332"/>
      <c r="PLS2" s="332"/>
      <c r="PLT2" s="332"/>
      <c r="PLU2" s="332"/>
      <c r="PLV2" s="332"/>
      <c r="PLW2" s="332"/>
      <c r="PLX2" s="332"/>
      <c r="PLY2" s="332"/>
      <c r="PLZ2" s="332"/>
      <c r="PMA2" s="332"/>
      <c r="PMB2" s="332"/>
      <c r="PMC2" s="332"/>
      <c r="PMD2" s="332"/>
      <c r="PME2" s="332"/>
      <c r="PMF2" s="332"/>
      <c r="PMG2" s="332"/>
      <c r="PMH2" s="332"/>
      <c r="PMI2" s="332"/>
      <c r="PMJ2" s="332"/>
      <c r="PMK2" s="332"/>
      <c r="PML2" s="332"/>
      <c r="PMM2" s="332"/>
      <c r="PMN2" s="332"/>
      <c r="PMO2" s="332"/>
      <c r="PMP2" s="332"/>
      <c r="PMQ2" s="332"/>
      <c r="PMR2" s="332"/>
      <c r="PMS2" s="332"/>
      <c r="PMT2" s="332"/>
      <c r="PMU2" s="332"/>
      <c r="PMV2" s="332"/>
      <c r="PMW2" s="332"/>
      <c r="PMX2" s="332"/>
      <c r="PMY2" s="332"/>
      <c r="PMZ2" s="332"/>
      <c r="PNA2" s="332"/>
      <c r="PNB2" s="332"/>
      <c r="PNC2" s="332"/>
      <c r="PND2" s="332"/>
      <c r="PNE2" s="332"/>
      <c r="PNF2" s="332"/>
      <c r="PNG2" s="332"/>
      <c r="PNH2" s="332"/>
      <c r="PNI2" s="332"/>
      <c r="PNJ2" s="332"/>
      <c r="PNK2" s="332"/>
      <c r="PNL2" s="332"/>
      <c r="PNM2" s="332"/>
      <c r="PNN2" s="332"/>
      <c r="PNO2" s="332"/>
      <c r="PNP2" s="332"/>
      <c r="PNQ2" s="332"/>
      <c r="PNR2" s="332"/>
      <c r="PNS2" s="332"/>
      <c r="PNT2" s="332"/>
      <c r="PNU2" s="332"/>
      <c r="PNV2" s="332"/>
      <c r="PNW2" s="332"/>
      <c r="PNX2" s="332"/>
      <c r="PNY2" s="332"/>
      <c r="PNZ2" s="332"/>
      <c r="POA2" s="332"/>
      <c r="POB2" s="332"/>
      <c r="POC2" s="332"/>
      <c r="POD2" s="332"/>
      <c r="POE2" s="332"/>
      <c r="POF2" s="332"/>
      <c r="POG2" s="332"/>
      <c r="POH2" s="332"/>
      <c r="POI2" s="332"/>
      <c r="POJ2" s="332"/>
      <c r="POK2" s="332"/>
      <c r="POL2" s="332"/>
      <c r="POM2" s="332"/>
      <c r="PON2" s="332"/>
      <c r="POO2" s="332"/>
      <c r="POP2" s="332"/>
      <c r="POQ2" s="332"/>
      <c r="POR2" s="332"/>
      <c r="POS2" s="332"/>
      <c r="POT2" s="332"/>
      <c r="POU2" s="332"/>
      <c r="POV2" s="332"/>
      <c r="POW2" s="332"/>
      <c r="POX2" s="332"/>
      <c r="POY2" s="332"/>
      <c r="POZ2" s="332"/>
      <c r="PPA2" s="332"/>
      <c r="PPB2" s="332"/>
      <c r="PPC2" s="332"/>
      <c r="PPD2" s="332"/>
      <c r="PPE2" s="332"/>
      <c r="PPF2" s="332"/>
      <c r="PPG2" s="332"/>
      <c r="PPH2" s="332"/>
      <c r="PPI2" s="332"/>
      <c r="PPJ2" s="332"/>
      <c r="PPK2" s="332"/>
      <c r="PPL2" s="332"/>
      <c r="PPM2" s="332"/>
      <c r="PPN2" s="332"/>
      <c r="PPO2" s="332"/>
      <c r="PPP2" s="332"/>
      <c r="PPQ2" s="332"/>
      <c r="PPR2" s="332"/>
      <c r="PPS2" s="332"/>
      <c r="PPT2" s="332"/>
      <c r="PPU2" s="332"/>
      <c r="PPV2" s="332"/>
      <c r="PPW2" s="332"/>
      <c r="PPX2" s="332"/>
      <c r="PPY2" s="332"/>
      <c r="PPZ2" s="332"/>
      <c r="PQA2" s="332"/>
      <c r="PQB2" s="332"/>
      <c r="PQC2" s="332"/>
      <c r="PQD2" s="332"/>
      <c r="PQE2" s="332"/>
      <c r="PQF2" s="332"/>
      <c r="PQG2" s="332"/>
      <c r="PQH2" s="332"/>
      <c r="PQI2" s="332"/>
      <c r="PQJ2" s="332"/>
      <c r="PQK2" s="332"/>
      <c r="PQL2" s="332"/>
      <c r="PQM2" s="332"/>
      <c r="PQN2" s="332"/>
      <c r="PQO2" s="332"/>
      <c r="PQP2" s="332"/>
      <c r="PQQ2" s="332"/>
      <c r="PQR2" s="332"/>
      <c r="PQS2" s="332"/>
      <c r="PQT2" s="332"/>
      <c r="PQU2" s="332"/>
      <c r="PQV2" s="332"/>
      <c r="PQW2" s="332"/>
      <c r="PQX2" s="332"/>
      <c r="PQY2" s="332"/>
      <c r="PQZ2" s="332"/>
      <c r="PRA2" s="332"/>
      <c r="PRB2" s="332"/>
      <c r="PRC2" s="332"/>
      <c r="PRD2" s="332"/>
      <c r="PRE2" s="332"/>
      <c r="PRF2" s="332"/>
      <c r="PRG2" s="332"/>
      <c r="PRH2" s="332"/>
      <c r="PRI2" s="332"/>
      <c r="PRJ2" s="332"/>
      <c r="PRK2" s="332"/>
      <c r="PRL2" s="332"/>
      <c r="PRM2" s="332"/>
      <c r="PRN2" s="332"/>
      <c r="PRO2" s="332"/>
      <c r="PRP2" s="332"/>
      <c r="PRQ2" s="332"/>
      <c r="PRR2" s="332"/>
      <c r="PRS2" s="332"/>
      <c r="PRT2" s="332"/>
      <c r="PRU2" s="332"/>
      <c r="PRV2" s="332"/>
      <c r="PRW2" s="332"/>
      <c r="PRX2" s="332"/>
      <c r="PRY2" s="332"/>
      <c r="PRZ2" s="332"/>
      <c r="PSA2" s="332"/>
      <c r="PSB2" s="332"/>
      <c r="PSC2" s="332"/>
      <c r="PSD2" s="332"/>
      <c r="PSE2" s="332"/>
      <c r="PSF2" s="332"/>
      <c r="PSG2" s="332"/>
      <c r="PSH2" s="332"/>
      <c r="PSI2" s="332"/>
      <c r="PSJ2" s="332"/>
      <c r="PSK2" s="332"/>
      <c r="PSL2" s="332"/>
      <c r="PSM2" s="332"/>
      <c r="PSN2" s="332"/>
      <c r="PSO2" s="332"/>
      <c r="PSP2" s="332"/>
      <c r="PSQ2" s="332"/>
      <c r="PSR2" s="332"/>
      <c r="PSS2" s="332"/>
      <c r="PST2" s="332"/>
      <c r="PSU2" s="332"/>
      <c r="PSV2" s="332"/>
      <c r="PSW2" s="332"/>
      <c r="PSX2" s="332"/>
      <c r="PSY2" s="332"/>
      <c r="PSZ2" s="332"/>
      <c r="PTA2" s="332"/>
      <c r="PTB2" s="332"/>
      <c r="PTC2" s="332"/>
      <c r="PTD2" s="332"/>
      <c r="PTE2" s="332"/>
      <c r="PTF2" s="332"/>
      <c r="PTG2" s="332"/>
      <c r="PTH2" s="332"/>
      <c r="PTI2" s="332"/>
      <c r="PTJ2" s="332"/>
      <c r="PTK2" s="332"/>
      <c r="PTL2" s="332"/>
      <c r="PTM2" s="332"/>
      <c r="PTN2" s="332"/>
      <c r="PTO2" s="332"/>
      <c r="PTP2" s="332"/>
      <c r="PTQ2" s="332"/>
      <c r="PTR2" s="332"/>
      <c r="PTS2" s="332"/>
      <c r="PTT2" s="332"/>
      <c r="PTU2" s="332"/>
      <c r="PTV2" s="332"/>
      <c r="PTW2" s="332"/>
      <c r="PTX2" s="332"/>
      <c r="PTY2" s="332"/>
      <c r="PTZ2" s="332"/>
      <c r="PUA2" s="332"/>
      <c r="PUB2" s="332"/>
      <c r="PUC2" s="332"/>
      <c r="PUD2" s="332"/>
      <c r="PUE2" s="332"/>
      <c r="PUF2" s="332"/>
      <c r="PUG2" s="332"/>
      <c r="PUH2" s="332"/>
      <c r="PUI2" s="332"/>
      <c r="PUJ2" s="332"/>
      <c r="PUK2" s="332"/>
      <c r="PUL2" s="332"/>
      <c r="PUM2" s="332"/>
      <c r="PUN2" s="332"/>
      <c r="PUO2" s="332"/>
      <c r="PUP2" s="332"/>
      <c r="PUQ2" s="332"/>
      <c r="PUR2" s="332"/>
      <c r="PUS2" s="332"/>
      <c r="PUT2" s="332"/>
      <c r="PUU2" s="332"/>
      <c r="PUV2" s="332"/>
      <c r="PUW2" s="332"/>
      <c r="PUX2" s="332"/>
      <c r="PUY2" s="332"/>
      <c r="PUZ2" s="332"/>
      <c r="PVA2" s="332"/>
      <c r="PVB2" s="332"/>
      <c r="PVC2" s="332"/>
      <c r="PVD2" s="332"/>
      <c r="PVE2" s="332"/>
      <c r="PVF2" s="332"/>
      <c r="PVG2" s="332"/>
      <c r="PVH2" s="332"/>
      <c r="PVI2" s="332"/>
      <c r="PVJ2" s="332"/>
      <c r="PVK2" s="332"/>
      <c r="PVL2" s="332"/>
      <c r="PVM2" s="332"/>
      <c r="PVN2" s="332"/>
      <c r="PVO2" s="332"/>
      <c r="PVP2" s="332"/>
      <c r="PVQ2" s="332"/>
      <c r="PVR2" s="332"/>
      <c r="PVS2" s="332"/>
      <c r="PVT2" s="332"/>
      <c r="PVU2" s="332"/>
      <c r="PVV2" s="332"/>
      <c r="PVW2" s="332"/>
      <c r="PVX2" s="332"/>
      <c r="PVY2" s="332"/>
      <c r="PVZ2" s="332"/>
      <c r="PWA2" s="332"/>
      <c r="PWB2" s="332"/>
      <c r="PWC2" s="332"/>
      <c r="PWD2" s="332"/>
      <c r="PWE2" s="332"/>
      <c r="PWF2" s="332"/>
      <c r="PWG2" s="332"/>
      <c r="PWH2" s="332"/>
      <c r="PWI2" s="332"/>
      <c r="PWJ2" s="332"/>
      <c r="PWK2" s="332"/>
      <c r="PWL2" s="332"/>
      <c r="PWM2" s="332"/>
      <c r="PWN2" s="332"/>
      <c r="PWO2" s="332"/>
      <c r="PWP2" s="332"/>
      <c r="PWQ2" s="332"/>
      <c r="PWR2" s="332"/>
      <c r="PWS2" s="332"/>
      <c r="PWT2" s="332"/>
      <c r="PWU2" s="332"/>
      <c r="PWV2" s="332"/>
      <c r="PWW2" s="332"/>
      <c r="PWX2" s="332"/>
      <c r="PWY2" s="332"/>
      <c r="PWZ2" s="332"/>
      <c r="PXA2" s="332"/>
      <c r="PXB2" s="332"/>
      <c r="PXC2" s="332"/>
      <c r="PXD2" s="332"/>
      <c r="PXE2" s="332"/>
      <c r="PXF2" s="332"/>
      <c r="PXG2" s="332"/>
      <c r="PXH2" s="332"/>
      <c r="PXI2" s="332"/>
      <c r="PXJ2" s="332"/>
      <c r="PXK2" s="332"/>
      <c r="PXL2" s="332"/>
      <c r="PXM2" s="332"/>
      <c r="PXN2" s="332"/>
      <c r="PXO2" s="332"/>
      <c r="PXP2" s="332"/>
      <c r="PXQ2" s="332"/>
      <c r="PXR2" s="332"/>
      <c r="PXS2" s="332"/>
      <c r="PXT2" s="332"/>
      <c r="PXU2" s="332"/>
      <c r="PXV2" s="332"/>
      <c r="PXW2" s="332"/>
      <c r="PXX2" s="332"/>
      <c r="PXY2" s="332"/>
      <c r="PXZ2" s="332"/>
      <c r="PYA2" s="332"/>
      <c r="PYB2" s="332"/>
      <c r="PYC2" s="332"/>
      <c r="PYD2" s="332"/>
      <c r="PYE2" s="332"/>
      <c r="PYF2" s="332"/>
      <c r="PYG2" s="332"/>
      <c r="PYH2" s="332"/>
      <c r="PYI2" s="332"/>
      <c r="PYJ2" s="332"/>
      <c r="PYK2" s="332"/>
      <c r="PYL2" s="332"/>
      <c r="PYM2" s="332"/>
      <c r="PYN2" s="332"/>
      <c r="PYO2" s="332"/>
      <c r="PYP2" s="332"/>
      <c r="PYQ2" s="332"/>
      <c r="PYR2" s="332"/>
      <c r="PYS2" s="332"/>
      <c r="PYT2" s="332"/>
      <c r="PYU2" s="332"/>
      <c r="PYV2" s="332"/>
      <c r="PYW2" s="332"/>
      <c r="PYX2" s="332"/>
      <c r="PYY2" s="332"/>
      <c r="PYZ2" s="332"/>
      <c r="PZA2" s="332"/>
      <c r="PZB2" s="332"/>
      <c r="PZC2" s="332"/>
      <c r="PZD2" s="332"/>
      <c r="PZE2" s="332"/>
      <c r="PZF2" s="332"/>
      <c r="PZG2" s="332"/>
      <c r="PZH2" s="332"/>
      <c r="PZI2" s="332"/>
      <c r="PZJ2" s="332"/>
      <c r="PZK2" s="332"/>
      <c r="PZL2" s="332"/>
      <c r="PZM2" s="332"/>
      <c r="PZN2" s="332"/>
      <c r="PZO2" s="332"/>
      <c r="PZP2" s="332"/>
      <c r="PZQ2" s="332"/>
      <c r="PZR2" s="332"/>
      <c r="PZS2" s="332"/>
      <c r="PZT2" s="332"/>
      <c r="PZU2" s="332"/>
      <c r="PZV2" s="332"/>
      <c r="PZW2" s="332"/>
      <c r="PZX2" s="332"/>
      <c r="PZY2" s="332"/>
      <c r="PZZ2" s="332"/>
      <c r="QAA2" s="332"/>
      <c r="QAB2" s="332"/>
      <c r="QAC2" s="332"/>
      <c r="QAD2" s="332"/>
      <c r="QAE2" s="332"/>
      <c r="QAF2" s="332"/>
      <c r="QAG2" s="332"/>
      <c r="QAH2" s="332"/>
      <c r="QAI2" s="332"/>
      <c r="QAJ2" s="332"/>
      <c r="QAK2" s="332"/>
      <c r="QAL2" s="332"/>
      <c r="QAM2" s="332"/>
      <c r="QAN2" s="332"/>
      <c r="QAO2" s="332"/>
      <c r="QAP2" s="332"/>
      <c r="QAQ2" s="332"/>
      <c r="QAR2" s="332"/>
      <c r="QAS2" s="332"/>
      <c r="QAT2" s="332"/>
      <c r="QAU2" s="332"/>
      <c r="QAV2" s="332"/>
      <c r="QAW2" s="332"/>
      <c r="QAX2" s="332"/>
      <c r="QAY2" s="332"/>
      <c r="QAZ2" s="332"/>
      <c r="QBA2" s="332"/>
      <c r="QBB2" s="332"/>
      <c r="QBC2" s="332"/>
      <c r="QBD2" s="332"/>
      <c r="QBE2" s="332"/>
      <c r="QBF2" s="332"/>
      <c r="QBG2" s="332"/>
      <c r="QBH2" s="332"/>
      <c r="QBI2" s="332"/>
      <c r="QBJ2" s="332"/>
      <c r="QBK2" s="332"/>
      <c r="QBL2" s="332"/>
      <c r="QBM2" s="332"/>
      <c r="QBN2" s="332"/>
      <c r="QBO2" s="332"/>
      <c r="QBP2" s="332"/>
      <c r="QBQ2" s="332"/>
      <c r="QBR2" s="332"/>
      <c r="QBS2" s="332"/>
      <c r="QBT2" s="332"/>
      <c r="QBU2" s="332"/>
      <c r="QBV2" s="332"/>
      <c r="QBW2" s="332"/>
      <c r="QBX2" s="332"/>
      <c r="QBY2" s="332"/>
      <c r="QBZ2" s="332"/>
      <c r="QCA2" s="332"/>
      <c r="QCB2" s="332"/>
      <c r="QCC2" s="332"/>
      <c r="QCD2" s="332"/>
      <c r="QCE2" s="332"/>
      <c r="QCF2" s="332"/>
      <c r="QCG2" s="332"/>
      <c r="QCH2" s="332"/>
      <c r="QCI2" s="332"/>
      <c r="QCJ2" s="332"/>
      <c r="QCK2" s="332"/>
      <c r="QCL2" s="332"/>
      <c r="QCM2" s="332"/>
      <c r="QCN2" s="332"/>
      <c r="QCO2" s="332"/>
      <c r="QCP2" s="332"/>
      <c r="QCQ2" s="332"/>
      <c r="QCR2" s="332"/>
      <c r="QCS2" s="332"/>
      <c r="QCT2" s="332"/>
      <c r="QCU2" s="332"/>
      <c r="QCV2" s="332"/>
      <c r="QCW2" s="332"/>
      <c r="QCX2" s="332"/>
      <c r="QCY2" s="332"/>
      <c r="QCZ2" s="332"/>
      <c r="QDA2" s="332"/>
      <c r="QDB2" s="332"/>
      <c r="QDC2" s="332"/>
      <c r="QDD2" s="332"/>
      <c r="QDE2" s="332"/>
      <c r="QDF2" s="332"/>
      <c r="QDG2" s="332"/>
      <c r="QDH2" s="332"/>
      <c r="QDI2" s="332"/>
      <c r="QDJ2" s="332"/>
      <c r="QDK2" s="332"/>
      <c r="QDL2" s="332"/>
      <c r="QDM2" s="332"/>
      <c r="QDN2" s="332"/>
      <c r="QDO2" s="332"/>
      <c r="QDP2" s="332"/>
      <c r="QDQ2" s="332"/>
      <c r="QDR2" s="332"/>
      <c r="QDS2" s="332"/>
      <c r="QDT2" s="332"/>
      <c r="QDU2" s="332"/>
      <c r="QDV2" s="332"/>
      <c r="QDW2" s="332"/>
      <c r="QDX2" s="332"/>
      <c r="QDY2" s="332"/>
      <c r="QDZ2" s="332"/>
      <c r="QEA2" s="332"/>
      <c r="QEB2" s="332"/>
      <c r="QEC2" s="332"/>
      <c r="QED2" s="332"/>
      <c r="QEE2" s="332"/>
      <c r="QEF2" s="332"/>
      <c r="QEG2" s="332"/>
      <c r="QEH2" s="332"/>
      <c r="QEI2" s="332"/>
      <c r="QEJ2" s="332"/>
      <c r="QEK2" s="332"/>
      <c r="QEL2" s="332"/>
      <c r="QEM2" s="332"/>
      <c r="QEN2" s="332"/>
      <c r="QEO2" s="332"/>
      <c r="QEP2" s="332"/>
      <c r="QEQ2" s="332"/>
      <c r="QER2" s="332"/>
      <c r="QES2" s="332"/>
      <c r="QET2" s="332"/>
      <c r="QEU2" s="332"/>
      <c r="QEV2" s="332"/>
      <c r="QEW2" s="332"/>
      <c r="QEX2" s="332"/>
      <c r="QEY2" s="332"/>
      <c r="QEZ2" s="332"/>
      <c r="QFA2" s="332"/>
      <c r="QFB2" s="332"/>
      <c r="QFC2" s="332"/>
      <c r="QFD2" s="332"/>
      <c r="QFE2" s="332"/>
      <c r="QFF2" s="332"/>
      <c r="QFG2" s="332"/>
      <c r="QFH2" s="332"/>
      <c r="QFI2" s="332"/>
      <c r="QFJ2" s="332"/>
      <c r="QFK2" s="332"/>
      <c r="QFL2" s="332"/>
      <c r="QFM2" s="332"/>
      <c r="QFN2" s="332"/>
      <c r="QFO2" s="332"/>
      <c r="QFP2" s="332"/>
      <c r="QFQ2" s="332"/>
      <c r="QFR2" s="332"/>
      <c r="QFS2" s="332"/>
      <c r="QFT2" s="332"/>
      <c r="QFU2" s="332"/>
      <c r="QFV2" s="332"/>
      <c r="QFW2" s="332"/>
      <c r="QFX2" s="332"/>
      <c r="QFY2" s="332"/>
      <c r="QFZ2" s="332"/>
      <c r="QGA2" s="332"/>
      <c r="QGB2" s="332"/>
      <c r="QGC2" s="332"/>
      <c r="QGD2" s="332"/>
      <c r="QGE2" s="332"/>
      <c r="QGF2" s="332"/>
      <c r="QGG2" s="332"/>
      <c r="QGH2" s="332"/>
      <c r="QGI2" s="332"/>
      <c r="QGJ2" s="332"/>
      <c r="QGK2" s="332"/>
      <c r="QGL2" s="332"/>
      <c r="QGM2" s="332"/>
      <c r="QGN2" s="332"/>
      <c r="QGO2" s="332"/>
      <c r="QGP2" s="332"/>
      <c r="QGQ2" s="332"/>
      <c r="QGR2" s="332"/>
      <c r="QGS2" s="332"/>
      <c r="QGT2" s="332"/>
      <c r="QGU2" s="332"/>
      <c r="QGV2" s="332"/>
      <c r="QGW2" s="332"/>
      <c r="QGX2" s="332"/>
      <c r="QGY2" s="332"/>
      <c r="QGZ2" s="332"/>
      <c r="QHA2" s="332"/>
      <c r="QHB2" s="332"/>
      <c r="QHC2" s="332"/>
      <c r="QHD2" s="332"/>
      <c r="QHE2" s="332"/>
      <c r="QHF2" s="332"/>
      <c r="QHG2" s="332"/>
      <c r="QHH2" s="332"/>
      <c r="QHI2" s="332"/>
      <c r="QHJ2" s="332"/>
      <c r="QHK2" s="332"/>
      <c r="QHL2" s="332"/>
      <c r="QHM2" s="332"/>
      <c r="QHN2" s="332"/>
      <c r="QHO2" s="332"/>
      <c r="QHP2" s="332"/>
      <c r="QHQ2" s="332"/>
      <c r="QHR2" s="332"/>
      <c r="QHS2" s="332"/>
      <c r="QHT2" s="332"/>
      <c r="QHU2" s="332"/>
      <c r="QHV2" s="332"/>
      <c r="QHW2" s="332"/>
      <c r="QHX2" s="332"/>
      <c r="QHY2" s="332"/>
      <c r="QHZ2" s="332"/>
      <c r="QIA2" s="332"/>
      <c r="QIB2" s="332"/>
      <c r="QIC2" s="332"/>
      <c r="QID2" s="332"/>
      <c r="QIE2" s="332"/>
      <c r="QIF2" s="332"/>
      <c r="QIG2" s="332"/>
      <c r="QIH2" s="332"/>
      <c r="QII2" s="332"/>
      <c r="QIJ2" s="332"/>
      <c r="QIK2" s="332"/>
      <c r="QIL2" s="332"/>
      <c r="QIM2" s="332"/>
      <c r="QIN2" s="332"/>
      <c r="QIO2" s="332"/>
      <c r="QIP2" s="332"/>
      <c r="QIQ2" s="332"/>
      <c r="QIR2" s="332"/>
      <c r="QIS2" s="332"/>
      <c r="QIT2" s="332"/>
      <c r="QIU2" s="332"/>
      <c r="QIV2" s="332"/>
      <c r="QIW2" s="332"/>
      <c r="QIX2" s="332"/>
      <c r="QIY2" s="332"/>
      <c r="QIZ2" s="332"/>
      <c r="QJA2" s="332"/>
      <c r="QJB2" s="332"/>
      <c r="QJC2" s="332"/>
      <c r="QJD2" s="332"/>
      <c r="QJE2" s="332"/>
      <c r="QJF2" s="332"/>
      <c r="QJG2" s="332"/>
      <c r="QJH2" s="332"/>
      <c r="QJI2" s="332"/>
      <c r="QJJ2" s="332"/>
      <c r="QJK2" s="332"/>
      <c r="QJL2" s="332"/>
      <c r="QJM2" s="332"/>
      <c r="QJN2" s="332"/>
      <c r="QJO2" s="332"/>
      <c r="QJP2" s="332"/>
      <c r="QJQ2" s="332"/>
      <c r="QJR2" s="332"/>
      <c r="QJS2" s="332"/>
      <c r="QJT2" s="332"/>
      <c r="QJU2" s="332"/>
      <c r="QJV2" s="332"/>
      <c r="QJW2" s="332"/>
      <c r="QJX2" s="332"/>
      <c r="QJY2" s="332"/>
      <c r="QJZ2" s="332"/>
      <c r="QKA2" s="332"/>
      <c r="QKB2" s="332"/>
      <c r="QKC2" s="332"/>
      <c r="QKD2" s="332"/>
      <c r="QKE2" s="332"/>
      <c r="QKF2" s="332"/>
      <c r="QKG2" s="332"/>
      <c r="QKH2" s="332"/>
      <c r="QKI2" s="332"/>
      <c r="QKJ2" s="332"/>
      <c r="QKK2" s="332"/>
      <c r="QKL2" s="332"/>
      <c r="QKM2" s="332"/>
      <c r="QKN2" s="332"/>
      <c r="QKO2" s="332"/>
      <c r="QKP2" s="332"/>
      <c r="QKQ2" s="332"/>
      <c r="QKR2" s="332"/>
      <c r="QKS2" s="332"/>
      <c r="QKT2" s="332"/>
      <c r="QKU2" s="332"/>
      <c r="QKV2" s="332"/>
      <c r="QKW2" s="332"/>
      <c r="QKX2" s="332"/>
      <c r="QKY2" s="332"/>
      <c r="QKZ2" s="332"/>
      <c r="QLA2" s="332"/>
      <c r="QLB2" s="332"/>
      <c r="QLC2" s="332"/>
      <c r="QLD2" s="332"/>
      <c r="QLE2" s="332"/>
      <c r="QLF2" s="332"/>
      <c r="QLG2" s="332"/>
      <c r="QLH2" s="332"/>
      <c r="QLI2" s="332"/>
      <c r="QLJ2" s="332"/>
      <c r="QLK2" s="332"/>
      <c r="QLL2" s="332"/>
      <c r="QLM2" s="332"/>
      <c r="QLN2" s="332"/>
      <c r="QLO2" s="332"/>
      <c r="QLP2" s="332"/>
      <c r="QLQ2" s="332"/>
      <c r="QLR2" s="332"/>
      <c r="QLS2" s="332"/>
      <c r="QLT2" s="332"/>
      <c r="QLU2" s="332"/>
      <c r="QLV2" s="332"/>
      <c r="QLW2" s="332"/>
      <c r="QLX2" s="332"/>
      <c r="QLY2" s="332"/>
      <c r="QLZ2" s="332"/>
      <c r="QMA2" s="332"/>
      <c r="QMB2" s="332"/>
      <c r="QMC2" s="332"/>
      <c r="QMD2" s="332"/>
      <c r="QME2" s="332"/>
      <c r="QMF2" s="332"/>
      <c r="QMG2" s="332"/>
      <c r="QMH2" s="332"/>
      <c r="QMI2" s="332"/>
      <c r="QMJ2" s="332"/>
      <c r="QMK2" s="332"/>
      <c r="QML2" s="332"/>
      <c r="QMM2" s="332"/>
      <c r="QMN2" s="332"/>
      <c r="QMO2" s="332"/>
      <c r="QMP2" s="332"/>
      <c r="QMQ2" s="332"/>
      <c r="QMR2" s="332"/>
      <c r="QMS2" s="332"/>
      <c r="QMT2" s="332"/>
      <c r="QMU2" s="332"/>
      <c r="QMV2" s="332"/>
      <c r="QMW2" s="332"/>
      <c r="QMX2" s="332"/>
      <c r="QMY2" s="332"/>
      <c r="QMZ2" s="332"/>
      <c r="QNA2" s="332"/>
      <c r="QNB2" s="332"/>
      <c r="QNC2" s="332"/>
      <c r="QND2" s="332"/>
      <c r="QNE2" s="332"/>
      <c r="QNF2" s="332"/>
      <c r="QNG2" s="332"/>
      <c r="QNH2" s="332"/>
      <c r="QNI2" s="332"/>
      <c r="QNJ2" s="332"/>
      <c r="QNK2" s="332"/>
      <c r="QNL2" s="332"/>
      <c r="QNM2" s="332"/>
      <c r="QNN2" s="332"/>
      <c r="QNO2" s="332"/>
      <c r="QNP2" s="332"/>
      <c r="QNQ2" s="332"/>
      <c r="QNR2" s="332"/>
      <c r="QNS2" s="332"/>
      <c r="QNT2" s="332"/>
      <c r="QNU2" s="332"/>
      <c r="QNV2" s="332"/>
      <c r="QNW2" s="332"/>
      <c r="QNX2" s="332"/>
      <c r="QNY2" s="332"/>
      <c r="QNZ2" s="332"/>
      <c r="QOA2" s="332"/>
      <c r="QOB2" s="332"/>
      <c r="QOC2" s="332"/>
      <c r="QOD2" s="332"/>
      <c r="QOE2" s="332"/>
      <c r="QOF2" s="332"/>
      <c r="QOG2" s="332"/>
      <c r="QOH2" s="332"/>
      <c r="QOI2" s="332"/>
      <c r="QOJ2" s="332"/>
      <c r="QOK2" s="332"/>
      <c r="QOL2" s="332"/>
      <c r="QOM2" s="332"/>
      <c r="QON2" s="332"/>
      <c r="QOO2" s="332"/>
      <c r="QOP2" s="332"/>
      <c r="QOQ2" s="332"/>
      <c r="QOR2" s="332"/>
      <c r="QOS2" s="332"/>
      <c r="QOT2" s="332"/>
      <c r="QOU2" s="332"/>
      <c r="QOV2" s="332"/>
      <c r="QOW2" s="332"/>
      <c r="QOX2" s="332"/>
      <c r="QOY2" s="332"/>
      <c r="QOZ2" s="332"/>
      <c r="QPA2" s="332"/>
      <c r="QPB2" s="332"/>
      <c r="QPC2" s="332"/>
      <c r="QPD2" s="332"/>
      <c r="QPE2" s="332"/>
      <c r="QPF2" s="332"/>
      <c r="QPG2" s="332"/>
      <c r="QPH2" s="332"/>
      <c r="QPI2" s="332"/>
      <c r="QPJ2" s="332"/>
      <c r="QPK2" s="332"/>
      <c r="QPL2" s="332"/>
      <c r="QPM2" s="332"/>
      <c r="QPN2" s="332"/>
      <c r="QPO2" s="332"/>
      <c r="QPP2" s="332"/>
      <c r="QPQ2" s="332"/>
      <c r="QPR2" s="332"/>
      <c r="QPS2" s="332"/>
      <c r="QPT2" s="332"/>
      <c r="QPU2" s="332"/>
      <c r="QPV2" s="332"/>
      <c r="QPW2" s="332"/>
      <c r="QPX2" s="332"/>
      <c r="QPY2" s="332"/>
      <c r="QPZ2" s="332"/>
      <c r="QQA2" s="332"/>
      <c r="QQB2" s="332"/>
      <c r="QQC2" s="332"/>
      <c r="QQD2" s="332"/>
      <c r="QQE2" s="332"/>
      <c r="QQF2" s="332"/>
      <c r="QQG2" s="332"/>
      <c r="QQH2" s="332"/>
      <c r="QQI2" s="332"/>
      <c r="QQJ2" s="332"/>
      <c r="QQK2" s="332"/>
      <c r="QQL2" s="332"/>
      <c r="QQM2" s="332"/>
      <c r="QQN2" s="332"/>
      <c r="QQO2" s="332"/>
      <c r="QQP2" s="332"/>
      <c r="QQQ2" s="332"/>
      <c r="QQR2" s="332"/>
      <c r="QQS2" s="332"/>
      <c r="QQT2" s="332"/>
      <c r="QQU2" s="332"/>
      <c r="QQV2" s="332"/>
      <c r="QQW2" s="332"/>
      <c r="QQX2" s="332"/>
      <c r="QQY2" s="332"/>
      <c r="QQZ2" s="332"/>
      <c r="QRA2" s="332"/>
      <c r="QRB2" s="332"/>
      <c r="QRC2" s="332"/>
      <c r="QRD2" s="332"/>
      <c r="QRE2" s="332"/>
      <c r="QRF2" s="332"/>
      <c r="QRG2" s="332"/>
      <c r="QRH2" s="332"/>
      <c r="QRI2" s="332"/>
      <c r="QRJ2" s="332"/>
      <c r="QRK2" s="332"/>
      <c r="QRL2" s="332"/>
      <c r="QRM2" s="332"/>
      <c r="QRN2" s="332"/>
      <c r="QRO2" s="332"/>
      <c r="QRP2" s="332"/>
      <c r="QRQ2" s="332"/>
      <c r="QRR2" s="332"/>
      <c r="QRS2" s="332"/>
      <c r="QRT2" s="332"/>
      <c r="QRU2" s="332"/>
      <c r="QRV2" s="332"/>
      <c r="QRW2" s="332"/>
      <c r="QRX2" s="332"/>
      <c r="QRY2" s="332"/>
      <c r="QRZ2" s="332"/>
      <c r="QSA2" s="332"/>
      <c r="QSB2" s="332"/>
      <c r="QSC2" s="332"/>
      <c r="QSD2" s="332"/>
      <c r="QSE2" s="332"/>
      <c r="QSF2" s="332"/>
      <c r="QSG2" s="332"/>
      <c r="QSH2" s="332"/>
      <c r="QSI2" s="332"/>
      <c r="QSJ2" s="332"/>
      <c r="QSK2" s="332"/>
      <c r="QSL2" s="332"/>
      <c r="QSM2" s="332"/>
      <c r="QSN2" s="332"/>
      <c r="QSO2" s="332"/>
      <c r="QSP2" s="332"/>
      <c r="QSQ2" s="332"/>
      <c r="QSR2" s="332"/>
      <c r="QSS2" s="332"/>
      <c r="QST2" s="332"/>
      <c r="QSU2" s="332"/>
      <c r="QSV2" s="332"/>
      <c r="QSW2" s="332"/>
      <c r="QSX2" s="332"/>
      <c r="QSY2" s="332"/>
      <c r="QSZ2" s="332"/>
      <c r="QTA2" s="332"/>
      <c r="QTB2" s="332"/>
      <c r="QTC2" s="332"/>
      <c r="QTD2" s="332"/>
      <c r="QTE2" s="332"/>
      <c r="QTF2" s="332"/>
      <c r="QTG2" s="332"/>
      <c r="QTH2" s="332"/>
      <c r="QTI2" s="332"/>
      <c r="QTJ2" s="332"/>
      <c r="QTK2" s="332"/>
      <c r="QTL2" s="332"/>
      <c r="QTM2" s="332"/>
      <c r="QTN2" s="332"/>
      <c r="QTO2" s="332"/>
      <c r="QTP2" s="332"/>
      <c r="QTQ2" s="332"/>
      <c r="QTR2" s="332"/>
      <c r="QTS2" s="332"/>
      <c r="QTT2" s="332"/>
      <c r="QTU2" s="332"/>
      <c r="QTV2" s="332"/>
      <c r="QTW2" s="332"/>
      <c r="QTX2" s="332"/>
      <c r="QTY2" s="332"/>
      <c r="QTZ2" s="332"/>
      <c r="QUA2" s="332"/>
      <c r="QUB2" s="332"/>
      <c r="QUC2" s="332"/>
      <c r="QUD2" s="332"/>
      <c r="QUE2" s="332"/>
      <c r="QUF2" s="332"/>
      <c r="QUG2" s="332"/>
      <c r="QUH2" s="332"/>
      <c r="QUI2" s="332"/>
      <c r="QUJ2" s="332"/>
      <c r="QUK2" s="332"/>
      <c r="QUL2" s="332"/>
      <c r="QUM2" s="332"/>
      <c r="QUN2" s="332"/>
      <c r="QUO2" s="332"/>
      <c r="QUP2" s="332"/>
      <c r="QUQ2" s="332"/>
      <c r="QUR2" s="332"/>
      <c r="QUS2" s="332"/>
      <c r="QUT2" s="332"/>
      <c r="QUU2" s="332"/>
      <c r="QUV2" s="332"/>
      <c r="QUW2" s="332"/>
      <c r="QUX2" s="332"/>
      <c r="QUY2" s="332"/>
      <c r="QUZ2" s="332"/>
      <c r="QVA2" s="332"/>
      <c r="QVB2" s="332"/>
      <c r="QVC2" s="332"/>
      <c r="QVD2" s="332"/>
      <c r="QVE2" s="332"/>
      <c r="QVF2" s="332"/>
      <c r="QVG2" s="332"/>
      <c r="QVH2" s="332"/>
      <c r="QVI2" s="332"/>
      <c r="QVJ2" s="332"/>
      <c r="QVK2" s="332"/>
      <c r="QVL2" s="332"/>
      <c r="QVM2" s="332"/>
      <c r="QVN2" s="332"/>
      <c r="QVO2" s="332"/>
      <c r="QVP2" s="332"/>
      <c r="QVQ2" s="332"/>
      <c r="QVR2" s="332"/>
      <c r="QVS2" s="332"/>
      <c r="QVT2" s="332"/>
      <c r="QVU2" s="332"/>
      <c r="QVV2" s="332"/>
      <c r="QVW2" s="332"/>
      <c r="QVX2" s="332"/>
      <c r="QVY2" s="332"/>
      <c r="QVZ2" s="332"/>
      <c r="QWA2" s="332"/>
      <c r="QWB2" s="332"/>
      <c r="QWC2" s="332"/>
      <c r="QWD2" s="332"/>
      <c r="QWE2" s="332"/>
      <c r="QWF2" s="332"/>
      <c r="QWG2" s="332"/>
      <c r="QWH2" s="332"/>
      <c r="QWI2" s="332"/>
      <c r="QWJ2" s="332"/>
      <c r="QWK2" s="332"/>
      <c r="QWL2" s="332"/>
      <c r="QWM2" s="332"/>
      <c r="QWN2" s="332"/>
      <c r="QWO2" s="332"/>
      <c r="QWP2" s="332"/>
      <c r="QWQ2" s="332"/>
      <c r="QWR2" s="332"/>
      <c r="QWS2" s="332"/>
      <c r="QWT2" s="332"/>
      <c r="QWU2" s="332"/>
      <c r="QWV2" s="332"/>
      <c r="QWW2" s="332"/>
      <c r="QWX2" s="332"/>
      <c r="QWY2" s="332"/>
      <c r="QWZ2" s="332"/>
      <c r="QXA2" s="332"/>
      <c r="QXB2" s="332"/>
      <c r="QXC2" s="332"/>
      <c r="QXD2" s="332"/>
      <c r="QXE2" s="332"/>
      <c r="QXF2" s="332"/>
      <c r="QXG2" s="332"/>
      <c r="QXH2" s="332"/>
      <c r="QXI2" s="332"/>
      <c r="QXJ2" s="332"/>
      <c r="QXK2" s="332"/>
      <c r="QXL2" s="332"/>
      <c r="QXM2" s="332"/>
      <c r="QXN2" s="332"/>
      <c r="QXO2" s="332"/>
      <c r="QXP2" s="332"/>
      <c r="QXQ2" s="332"/>
      <c r="QXR2" s="332"/>
      <c r="QXS2" s="332"/>
      <c r="QXT2" s="332"/>
      <c r="QXU2" s="332"/>
      <c r="QXV2" s="332"/>
      <c r="QXW2" s="332"/>
      <c r="QXX2" s="332"/>
      <c r="QXY2" s="332"/>
      <c r="QXZ2" s="332"/>
      <c r="QYA2" s="332"/>
      <c r="QYB2" s="332"/>
      <c r="QYC2" s="332"/>
      <c r="QYD2" s="332"/>
      <c r="QYE2" s="332"/>
      <c r="QYF2" s="332"/>
      <c r="QYG2" s="332"/>
      <c r="QYH2" s="332"/>
      <c r="QYI2" s="332"/>
      <c r="QYJ2" s="332"/>
      <c r="QYK2" s="332"/>
      <c r="QYL2" s="332"/>
      <c r="QYM2" s="332"/>
      <c r="QYN2" s="332"/>
      <c r="QYO2" s="332"/>
      <c r="QYP2" s="332"/>
      <c r="QYQ2" s="332"/>
      <c r="QYR2" s="332"/>
      <c r="QYS2" s="332"/>
      <c r="QYT2" s="332"/>
      <c r="QYU2" s="332"/>
      <c r="QYV2" s="332"/>
      <c r="QYW2" s="332"/>
      <c r="QYX2" s="332"/>
      <c r="QYY2" s="332"/>
      <c r="QYZ2" s="332"/>
      <c r="QZA2" s="332"/>
      <c r="QZB2" s="332"/>
      <c r="QZC2" s="332"/>
      <c r="QZD2" s="332"/>
      <c r="QZE2" s="332"/>
      <c r="QZF2" s="332"/>
      <c r="QZG2" s="332"/>
      <c r="QZH2" s="332"/>
      <c r="QZI2" s="332"/>
      <c r="QZJ2" s="332"/>
      <c r="QZK2" s="332"/>
      <c r="QZL2" s="332"/>
      <c r="QZM2" s="332"/>
      <c r="QZN2" s="332"/>
      <c r="QZO2" s="332"/>
      <c r="QZP2" s="332"/>
      <c r="QZQ2" s="332"/>
      <c r="QZR2" s="332"/>
      <c r="QZS2" s="332"/>
      <c r="QZT2" s="332"/>
      <c r="QZU2" s="332"/>
      <c r="QZV2" s="332"/>
      <c r="QZW2" s="332"/>
      <c r="QZX2" s="332"/>
      <c r="QZY2" s="332"/>
      <c r="QZZ2" s="332"/>
      <c r="RAA2" s="332"/>
      <c r="RAB2" s="332"/>
      <c r="RAC2" s="332"/>
      <c r="RAD2" s="332"/>
      <c r="RAE2" s="332"/>
      <c r="RAF2" s="332"/>
      <c r="RAG2" s="332"/>
      <c r="RAH2" s="332"/>
      <c r="RAI2" s="332"/>
      <c r="RAJ2" s="332"/>
      <c r="RAK2" s="332"/>
      <c r="RAL2" s="332"/>
      <c r="RAM2" s="332"/>
      <c r="RAN2" s="332"/>
      <c r="RAO2" s="332"/>
      <c r="RAP2" s="332"/>
      <c r="RAQ2" s="332"/>
      <c r="RAR2" s="332"/>
      <c r="RAS2" s="332"/>
      <c r="RAT2" s="332"/>
      <c r="RAU2" s="332"/>
      <c r="RAV2" s="332"/>
      <c r="RAW2" s="332"/>
      <c r="RAX2" s="332"/>
      <c r="RAY2" s="332"/>
      <c r="RAZ2" s="332"/>
      <c r="RBA2" s="332"/>
      <c r="RBB2" s="332"/>
      <c r="RBC2" s="332"/>
      <c r="RBD2" s="332"/>
      <c r="RBE2" s="332"/>
      <c r="RBF2" s="332"/>
      <c r="RBG2" s="332"/>
      <c r="RBH2" s="332"/>
      <c r="RBI2" s="332"/>
      <c r="RBJ2" s="332"/>
      <c r="RBK2" s="332"/>
      <c r="RBL2" s="332"/>
      <c r="RBM2" s="332"/>
      <c r="RBN2" s="332"/>
      <c r="RBO2" s="332"/>
      <c r="RBP2" s="332"/>
      <c r="RBQ2" s="332"/>
      <c r="RBR2" s="332"/>
      <c r="RBS2" s="332"/>
      <c r="RBT2" s="332"/>
      <c r="RBU2" s="332"/>
      <c r="RBV2" s="332"/>
      <c r="RBW2" s="332"/>
      <c r="RBX2" s="332"/>
      <c r="RBY2" s="332"/>
      <c r="RBZ2" s="332"/>
      <c r="RCA2" s="332"/>
      <c r="RCB2" s="332"/>
      <c r="RCC2" s="332"/>
      <c r="RCD2" s="332"/>
      <c r="RCE2" s="332"/>
      <c r="RCF2" s="332"/>
      <c r="RCG2" s="332"/>
      <c r="RCH2" s="332"/>
      <c r="RCI2" s="332"/>
      <c r="RCJ2" s="332"/>
      <c r="RCK2" s="332"/>
      <c r="RCL2" s="332"/>
      <c r="RCM2" s="332"/>
      <c r="RCN2" s="332"/>
      <c r="RCO2" s="332"/>
      <c r="RCP2" s="332"/>
      <c r="RCQ2" s="332"/>
      <c r="RCR2" s="332"/>
      <c r="RCS2" s="332"/>
      <c r="RCT2" s="332"/>
      <c r="RCU2" s="332"/>
      <c r="RCV2" s="332"/>
      <c r="RCW2" s="332"/>
      <c r="RCX2" s="332"/>
      <c r="RCY2" s="332"/>
      <c r="RCZ2" s="332"/>
      <c r="RDA2" s="332"/>
      <c r="RDB2" s="332"/>
      <c r="RDC2" s="332"/>
      <c r="RDD2" s="332"/>
      <c r="RDE2" s="332"/>
      <c r="RDF2" s="332"/>
      <c r="RDG2" s="332"/>
      <c r="RDH2" s="332"/>
      <c r="RDI2" s="332"/>
      <c r="RDJ2" s="332"/>
      <c r="RDK2" s="332"/>
      <c r="RDL2" s="332"/>
      <c r="RDM2" s="332"/>
      <c r="RDN2" s="332"/>
      <c r="RDO2" s="332"/>
      <c r="RDP2" s="332"/>
      <c r="RDQ2" s="332"/>
      <c r="RDR2" s="332"/>
      <c r="RDS2" s="332"/>
      <c r="RDT2" s="332"/>
      <c r="RDU2" s="332"/>
      <c r="RDV2" s="332"/>
      <c r="RDW2" s="332"/>
      <c r="RDX2" s="332"/>
      <c r="RDY2" s="332"/>
      <c r="RDZ2" s="332"/>
      <c r="REA2" s="332"/>
      <c r="REB2" s="332"/>
      <c r="REC2" s="332"/>
      <c r="RED2" s="332"/>
      <c r="REE2" s="332"/>
      <c r="REF2" s="332"/>
      <c r="REG2" s="332"/>
      <c r="REH2" s="332"/>
      <c r="REI2" s="332"/>
      <c r="REJ2" s="332"/>
      <c r="REK2" s="332"/>
      <c r="REL2" s="332"/>
      <c r="REM2" s="332"/>
      <c r="REN2" s="332"/>
      <c r="REO2" s="332"/>
      <c r="REP2" s="332"/>
      <c r="REQ2" s="332"/>
      <c r="RER2" s="332"/>
      <c r="RES2" s="332"/>
      <c r="RET2" s="332"/>
      <c r="REU2" s="332"/>
      <c r="REV2" s="332"/>
      <c r="REW2" s="332"/>
      <c r="REX2" s="332"/>
      <c r="REY2" s="332"/>
      <c r="REZ2" s="332"/>
      <c r="RFA2" s="332"/>
      <c r="RFB2" s="332"/>
      <c r="RFC2" s="332"/>
      <c r="RFD2" s="332"/>
      <c r="RFE2" s="332"/>
      <c r="RFF2" s="332"/>
      <c r="RFG2" s="332"/>
      <c r="RFH2" s="332"/>
      <c r="RFI2" s="332"/>
      <c r="RFJ2" s="332"/>
      <c r="RFK2" s="332"/>
      <c r="RFL2" s="332"/>
      <c r="RFM2" s="332"/>
      <c r="RFN2" s="332"/>
      <c r="RFO2" s="332"/>
      <c r="RFP2" s="332"/>
      <c r="RFQ2" s="332"/>
      <c r="RFR2" s="332"/>
      <c r="RFS2" s="332"/>
      <c r="RFT2" s="332"/>
      <c r="RFU2" s="332"/>
      <c r="RFV2" s="332"/>
      <c r="RFW2" s="332"/>
      <c r="RFX2" s="332"/>
      <c r="RFY2" s="332"/>
      <c r="RFZ2" s="332"/>
      <c r="RGA2" s="332"/>
      <c r="RGB2" s="332"/>
      <c r="RGC2" s="332"/>
      <c r="RGD2" s="332"/>
      <c r="RGE2" s="332"/>
      <c r="RGF2" s="332"/>
      <c r="RGG2" s="332"/>
      <c r="RGH2" s="332"/>
      <c r="RGI2" s="332"/>
      <c r="RGJ2" s="332"/>
      <c r="RGK2" s="332"/>
      <c r="RGL2" s="332"/>
      <c r="RGM2" s="332"/>
      <c r="RGN2" s="332"/>
      <c r="RGO2" s="332"/>
      <c r="RGP2" s="332"/>
      <c r="RGQ2" s="332"/>
      <c r="RGR2" s="332"/>
      <c r="RGS2" s="332"/>
      <c r="RGT2" s="332"/>
      <c r="RGU2" s="332"/>
      <c r="RGV2" s="332"/>
      <c r="RGW2" s="332"/>
      <c r="RGX2" s="332"/>
      <c r="RGY2" s="332"/>
      <c r="RGZ2" s="332"/>
      <c r="RHA2" s="332"/>
      <c r="RHB2" s="332"/>
      <c r="RHC2" s="332"/>
      <c r="RHD2" s="332"/>
      <c r="RHE2" s="332"/>
      <c r="RHF2" s="332"/>
      <c r="RHG2" s="332"/>
      <c r="RHH2" s="332"/>
      <c r="RHI2" s="332"/>
      <c r="RHJ2" s="332"/>
      <c r="RHK2" s="332"/>
      <c r="RHL2" s="332"/>
      <c r="RHM2" s="332"/>
      <c r="RHN2" s="332"/>
      <c r="RHO2" s="332"/>
      <c r="RHP2" s="332"/>
      <c r="RHQ2" s="332"/>
      <c r="RHR2" s="332"/>
      <c r="RHS2" s="332"/>
      <c r="RHT2" s="332"/>
      <c r="RHU2" s="332"/>
      <c r="RHV2" s="332"/>
      <c r="RHW2" s="332"/>
      <c r="RHX2" s="332"/>
      <c r="RHY2" s="332"/>
      <c r="RHZ2" s="332"/>
      <c r="RIA2" s="332"/>
      <c r="RIB2" s="332"/>
      <c r="RIC2" s="332"/>
      <c r="RID2" s="332"/>
      <c r="RIE2" s="332"/>
      <c r="RIF2" s="332"/>
      <c r="RIG2" s="332"/>
      <c r="RIH2" s="332"/>
      <c r="RII2" s="332"/>
      <c r="RIJ2" s="332"/>
      <c r="RIK2" s="332"/>
      <c r="RIL2" s="332"/>
      <c r="RIM2" s="332"/>
      <c r="RIN2" s="332"/>
      <c r="RIO2" s="332"/>
      <c r="RIP2" s="332"/>
      <c r="RIQ2" s="332"/>
      <c r="RIR2" s="332"/>
      <c r="RIS2" s="332"/>
      <c r="RIT2" s="332"/>
      <c r="RIU2" s="332"/>
      <c r="RIV2" s="332"/>
      <c r="RIW2" s="332"/>
      <c r="RIX2" s="332"/>
      <c r="RIY2" s="332"/>
      <c r="RIZ2" s="332"/>
      <c r="RJA2" s="332"/>
      <c r="RJB2" s="332"/>
      <c r="RJC2" s="332"/>
      <c r="RJD2" s="332"/>
      <c r="RJE2" s="332"/>
      <c r="RJF2" s="332"/>
      <c r="RJG2" s="332"/>
      <c r="RJH2" s="332"/>
      <c r="RJI2" s="332"/>
      <c r="RJJ2" s="332"/>
      <c r="RJK2" s="332"/>
      <c r="RJL2" s="332"/>
      <c r="RJM2" s="332"/>
      <c r="RJN2" s="332"/>
      <c r="RJO2" s="332"/>
      <c r="RJP2" s="332"/>
      <c r="RJQ2" s="332"/>
      <c r="RJR2" s="332"/>
      <c r="RJS2" s="332"/>
      <c r="RJT2" s="332"/>
      <c r="RJU2" s="332"/>
      <c r="RJV2" s="332"/>
      <c r="RJW2" s="332"/>
      <c r="RJX2" s="332"/>
      <c r="RJY2" s="332"/>
      <c r="RJZ2" s="332"/>
      <c r="RKA2" s="332"/>
      <c r="RKB2" s="332"/>
      <c r="RKC2" s="332"/>
      <c r="RKD2" s="332"/>
      <c r="RKE2" s="332"/>
      <c r="RKF2" s="332"/>
      <c r="RKG2" s="332"/>
      <c r="RKH2" s="332"/>
      <c r="RKI2" s="332"/>
      <c r="RKJ2" s="332"/>
      <c r="RKK2" s="332"/>
      <c r="RKL2" s="332"/>
      <c r="RKM2" s="332"/>
      <c r="RKN2" s="332"/>
      <c r="RKO2" s="332"/>
      <c r="RKP2" s="332"/>
      <c r="RKQ2" s="332"/>
      <c r="RKR2" s="332"/>
      <c r="RKS2" s="332"/>
      <c r="RKT2" s="332"/>
      <c r="RKU2" s="332"/>
      <c r="RKV2" s="332"/>
      <c r="RKW2" s="332"/>
      <c r="RKX2" s="332"/>
      <c r="RKY2" s="332"/>
      <c r="RKZ2" s="332"/>
      <c r="RLA2" s="332"/>
      <c r="RLB2" s="332"/>
      <c r="RLC2" s="332"/>
      <c r="RLD2" s="332"/>
      <c r="RLE2" s="332"/>
      <c r="RLF2" s="332"/>
      <c r="RLG2" s="332"/>
      <c r="RLH2" s="332"/>
      <c r="RLI2" s="332"/>
      <c r="RLJ2" s="332"/>
      <c r="RLK2" s="332"/>
      <c r="RLL2" s="332"/>
      <c r="RLM2" s="332"/>
      <c r="RLN2" s="332"/>
      <c r="RLO2" s="332"/>
      <c r="RLP2" s="332"/>
      <c r="RLQ2" s="332"/>
      <c r="RLR2" s="332"/>
      <c r="RLS2" s="332"/>
      <c r="RLT2" s="332"/>
      <c r="RLU2" s="332"/>
      <c r="RLV2" s="332"/>
      <c r="RLW2" s="332"/>
      <c r="RLX2" s="332"/>
      <c r="RLY2" s="332"/>
      <c r="RLZ2" s="332"/>
      <c r="RMA2" s="332"/>
      <c r="RMB2" s="332"/>
      <c r="RMC2" s="332"/>
      <c r="RMD2" s="332"/>
      <c r="RME2" s="332"/>
      <c r="RMF2" s="332"/>
      <c r="RMG2" s="332"/>
      <c r="RMH2" s="332"/>
      <c r="RMI2" s="332"/>
      <c r="RMJ2" s="332"/>
      <c r="RMK2" s="332"/>
      <c r="RML2" s="332"/>
      <c r="RMM2" s="332"/>
      <c r="RMN2" s="332"/>
      <c r="RMO2" s="332"/>
      <c r="RMP2" s="332"/>
      <c r="RMQ2" s="332"/>
      <c r="RMR2" s="332"/>
      <c r="RMS2" s="332"/>
      <c r="RMT2" s="332"/>
      <c r="RMU2" s="332"/>
      <c r="RMV2" s="332"/>
      <c r="RMW2" s="332"/>
      <c r="RMX2" s="332"/>
      <c r="RMY2" s="332"/>
      <c r="RMZ2" s="332"/>
      <c r="RNA2" s="332"/>
      <c r="RNB2" s="332"/>
      <c r="RNC2" s="332"/>
      <c r="RND2" s="332"/>
      <c r="RNE2" s="332"/>
      <c r="RNF2" s="332"/>
      <c r="RNG2" s="332"/>
      <c r="RNH2" s="332"/>
      <c r="RNI2" s="332"/>
      <c r="RNJ2" s="332"/>
      <c r="RNK2" s="332"/>
      <c r="RNL2" s="332"/>
      <c r="RNM2" s="332"/>
      <c r="RNN2" s="332"/>
      <c r="RNO2" s="332"/>
      <c r="RNP2" s="332"/>
      <c r="RNQ2" s="332"/>
      <c r="RNR2" s="332"/>
      <c r="RNS2" s="332"/>
      <c r="RNT2" s="332"/>
      <c r="RNU2" s="332"/>
      <c r="RNV2" s="332"/>
      <c r="RNW2" s="332"/>
      <c r="RNX2" s="332"/>
      <c r="RNY2" s="332"/>
      <c r="RNZ2" s="332"/>
      <c r="ROA2" s="332"/>
      <c r="ROB2" s="332"/>
      <c r="ROC2" s="332"/>
      <c r="ROD2" s="332"/>
      <c r="ROE2" s="332"/>
      <c r="ROF2" s="332"/>
      <c r="ROG2" s="332"/>
      <c r="ROH2" s="332"/>
      <c r="ROI2" s="332"/>
      <c r="ROJ2" s="332"/>
      <c r="ROK2" s="332"/>
      <c r="ROL2" s="332"/>
      <c r="ROM2" s="332"/>
      <c r="RON2" s="332"/>
      <c r="ROO2" s="332"/>
      <c r="ROP2" s="332"/>
      <c r="ROQ2" s="332"/>
      <c r="ROR2" s="332"/>
      <c r="ROS2" s="332"/>
      <c r="ROT2" s="332"/>
      <c r="ROU2" s="332"/>
      <c r="ROV2" s="332"/>
      <c r="ROW2" s="332"/>
      <c r="ROX2" s="332"/>
      <c r="ROY2" s="332"/>
      <c r="ROZ2" s="332"/>
      <c r="RPA2" s="332"/>
      <c r="RPB2" s="332"/>
      <c r="RPC2" s="332"/>
      <c r="RPD2" s="332"/>
      <c r="RPE2" s="332"/>
      <c r="RPF2" s="332"/>
      <c r="RPG2" s="332"/>
      <c r="RPH2" s="332"/>
      <c r="RPI2" s="332"/>
      <c r="RPJ2" s="332"/>
      <c r="RPK2" s="332"/>
      <c r="RPL2" s="332"/>
      <c r="RPM2" s="332"/>
      <c r="RPN2" s="332"/>
      <c r="RPO2" s="332"/>
      <c r="RPP2" s="332"/>
      <c r="RPQ2" s="332"/>
      <c r="RPR2" s="332"/>
      <c r="RPS2" s="332"/>
      <c r="RPT2" s="332"/>
      <c r="RPU2" s="332"/>
      <c r="RPV2" s="332"/>
      <c r="RPW2" s="332"/>
      <c r="RPX2" s="332"/>
      <c r="RPY2" s="332"/>
      <c r="RPZ2" s="332"/>
      <c r="RQA2" s="332"/>
      <c r="RQB2" s="332"/>
      <c r="RQC2" s="332"/>
      <c r="RQD2" s="332"/>
      <c r="RQE2" s="332"/>
      <c r="RQF2" s="332"/>
      <c r="RQG2" s="332"/>
      <c r="RQH2" s="332"/>
      <c r="RQI2" s="332"/>
      <c r="RQJ2" s="332"/>
      <c r="RQK2" s="332"/>
      <c r="RQL2" s="332"/>
      <c r="RQM2" s="332"/>
      <c r="RQN2" s="332"/>
      <c r="RQO2" s="332"/>
      <c r="RQP2" s="332"/>
      <c r="RQQ2" s="332"/>
      <c r="RQR2" s="332"/>
      <c r="RQS2" s="332"/>
      <c r="RQT2" s="332"/>
      <c r="RQU2" s="332"/>
      <c r="RQV2" s="332"/>
      <c r="RQW2" s="332"/>
      <c r="RQX2" s="332"/>
      <c r="RQY2" s="332"/>
      <c r="RQZ2" s="332"/>
      <c r="RRA2" s="332"/>
      <c r="RRB2" s="332"/>
      <c r="RRC2" s="332"/>
      <c r="RRD2" s="332"/>
      <c r="RRE2" s="332"/>
      <c r="RRF2" s="332"/>
      <c r="RRG2" s="332"/>
      <c r="RRH2" s="332"/>
      <c r="RRI2" s="332"/>
      <c r="RRJ2" s="332"/>
      <c r="RRK2" s="332"/>
      <c r="RRL2" s="332"/>
      <c r="RRM2" s="332"/>
      <c r="RRN2" s="332"/>
      <c r="RRO2" s="332"/>
      <c r="RRP2" s="332"/>
      <c r="RRQ2" s="332"/>
      <c r="RRR2" s="332"/>
      <c r="RRS2" s="332"/>
      <c r="RRT2" s="332"/>
      <c r="RRU2" s="332"/>
      <c r="RRV2" s="332"/>
      <c r="RRW2" s="332"/>
      <c r="RRX2" s="332"/>
      <c r="RRY2" s="332"/>
      <c r="RRZ2" s="332"/>
      <c r="RSA2" s="332"/>
      <c r="RSB2" s="332"/>
      <c r="RSC2" s="332"/>
      <c r="RSD2" s="332"/>
      <c r="RSE2" s="332"/>
      <c r="RSF2" s="332"/>
      <c r="RSG2" s="332"/>
      <c r="RSH2" s="332"/>
      <c r="RSI2" s="332"/>
      <c r="RSJ2" s="332"/>
      <c r="RSK2" s="332"/>
      <c r="RSL2" s="332"/>
      <c r="RSM2" s="332"/>
      <c r="RSN2" s="332"/>
      <c r="RSO2" s="332"/>
      <c r="RSP2" s="332"/>
      <c r="RSQ2" s="332"/>
      <c r="RSR2" s="332"/>
      <c r="RSS2" s="332"/>
      <c r="RST2" s="332"/>
      <c r="RSU2" s="332"/>
      <c r="RSV2" s="332"/>
      <c r="RSW2" s="332"/>
      <c r="RSX2" s="332"/>
      <c r="RSY2" s="332"/>
      <c r="RSZ2" s="332"/>
      <c r="RTA2" s="332"/>
      <c r="RTB2" s="332"/>
      <c r="RTC2" s="332"/>
      <c r="RTD2" s="332"/>
      <c r="RTE2" s="332"/>
      <c r="RTF2" s="332"/>
      <c r="RTG2" s="332"/>
      <c r="RTH2" s="332"/>
      <c r="RTI2" s="332"/>
      <c r="RTJ2" s="332"/>
      <c r="RTK2" s="332"/>
      <c r="RTL2" s="332"/>
      <c r="RTM2" s="332"/>
      <c r="RTN2" s="332"/>
      <c r="RTO2" s="332"/>
      <c r="RTP2" s="332"/>
      <c r="RTQ2" s="332"/>
      <c r="RTR2" s="332"/>
      <c r="RTS2" s="332"/>
      <c r="RTT2" s="332"/>
      <c r="RTU2" s="332"/>
      <c r="RTV2" s="332"/>
      <c r="RTW2" s="332"/>
      <c r="RTX2" s="332"/>
      <c r="RTY2" s="332"/>
      <c r="RTZ2" s="332"/>
      <c r="RUA2" s="332"/>
      <c r="RUB2" s="332"/>
      <c r="RUC2" s="332"/>
      <c r="RUD2" s="332"/>
      <c r="RUE2" s="332"/>
      <c r="RUF2" s="332"/>
      <c r="RUG2" s="332"/>
      <c r="RUH2" s="332"/>
      <c r="RUI2" s="332"/>
      <c r="RUJ2" s="332"/>
      <c r="RUK2" s="332"/>
      <c r="RUL2" s="332"/>
      <c r="RUM2" s="332"/>
      <c r="RUN2" s="332"/>
      <c r="RUO2" s="332"/>
      <c r="RUP2" s="332"/>
      <c r="RUQ2" s="332"/>
      <c r="RUR2" s="332"/>
      <c r="RUS2" s="332"/>
      <c r="RUT2" s="332"/>
      <c r="RUU2" s="332"/>
      <c r="RUV2" s="332"/>
      <c r="RUW2" s="332"/>
      <c r="RUX2" s="332"/>
      <c r="RUY2" s="332"/>
      <c r="RUZ2" s="332"/>
      <c r="RVA2" s="332"/>
      <c r="RVB2" s="332"/>
      <c r="RVC2" s="332"/>
      <c r="RVD2" s="332"/>
      <c r="RVE2" s="332"/>
      <c r="RVF2" s="332"/>
      <c r="RVG2" s="332"/>
      <c r="RVH2" s="332"/>
      <c r="RVI2" s="332"/>
      <c r="RVJ2" s="332"/>
      <c r="RVK2" s="332"/>
      <c r="RVL2" s="332"/>
      <c r="RVM2" s="332"/>
      <c r="RVN2" s="332"/>
      <c r="RVO2" s="332"/>
      <c r="RVP2" s="332"/>
      <c r="RVQ2" s="332"/>
      <c r="RVR2" s="332"/>
      <c r="RVS2" s="332"/>
      <c r="RVT2" s="332"/>
      <c r="RVU2" s="332"/>
      <c r="RVV2" s="332"/>
      <c r="RVW2" s="332"/>
      <c r="RVX2" s="332"/>
      <c r="RVY2" s="332"/>
      <c r="RVZ2" s="332"/>
      <c r="RWA2" s="332"/>
      <c r="RWB2" s="332"/>
      <c r="RWC2" s="332"/>
      <c r="RWD2" s="332"/>
      <c r="RWE2" s="332"/>
      <c r="RWF2" s="332"/>
      <c r="RWG2" s="332"/>
      <c r="RWH2" s="332"/>
      <c r="RWI2" s="332"/>
      <c r="RWJ2" s="332"/>
      <c r="RWK2" s="332"/>
      <c r="RWL2" s="332"/>
      <c r="RWM2" s="332"/>
      <c r="RWN2" s="332"/>
      <c r="RWO2" s="332"/>
      <c r="RWP2" s="332"/>
      <c r="RWQ2" s="332"/>
      <c r="RWR2" s="332"/>
      <c r="RWS2" s="332"/>
      <c r="RWT2" s="332"/>
      <c r="RWU2" s="332"/>
      <c r="RWV2" s="332"/>
      <c r="RWW2" s="332"/>
      <c r="RWX2" s="332"/>
      <c r="RWY2" s="332"/>
      <c r="RWZ2" s="332"/>
      <c r="RXA2" s="332"/>
      <c r="RXB2" s="332"/>
      <c r="RXC2" s="332"/>
      <c r="RXD2" s="332"/>
      <c r="RXE2" s="332"/>
      <c r="RXF2" s="332"/>
      <c r="RXG2" s="332"/>
      <c r="RXH2" s="332"/>
      <c r="RXI2" s="332"/>
      <c r="RXJ2" s="332"/>
      <c r="RXK2" s="332"/>
      <c r="RXL2" s="332"/>
      <c r="RXM2" s="332"/>
      <c r="RXN2" s="332"/>
      <c r="RXO2" s="332"/>
      <c r="RXP2" s="332"/>
      <c r="RXQ2" s="332"/>
      <c r="RXR2" s="332"/>
      <c r="RXS2" s="332"/>
      <c r="RXT2" s="332"/>
      <c r="RXU2" s="332"/>
      <c r="RXV2" s="332"/>
      <c r="RXW2" s="332"/>
      <c r="RXX2" s="332"/>
      <c r="RXY2" s="332"/>
      <c r="RXZ2" s="332"/>
      <c r="RYA2" s="332"/>
      <c r="RYB2" s="332"/>
      <c r="RYC2" s="332"/>
      <c r="RYD2" s="332"/>
      <c r="RYE2" s="332"/>
      <c r="RYF2" s="332"/>
      <c r="RYG2" s="332"/>
      <c r="RYH2" s="332"/>
      <c r="RYI2" s="332"/>
      <c r="RYJ2" s="332"/>
      <c r="RYK2" s="332"/>
      <c r="RYL2" s="332"/>
      <c r="RYM2" s="332"/>
      <c r="RYN2" s="332"/>
      <c r="RYO2" s="332"/>
      <c r="RYP2" s="332"/>
      <c r="RYQ2" s="332"/>
      <c r="RYR2" s="332"/>
      <c r="RYS2" s="332"/>
      <c r="RYT2" s="332"/>
      <c r="RYU2" s="332"/>
      <c r="RYV2" s="332"/>
      <c r="RYW2" s="332"/>
      <c r="RYX2" s="332"/>
      <c r="RYY2" s="332"/>
      <c r="RYZ2" s="332"/>
      <c r="RZA2" s="332"/>
      <c r="RZB2" s="332"/>
      <c r="RZC2" s="332"/>
      <c r="RZD2" s="332"/>
      <c r="RZE2" s="332"/>
      <c r="RZF2" s="332"/>
      <c r="RZG2" s="332"/>
      <c r="RZH2" s="332"/>
      <c r="RZI2" s="332"/>
      <c r="RZJ2" s="332"/>
      <c r="RZK2" s="332"/>
      <c r="RZL2" s="332"/>
      <c r="RZM2" s="332"/>
      <c r="RZN2" s="332"/>
      <c r="RZO2" s="332"/>
      <c r="RZP2" s="332"/>
      <c r="RZQ2" s="332"/>
      <c r="RZR2" s="332"/>
      <c r="RZS2" s="332"/>
      <c r="RZT2" s="332"/>
      <c r="RZU2" s="332"/>
      <c r="RZV2" s="332"/>
      <c r="RZW2" s="332"/>
      <c r="RZX2" s="332"/>
      <c r="RZY2" s="332"/>
      <c r="RZZ2" s="332"/>
      <c r="SAA2" s="332"/>
      <c r="SAB2" s="332"/>
      <c r="SAC2" s="332"/>
      <c r="SAD2" s="332"/>
      <c r="SAE2" s="332"/>
      <c r="SAF2" s="332"/>
      <c r="SAG2" s="332"/>
      <c r="SAH2" s="332"/>
      <c r="SAI2" s="332"/>
      <c r="SAJ2" s="332"/>
      <c r="SAK2" s="332"/>
      <c r="SAL2" s="332"/>
      <c r="SAM2" s="332"/>
      <c r="SAN2" s="332"/>
      <c r="SAO2" s="332"/>
      <c r="SAP2" s="332"/>
      <c r="SAQ2" s="332"/>
      <c r="SAR2" s="332"/>
      <c r="SAS2" s="332"/>
      <c r="SAT2" s="332"/>
      <c r="SAU2" s="332"/>
      <c r="SAV2" s="332"/>
      <c r="SAW2" s="332"/>
      <c r="SAX2" s="332"/>
      <c r="SAY2" s="332"/>
      <c r="SAZ2" s="332"/>
      <c r="SBA2" s="332"/>
      <c r="SBB2" s="332"/>
      <c r="SBC2" s="332"/>
      <c r="SBD2" s="332"/>
      <c r="SBE2" s="332"/>
      <c r="SBF2" s="332"/>
      <c r="SBG2" s="332"/>
      <c r="SBH2" s="332"/>
      <c r="SBI2" s="332"/>
      <c r="SBJ2" s="332"/>
      <c r="SBK2" s="332"/>
      <c r="SBL2" s="332"/>
      <c r="SBM2" s="332"/>
      <c r="SBN2" s="332"/>
      <c r="SBO2" s="332"/>
      <c r="SBP2" s="332"/>
      <c r="SBQ2" s="332"/>
      <c r="SBR2" s="332"/>
      <c r="SBS2" s="332"/>
      <c r="SBT2" s="332"/>
      <c r="SBU2" s="332"/>
      <c r="SBV2" s="332"/>
      <c r="SBW2" s="332"/>
      <c r="SBX2" s="332"/>
      <c r="SBY2" s="332"/>
      <c r="SBZ2" s="332"/>
      <c r="SCA2" s="332"/>
      <c r="SCB2" s="332"/>
      <c r="SCC2" s="332"/>
      <c r="SCD2" s="332"/>
      <c r="SCE2" s="332"/>
      <c r="SCF2" s="332"/>
      <c r="SCG2" s="332"/>
      <c r="SCH2" s="332"/>
      <c r="SCI2" s="332"/>
      <c r="SCJ2" s="332"/>
      <c r="SCK2" s="332"/>
      <c r="SCL2" s="332"/>
      <c r="SCM2" s="332"/>
      <c r="SCN2" s="332"/>
      <c r="SCO2" s="332"/>
      <c r="SCP2" s="332"/>
      <c r="SCQ2" s="332"/>
      <c r="SCR2" s="332"/>
      <c r="SCS2" s="332"/>
      <c r="SCT2" s="332"/>
      <c r="SCU2" s="332"/>
      <c r="SCV2" s="332"/>
      <c r="SCW2" s="332"/>
      <c r="SCX2" s="332"/>
      <c r="SCY2" s="332"/>
      <c r="SCZ2" s="332"/>
      <c r="SDA2" s="332"/>
      <c r="SDB2" s="332"/>
      <c r="SDC2" s="332"/>
      <c r="SDD2" s="332"/>
      <c r="SDE2" s="332"/>
      <c r="SDF2" s="332"/>
      <c r="SDG2" s="332"/>
      <c r="SDH2" s="332"/>
      <c r="SDI2" s="332"/>
      <c r="SDJ2" s="332"/>
      <c r="SDK2" s="332"/>
      <c r="SDL2" s="332"/>
      <c r="SDM2" s="332"/>
      <c r="SDN2" s="332"/>
      <c r="SDO2" s="332"/>
      <c r="SDP2" s="332"/>
      <c r="SDQ2" s="332"/>
      <c r="SDR2" s="332"/>
      <c r="SDS2" s="332"/>
      <c r="SDT2" s="332"/>
      <c r="SDU2" s="332"/>
      <c r="SDV2" s="332"/>
      <c r="SDW2" s="332"/>
      <c r="SDX2" s="332"/>
      <c r="SDY2" s="332"/>
      <c r="SDZ2" s="332"/>
      <c r="SEA2" s="332"/>
      <c r="SEB2" s="332"/>
      <c r="SEC2" s="332"/>
      <c r="SED2" s="332"/>
      <c r="SEE2" s="332"/>
      <c r="SEF2" s="332"/>
      <c r="SEG2" s="332"/>
      <c r="SEH2" s="332"/>
      <c r="SEI2" s="332"/>
      <c r="SEJ2" s="332"/>
      <c r="SEK2" s="332"/>
      <c r="SEL2" s="332"/>
      <c r="SEM2" s="332"/>
      <c r="SEN2" s="332"/>
      <c r="SEO2" s="332"/>
      <c r="SEP2" s="332"/>
      <c r="SEQ2" s="332"/>
      <c r="SER2" s="332"/>
      <c r="SES2" s="332"/>
      <c r="SET2" s="332"/>
      <c r="SEU2" s="332"/>
      <c r="SEV2" s="332"/>
      <c r="SEW2" s="332"/>
      <c r="SEX2" s="332"/>
      <c r="SEY2" s="332"/>
      <c r="SEZ2" s="332"/>
      <c r="SFA2" s="332"/>
      <c r="SFB2" s="332"/>
      <c r="SFC2" s="332"/>
      <c r="SFD2" s="332"/>
      <c r="SFE2" s="332"/>
      <c r="SFF2" s="332"/>
      <c r="SFG2" s="332"/>
      <c r="SFH2" s="332"/>
      <c r="SFI2" s="332"/>
      <c r="SFJ2" s="332"/>
      <c r="SFK2" s="332"/>
      <c r="SFL2" s="332"/>
      <c r="SFM2" s="332"/>
      <c r="SFN2" s="332"/>
      <c r="SFO2" s="332"/>
      <c r="SFP2" s="332"/>
      <c r="SFQ2" s="332"/>
      <c r="SFR2" s="332"/>
      <c r="SFS2" s="332"/>
      <c r="SFT2" s="332"/>
      <c r="SFU2" s="332"/>
      <c r="SFV2" s="332"/>
      <c r="SFW2" s="332"/>
      <c r="SFX2" s="332"/>
      <c r="SFY2" s="332"/>
      <c r="SFZ2" s="332"/>
      <c r="SGA2" s="332"/>
      <c r="SGB2" s="332"/>
      <c r="SGC2" s="332"/>
      <c r="SGD2" s="332"/>
      <c r="SGE2" s="332"/>
      <c r="SGF2" s="332"/>
      <c r="SGG2" s="332"/>
      <c r="SGH2" s="332"/>
      <c r="SGI2" s="332"/>
      <c r="SGJ2" s="332"/>
      <c r="SGK2" s="332"/>
      <c r="SGL2" s="332"/>
      <c r="SGM2" s="332"/>
      <c r="SGN2" s="332"/>
      <c r="SGO2" s="332"/>
      <c r="SGP2" s="332"/>
      <c r="SGQ2" s="332"/>
      <c r="SGR2" s="332"/>
      <c r="SGS2" s="332"/>
      <c r="SGT2" s="332"/>
      <c r="SGU2" s="332"/>
      <c r="SGV2" s="332"/>
      <c r="SGW2" s="332"/>
      <c r="SGX2" s="332"/>
      <c r="SGY2" s="332"/>
      <c r="SGZ2" s="332"/>
      <c r="SHA2" s="332"/>
      <c r="SHB2" s="332"/>
      <c r="SHC2" s="332"/>
      <c r="SHD2" s="332"/>
      <c r="SHE2" s="332"/>
      <c r="SHF2" s="332"/>
      <c r="SHG2" s="332"/>
      <c r="SHH2" s="332"/>
      <c r="SHI2" s="332"/>
      <c r="SHJ2" s="332"/>
      <c r="SHK2" s="332"/>
      <c r="SHL2" s="332"/>
      <c r="SHM2" s="332"/>
      <c r="SHN2" s="332"/>
      <c r="SHO2" s="332"/>
      <c r="SHP2" s="332"/>
      <c r="SHQ2" s="332"/>
      <c r="SHR2" s="332"/>
      <c r="SHS2" s="332"/>
      <c r="SHT2" s="332"/>
      <c r="SHU2" s="332"/>
      <c r="SHV2" s="332"/>
      <c r="SHW2" s="332"/>
      <c r="SHX2" s="332"/>
      <c r="SHY2" s="332"/>
      <c r="SHZ2" s="332"/>
      <c r="SIA2" s="332"/>
      <c r="SIB2" s="332"/>
      <c r="SIC2" s="332"/>
      <c r="SID2" s="332"/>
      <c r="SIE2" s="332"/>
      <c r="SIF2" s="332"/>
      <c r="SIG2" s="332"/>
      <c r="SIH2" s="332"/>
      <c r="SII2" s="332"/>
      <c r="SIJ2" s="332"/>
      <c r="SIK2" s="332"/>
      <c r="SIL2" s="332"/>
      <c r="SIM2" s="332"/>
      <c r="SIN2" s="332"/>
      <c r="SIO2" s="332"/>
      <c r="SIP2" s="332"/>
      <c r="SIQ2" s="332"/>
      <c r="SIR2" s="332"/>
      <c r="SIS2" s="332"/>
      <c r="SIT2" s="332"/>
      <c r="SIU2" s="332"/>
      <c r="SIV2" s="332"/>
      <c r="SIW2" s="332"/>
      <c r="SIX2" s="332"/>
      <c r="SIY2" s="332"/>
      <c r="SIZ2" s="332"/>
      <c r="SJA2" s="332"/>
      <c r="SJB2" s="332"/>
      <c r="SJC2" s="332"/>
      <c r="SJD2" s="332"/>
      <c r="SJE2" s="332"/>
      <c r="SJF2" s="332"/>
      <c r="SJG2" s="332"/>
      <c r="SJH2" s="332"/>
      <c r="SJI2" s="332"/>
      <c r="SJJ2" s="332"/>
      <c r="SJK2" s="332"/>
      <c r="SJL2" s="332"/>
      <c r="SJM2" s="332"/>
      <c r="SJN2" s="332"/>
      <c r="SJO2" s="332"/>
      <c r="SJP2" s="332"/>
      <c r="SJQ2" s="332"/>
      <c r="SJR2" s="332"/>
      <c r="SJS2" s="332"/>
      <c r="SJT2" s="332"/>
      <c r="SJU2" s="332"/>
      <c r="SJV2" s="332"/>
      <c r="SJW2" s="332"/>
      <c r="SJX2" s="332"/>
      <c r="SJY2" s="332"/>
      <c r="SJZ2" s="332"/>
      <c r="SKA2" s="332"/>
      <c r="SKB2" s="332"/>
      <c r="SKC2" s="332"/>
      <c r="SKD2" s="332"/>
      <c r="SKE2" s="332"/>
      <c r="SKF2" s="332"/>
      <c r="SKG2" s="332"/>
      <c r="SKH2" s="332"/>
      <c r="SKI2" s="332"/>
      <c r="SKJ2" s="332"/>
      <c r="SKK2" s="332"/>
      <c r="SKL2" s="332"/>
      <c r="SKM2" s="332"/>
      <c r="SKN2" s="332"/>
      <c r="SKO2" s="332"/>
      <c r="SKP2" s="332"/>
      <c r="SKQ2" s="332"/>
      <c r="SKR2" s="332"/>
      <c r="SKS2" s="332"/>
      <c r="SKT2" s="332"/>
      <c r="SKU2" s="332"/>
      <c r="SKV2" s="332"/>
      <c r="SKW2" s="332"/>
      <c r="SKX2" s="332"/>
      <c r="SKY2" s="332"/>
      <c r="SKZ2" s="332"/>
      <c r="SLA2" s="332"/>
      <c r="SLB2" s="332"/>
      <c r="SLC2" s="332"/>
      <c r="SLD2" s="332"/>
      <c r="SLE2" s="332"/>
      <c r="SLF2" s="332"/>
      <c r="SLG2" s="332"/>
      <c r="SLH2" s="332"/>
      <c r="SLI2" s="332"/>
      <c r="SLJ2" s="332"/>
      <c r="SLK2" s="332"/>
      <c r="SLL2" s="332"/>
      <c r="SLM2" s="332"/>
      <c r="SLN2" s="332"/>
      <c r="SLO2" s="332"/>
      <c r="SLP2" s="332"/>
      <c r="SLQ2" s="332"/>
      <c r="SLR2" s="332"/>
      <c r="SLS2" s="332"/>
      <c r="SLT2" s="332"/>
      <c r="SLU2" s="332"/>
      <c r="SLV2" s="332"/>
      <c r="SLW2" s="332"/>
      <c r="SLX2" s="332"/>
      <c r="SLY2" s="332"/>
      <c r="SLZ2" s="332"/>
      <c r="SMA2" s="332"/>
      <c r="SMB2" s="332"/>
      <c r="SMC2" s="332"/>
      <c r="SMD2" s="332"/>
      <c r="SME2" s="332"/>
      <c r="SMF2" s="332"/>
      <c r="SMG2" s="332"/>
      <c r="SMH2" s="332"/>
      <c r="SMI2" s="332"/>
      <c r="SMJ2" s="332"/>
      <c r="SMK2" s="332"/>
      <c r="SML2" s="332"/>
      <c r="SMM2" s="332"/>
      <c r="SMN2" s="332"/>
      <c r="SMO2" s="332"/>
      <c r="SMP2" s="332"/>
      <c r="SMQ2" s="332"/>
      <c r="SMR2" s="332"/>
      <c r="SMS2" s="332"/>
      <c r="SMT2" s="332"/>
      <c r="SMU2" s="332"/>
      <c r="SMV2" s="332"/>
      <c r="SMW2" s="332"/>
      <c r="SMX2" s="332"/>
      <c r="SMY2" s="332"/>
      <c r="SMZ2" s="332"/>
      <c r="SNA2" s="332"/>
      <c r="SNB2" s="332"/>
      <c r="SNC2" s="332"/>
      <c r="SND2" s="332"/>
      <c r="SNE2" s="332"/>
      <c r="SNF2" s="332"/>
      <c r="SNG2" s="332"/>
      <c r="SNH2" s="332"/>
      <c r="SNI2" s="332"/>
      <c r="SNJ2" s="332"/>
      <c r="SNK2" s="332"/>
      <c r="SNL2" s="332"/>
      <c r="SNM2" s="332"/>
      <c r="SNN2" s="332"/>
      <c r="SNO2" s="332"/>
      <c r="SNP2" s="332"/>
      <c r="SNQ2" s="332"/>
      <c r="SNR2" s="332"/>
      <c r="SNS2" s="332"/>
      <c r="SNT2" s="332"/>
      <c r="SNU2" s="332"/>
      <c r="SNV2" s="332"/>
      <c r="SNW2" s="332"/>
      <c r="SNX2" s="332"/>
      <c r="SNY2" s="332"/>
      <c r="SNZ2" s="332"/>
      <c r="SOA2" s="332"/>
      <c r="SOB2" s="332"/>
      <c r="SOC2" s="332"/>
      <c r="SOD2" s="332"/>
      <c r="SOE2" s="332"/>
      <c r="SOF2" s="332"/>
      <c r="SOG2" s="332"/>
      <c r="SOH2" s="332"/>
      <c r="SOI2" s="332"/>
      <c r="SOJ2" s="332"/>
      <c r="SOK2" s="332"/>
      <c r="SOL2" s="332"/>
      <c r="SOM2" s="332"/>
      <c r="SON2" s="332"/>
      <c r="SOO2" s="332"/>
      <c r="SOP2" s="332"/>
      <c r="SOQ2" s="332"/>
      <c r="SOR2" s="332"/>
      <c r="SOS2" s="332"/>
      <c r="SOT2" s="332"/>
      <c r="SOU2" s="332"/>
      <c r="SOV2" s="332"/>
      <c r="SOW2" s="332"/>
      <c r="SOX2" s="332"/>
      <c r="SOY2" s="332"/>
      <c r="SOZ2" s="332"/>
      <c r="SPA2" s="332"/>
      <c r="SPB2" s="332"/>
      <c r="SPC2" s="332"/>
      <c r="SPD2" s="332"/>
      <c r="SPE2" s="332"/>
      <c r="SPF2" s="332"/>
      <c r="SPG2" s="332"/>
      <c r="SPH2" s="332"/>
      <c r="SPI2" s="332"/>
      <c r="SPJ2" s="332"/>
      <c r="SPK2" s="332"/>
      <c r="SPL2" s="332"/>
      <c r="SPM2" s="332"/>
      <c r="SPN2" s="332"/>
      <c r="SPO2" s="332"/>
      <c r="SPP2" s="332"/>
      <c r="SPQ2" s="332"/>
      <c r="SPR2" s="332"/>
      <c r="SPS2" s="332"/>
      <c r="SPT2" s="332"/>
      <c r="SPU2" s="332"/>
      <c r="SPV2" s="332"/>
      <c r="SPW2" s="332"/>
      <c r="SPX2" s="332"/>
      <c r="SPY2" s="332"/>
      <c r="SPZ2" s="332"/>
      <c r="SQA2" s="332"/>
      <c r="SQB2" s="332"/>
      <c r="SQC2" s="332"/>
      <c r="SQD2" s="332"/>
      <c r="SQE2" s="332"/>
      <c r="SQF2" s="332"/>
      <c r="SQG2" s="332"/>
      <c r="SQH2" s="332"/>
      <c r="SQI2" s="332"/>
      <c r="SQJ2" s="332"/>
      <c r="SQK2" s="332"/>
      <c r="SQL2" s="332"/>
      <c r="SQM2" s="332"/>
      <c r="SQN2" s="332"/>
      <c r="SQO2" s="332"/>
      <c r="SQP2" s="332"/>
      <c r="SQQ2" s="332"/>
      <c r="SQR2" s="332"/>
      <c r="SQS2" s="332"/>
      <c r="SQT2" s="332"/>
      <c r="SQU2" s="332"/>
      <c r="SQV2" s="332"/>
      <c r="SQW2" s="332"/>
      <c r="SQX2" s="332"/>
      <c r="SQY2" s="332"/>
      <c r="SQZ2" s="332"/>
      <c r="SRA2" s="332"/>
      <c r="SRB2" s="332"/>
      <c r="SRC2" s="332"/>
      <c r="SRD2" s="332"/>
      <c r="SRE2" s="332"/>
      <c r="SRF2" s="332"/>
      <c r="SRG2" s="332"/>
      <c r="SRH2" s="332"/>
      <c r="SRI2" s="332"/>
      <c r="SRJ2" s="332"/>
      <c r="SRK2" s="332"/>
      <c r="SRL2" s="332"/>
      <c r="SRM2" s="332"/>
      <c r="SRN2" s="332"/>
      <c r="SRO2" s="332"/>
      <c r="SRP2" s="332"/>
      <c r="SRQ2" s="332"/>
      <c r="SRR2" s="332"/>
      <c r="SRS2" s="332"/>
      <c r="SRT2" s="332"/>
      <c r="SRU2" s="332"/>
      <c r="SRV2" s="332"/>
      <c r="SRW2" s="332"/>
      <c r="SRX2" s="332"/>
      <c r="SRY2" s="332"/>
      <c r="SRZ2" s="332"/>
      <c r="SSA2" s="332"/>
      <c r="SSB2" s="332"/>
      <c r="SSC2" s="332"/>
      <c r="SSD2" s="332"/>
      <c r="SSE2" s="332"/>
      <c r="SSF2" s="332"/>
      <c r="SSG2" s="332"/>
      <c r="SSH2" s="332"/>
      <c r="SSI2" s="332"/>
      <c r="SSJ2" s="332"/>
      <c r="SSK2" s="332"/>
      <c r="SSL2" s="332"/>
      <c r="SSM2" s="332"/>
      <c r="SSN2" s="332"/>
      <c r="SSO2" s="332"/>
      <c r="SSP2" s="332"/>
      <c r="SSQ2" s="332"/>
      <c r="SSR2" s="332"/>
      <c r="SSS2" s="332"/>
      <c r="SST2" s="332"/>
      <c r="SSU2" s="332"/>
      <c r="SSV2" s="332"/>
      <c r="SSW2" s="332"/>
      <c r="SSX2" s="332"/>
      <c r="SSY2" s="332"/>
      <c r="SSZ2" s="332"/>
      <c r="STA2" s="332"/>
      <c r="STB2" s="332"/>
      <c r="STC2" s="332"/>
      <c r="STD2" s="332"/>
      <c r="STE2" s="332"/>
      <c r="STF2" s="332"/>
      <c r="STG2" s="332"/>
      <c r="STH2" s="332"/>
      <c r="STI2" s="332"/>
      <c r="STJ2" s="332"/>
      <c r="STK2" s="332"/>
      <c r="STL2" s="332"/>
      <c r="STM2" s="332"/>
      <c r="STN2" s="332"/>
      <c r="STO2" s="332"/>
      <c r="STP2" s="332"/>
      <c r="STQ2" s="332"/>
      <c r="STR2" s="332"/>
      <c r="STS2" s="332"/>
      <c r="STT2" s="332"/>
      <c r="STU2" s="332"/>
      <c r="STV2" s="332"/>
      <c r="STW2" s="332"/>
      <c r="STX2" s="332"/>
      <c r="STY2" s="332"/>
      <c r="STZ2" s="332"/>
      <c r="SUA2" s="332"/>
      <c r="SUB2" s="332"/>
      <c r="SUC2" s="332"/>
      <c r="SUD2" s="332"/>
      <c r="SUE2" s="332"/>
      <c r="SUF2" s="332"/>
      <c r="SUG2" s="332"/>
      <c r="SUH2" s="332"/>
      <c r="SUI2" s="332"/>
      <c r="SUJ2" s="332"/>
      <c r="SUK2" s="332"/>
      <c r="SUL2" s="332"/>
      <c r="SUM2" s="332"/>
      <c r="SUN2" s="332"/>
      <c r="SUO2" s="332"/>
      <c r="SUP2" s="332"/>
      <c r="SUQ2" s="332"/>
      <c r="SUR2" s="332"/>
      <c r="SUS2" s="332"/>
      <c r="SUT2" s="332"/>
      <c r="SUU2" s="332"/>
      <c r="SUV2" s="332"/>
      <c r="SUW2" s="332"/>
      <c r="SUX2" s="332"/>
      <c r="SUY2" s="332"/>
      <c r="SUZ2" s="332"/>
      <c r="SVA2" s="332"/>
      <c r="SVB2" s="332"/>
      <c r="SVC2" s="332"/>
      <c r="SVD2" s="332"/>
      <c r="SVE2" s="332"/>
      <c r="SVF2" s="332"/>
      <c r="SVG2" s="332"/>
      <c r="SVH2" s="332"/>
      <c r="SVI2" s="332"/>
      <c r="SVJ2" s="332"/>
      <c r="SVK2" s="332"/>
      <c r="SVL2" s="332"/>
      <c r="SVM2" s="332"/>
      <c r="SVN2" s="332"/>
      <c r="SVO2" s="332"/>
      <c r="SVP2" s="332"/>
      <c r="SVQ2" s="332"/>
      <c r="SVR2" s="332"/>
      <c r="SVS2" s="332"/>
      <c r="SVT2" s="332"/>
      <c r="SVU2" s="332"/>
      <c r="SVV2" s="332"/>
      <c r="SVW2" s="332"/>
      <c r="SVX2" s="332"/>
      <c r="SVY2" s="332"/>
      <c r="SVZ2" s="332"/>
      <c r="SWA2" s="332"/>
      <c r="SWB2" s="332"/>
      <c r="SWC2" s="332"/>
      <c r="SWD2" s="332"/>
      <c r="SWE2" s="332"/>
      <c r="SWF2" s="332"/>
      <c r="SWG2" s="332"/>
      <c r="SWH2" s="332"/>
      <c r="SWI2" s="332"/>
      <c r="SWJ2" s="332"/>
      <c r="SWK2" s="332"/>
      <c r="SWL2" s="332"/>
      <c r="SWM2" s="332"/>
      <c r="SWN2" s="332"/>
      <c r="SWO2" s="332"/>
      <c r="SWP2" s="332"/>
      <c r="SWQ2" s="332"/>
      <c r="SWR2" s="332"/>
      <c r="SWS2" s="332"/>
      <c r="SWT2" s="332"/>
      <c r="SWU2" s="332"/>
      <c r="SWV2" s="332"/>
      <c r="SWW2" s="332"/>
      <c r="SWX2" s="332"/>
      <c r="SWY2" s="332"/>
      <c r="SWZ2" s="332"/>
      <c r="SXA2" s="332"/>
      <c r="SXB2" s="332"/>
      <c r="SXC2" s="332"/>
      <c r="SXD2" s="332"/>
      <c r="SXE2" s="332"/>
      <c r="SXF2" s="332"/>
      <c r="SXG2" s="332"/>
      <c r="SXH2" s="332"/>
      <c r="SXI2" s="332"/>
      <c r="SXJ2" s="332"/>
      <c r="SXK2" s="332"/>
      <c r="SXL2" s="332"/>
      <c r="SXM2" s="332"/>
      <c r="SXN2" s="332"/>
      <c r="SXO2" s="332"/>
      <c r="SXP2" s="332"/>
      <c r="SXQ2" s="332"/>
      <c r="SXR2" s="332"/>
      <c r="SXS2" s="332"/>
      <c r="SXT2" s="332"/>
      <c r="SXU2" s="332"/>
      <c r="SXV2" s="332"/>
      <c r="SXW2" s="332"/>
      <c r="SXX2" s="332"/>
      <c r="SXY2" s="332"/>
      <c r="SXZ2" s="332"/>
      <c r="SYA2" s="332"/>
      <c r="SYB2" s="332"/>
      <c r="SYC2" s="332"/>
      <c r="SYD2" s="332"/>
      <c r="SYE2" s="332"/>
      <c r="SYF2" s="332"/>
      <c r="SYG2" s="332"/>
      <c r="SYH2" s="332"/>
      <c r="SYI2" s="332"/>
      <c r="SYJ2" s="332"/>
      <c r="SYK2" s="332"/>
      <c r="SYL2" s="332"/>
      <c r="SYM2" s="332"/>
      <c r="SYN2" s="332"/>
      <c r="SYO2" s="332"/>
      <c r="SYP2" s="332"/>
      <c r="SYQ2" s="332"/>
      <c r="SYR2" s="332"/>
      <c r="SYS2" s="332"/>
      <c r="SYT2" s="332"/>
      <c r="SYU2" s="332"/>
      <c r="SYV2" s="332"/>
      <c r="SYW2" s="332"/>
      <c r="SYX2" s="332"/>
      <c r="SYY2" s="332"/>
      <c r="SYZ2" s="332"/>
      <c r="SZA2" s="332"/>
      <c r="SZB2" s="332"/>
      <c r="SZC2" s="332"/>
      <c r="SZD2" s="332"/>
      <c r="SZE2" s="332"/>
      <c r="SZF2" s="332"/>
      <c r="SZG2" s="332"/>
      <c r="SZH2" s="332"/>
      <c r="SZI2" s="332"/>
      <c r="SZJ2" s="332"/>
      <c r="SZK2" s="332"/>
      <c r="SZL2" s="332"/>
      <c r="SZM2" s="332"/>
      <c r="SZN2" s="332"/>
      <c r="SZO2" s="332"/>
      <c r="SZP2" s="332"/>
      <c r="SZQ2" s="332"/>
      <c r="SZR2" s="332"/>
      <c r="SZS2" s="332"/>
      <c r="SZT2" s="332"/>
      <c r="SZU2" s="332"/>
      <c r="SZV2" s="332"/>
      <c r="SZW2" s="332"/>
      <c r="SZX2" s="332"/>
      <c r="SZY2" s="332"/>
      <c r="SZZ2" s="332"/>
      <c r="TAA2" s="332"/>
      <c r="TAB2" s="332"/>
      <c r="TAC2" s="332"/>
      <c r="TAD2" s="332"/>
      <c r="TAE2" s="332"/>
      <c r="TAF2" s="332"/>
      <c r="TAG2" s="332"/>
      <c r="TAH2" s="332"/>
      <c r="TAI2" s="332"/>
      <c r="TAJ2" s="332"/>
      <c r="TAK2" s="332"/>
      <c r="TAL2" s="332"/>
      <c r="TAM2" s="332"/>
      <c r="TAN2" s="332"/>
      <c r="TAO2" s="332"/>
      <c r="TAP2" s="332"/>
      <c r="TAQ2" s="332"/>
      <c r="TAR2" s="332"/>
      <c r="TAS2" s="332"/>
      <c r="TAT2" s="332"/>
      <c r="TAU2" s="332"/>
      <c r="TAV2" s="332"/>
      <c r="TAW2" s="332"/>
      <c r="TAX2" s="332"/>
      <c r="TAY2" s="332"/>
      <c r="TAZ2" s="332"/>
      <c r="TBA2" s="332"/>
      <c r="TBB2" s="332"/>
      <c r="TBC2" s="332"/>
      <c r="TBD2" s="332"/>
      <c r="TBE2" s="332"/>
      <c r="TBF2" s="332"/>
      <c r="TBG2" s="332"/>
      <c r="TBH2" s="332"/>
      <c r="TBI2" s="332"/>
      <c r="TBJ2" s="332"/>
      <c r="TBK2" s="332"/>
      <c r="TBL2" s="332"/>
      <c r="TBM2" s="332"/>
      <c r="TBN2" s="332"/>
      <c r="TBO2" s="332"/>
      <c r="TBP2" s="332"/>
      <c r="TBQ2" s="332"/>
      <c r="TBR2" s="332"/>
      <c r="TBS2" s="332"/>
      <c r="TBT2" s="332"/>
      <c r="TBU2" s="332"/>
      <c r="TBV2" s="332"/>
      <c r="TBW2" s="332"/>
      <c r="TBX2" s="332"/>
      <c r="TBY2" s="332"/>
      <c r="TBZ2" s="332"/>
      <c r="TCA2" s="332"/>
      <c r="TCB2" s="332"/>
      <c r="TCC2" s="332"/>
      <c r="TCD2" s="332"/>
      <c r="TCE2" s="332"/>
      <c r="TCF2" s="332"/>
      <c r="TCG2" s="332"/>
      <c r="TCH2" s="332"/>
      <c r="TCI2" s="332"/>
      <c r="TCJ2" s="332"/>
      <c r="TCK2" s="332"/>
      <c r="TCL2" s="332"/>
      <c r="TCM2" s="332"/>
      <c r="TCN2" s="332"/>
      <c r="TCO2" s="332"/>
      <c r="TCP2" s="332"/>
      <c r="TCQ2" s="332"/>
      <c r="TCR2" s="332"/>
      <c r="TCS2" s="332"/>
      <c r="TCT2" s="332"/>
      <c r="TCU2" s="332"/>
      <c r="TCV2" s="332"/>
      <c r="TCW2" s="332"/>
      <c r="TCX2" s="332"/>
      <c r="TCY2" s="332"/>
      <c r="TCZ2" s="332"/>
      <c r="TDA2" s="332"/>
      <c r="TDB2" s="332"/>
      <c r="TDC2" s="332"/>
      <c r="TDD2" s="332"/>
      <c r="TDE2" s="332"/>
      <c r="TDF2" s="332"/>
      <c r="TDG2" s="332"/>
      <c r="TDH2" s="332"/>
      <c r="TDI2" s="332"/>
      <c r="TDJ2" s="332"/>
      <c r="TDK2" s="332"/>
      <c r="TDL2" s="332"/>
      <c r="TDM2" s="332"/>
      <c r="TDN2" s="332"/>
      <c r="TDO2" s="332"/>
      <c r="TDP2" s="332"/>
      <c r="TDQ2" s="332"/>
      <c r="TDR2" s="332"/>
      <c r="TDS2" s="332"/>
      <c r="TDT2" s="332"/>
      <c r="TDU2" s="332"/>
      <c r="TDV2" s="332"/>
      <c r="TDW2" s="332"/>
      <c r="TDX2" s="332"/>
      <c r="TDY2" s="332"/>
      <c r="TDZ2" s="332"/>
      <c r="TEA2" s="332"/>
      <c r="TEB2" s="332"/>
      <c r="TEC2" s="332"/>
      <c r="TED2" s="332"/>
      <c r="TEE2" s="332"/>
      <c r="TEF2" s="332"/>
      <c r="TEG2" s="332"/>
      <c r="TEH2" s="332"/>
      <c r="TEI2" s="332"/>
      <c r="TEJ2" s="332"/>
      <c r="TEK2" s="332"/>
      <c r="TEL2" s="332"/>
      <c r="TEM2" s="332"/>
      <c r="TEN2" s="332"/>
      <c r="TEO2" s="332"/>
      <c r="TEP2" s="332"/>
      <c r="TEQ2" s="332"/>
      <c r="TER2" s="332"/>
      <c r="TES2" s="332"/>
      <c r="TET2" s="332"/>
      <c r="TEU2" s="332"/>
      <c r="TEV2" s="332"/>
      <c r="TEW2" s="332"/>
      <c r="TEX2" s="332"/>
      <c r="TEY2" s="332"/>
      <c r="TEZ2" s="332"/>
      <c r="TFA2" s="332"/>
      <c r="TFB2" s="332"/>
      <c r="TFC2" s="332"/>
      <c r="TFD2" s="332"/>
      <c r="TFE2" s="332"/>
      <c r="TFF2" s="332"/>
      <c r="TFG2" s="332"/>
      <c r="TFH2" s="332"/>
      <c r="TFI2" s="332"/>
      <c r="TFJ2" s="332"/>
      <c r="TFK2" s="332"/>
      <c r="TFL2" s="332"/>
      <c r="TFM2" s="332"/>
      <c r="TFN2" s="332"/>
      <c r="TFO2" s="332"/>
      <c r="TFP2" s="332"/>
      <c r="TFQ2" s="332"/>
      <c r="TFR2" s="332"/>
      <c r="TFS2" s="332"/>
      <c r="TFT2" s="332"/>
      <c r="TFU2" s="332"/>
      <c r="TFV2" s="332"/>
      <c r="TFW2" s="332"/>
      <c r="TFX2" s="332"/>
      <c r="TFY2" s="332"/>
      <c r="TFZ2" s="332"/>
      <c r="TGA2" s="332"/>
      <c r="TGB2" s="332"/>
      <c r="TGC2" s="332"/>
      <c r="TGD2" s="332"/>
      <c r="TGE2" s="332"/>
      <c r="TGF2" s="332"/>
      <c r="TGG2" s="332"/>
      <c r="TGH2" s="332"/>
      <c r="TGI2" s="332"/>
      <c r="TGJ2" s="332"/>
      <c r="TGK2" s="332"/>
      <c r="TGL2" s="332"/>
      <c r="TGM2" s="332"/>
      <c r="TGN2" s="332"/>
      <c r="TGO2" s="332"/>
      <c r="TGP2" s="332"/>
      <c r="TGQ2" s="332"/>
      <c r="TGR2" s="332"/>
      <c r="TGS2" s="332"/>
      <c r="TGT2" s="332"/>
      <c r="TGU2" s="332"/>
      <c r="TGV2" s="332"/>
      <c r="TGW2" s="332"/>
      <c r="TGX2" s="332"/>
      <c r="TGY2" s="332"/>
      <c r="TGZ2" s="332"/>
      <c r="THA2" s="332"/>
      <c r="THB2" s="332"/>
      <c r="THC2" s="332"/>
      <c r="THD2" s="332"/>
      <c r="THE2" s="332"/>
      <c r="THF2" s="332"/>
      <c r="THG2" s="332"/>
      <c r="THH2" s="332"/>
      <c r="THI2" s="332"/>
      <c r="THJ2" s="332"/>
      <c r="THK2" s="332"/>
      <c r="THL2" s="332"/>
      <c r="THM2" s="332"/>
      <c r="THN2" s="332"/>
      <c r="THO2" s="332"/>
      <c r="THP2" s="332"/>
      <c r="THQ2" s="332"/>
      <c r="THR2" s="332"/>
      <c r="THS2" s="332"/>
      <c r="THT2" s="332"/>
      <c r="THU2" s="332"/>
      <c r="THV2" s="332"/>
      <c r="THW2" s="332"/>
      <c r="THX2" s="332"/>
      <c r="THY2" s="332"/>
      <c r="THZ2" s="332"/>
      <c r="TIA2" s="332"/>
      <c r="TIB2" s="332"/>
      <c r="TIC2" s="332"/>
      <c r="TID2" s="332"/>
      <c r="TIE2" s="332"/>
      <c r="TIF2" s="332"/>
      <c r="TIG2" s="332"/>
      <c r="TIH2" s="332"/>
      <c r="TII2" s="332"/>
      <c r="TIJ2" s="332"/>
      <c r="TIK2" s="332"/>
      <c r="TIL2" s="332"/>
      <c r="TIM2" s="332"/>
      <c r="TIN2" s="332"/>
      <c r="TIO2" s="332"/>
      <c r="TIP2" s="332"/>
      <c r="TIQ2" s="332"/>
      <c r="TIR2" s="332"/>
      <c r="TIS2" s="332"/>
      <c r="TIT2" s="332"/>
      <c r="TIU2" s="332"/>
      <c r="TIV2" s="332"/>
      <c r="TIW2" s="332"/>
      <c r="TIX2" s="332"/>
      <c r="TIY2" s="332"/>
      <c r="TIZ2" s="332"/>
      <c r="TJA2" s="332"/>
      <c r="TJB2" s="332"/>
      <c r="TJC2" s="332"/>
      <c r="TJD2" s="332"/>
      <c r="TJE2" s="332"/>
      <c r="TJF2" s="332"/>
      <c r="TJG2" s="332"/>
      <c r="TJH2" s="332"/>
      <c r="TJI2" s="332"/>
      <c r="TJJ2" s="332"/>
      <c r="TJK2" s="332"/>
      <c r="TJL2" s="332"/>
      <c r="TJM2" s="332"/>
      <c r="TJN2" s="332"/>
      <c r="TJO2" s="332"/>
      <c r="TJP2" s="332"/>
      <c r="TJQ2" s="332"/>
      <c r="TJR2" s="332"/>
      <c r="TJS2" s="332"/>
      <c r="TJT2" s="332"/>
      <c r="TJU2" s="332"/>
      <c r="TJV2" s="332"/>
      <c r="TJW2" s="332"/>
      <c r="TJX2" s="332"/>
      <c r="TJY2" s="332"/>
      <c r="TJZ2" s="332"/>
      <c r="TKA2" s="332"/>
      <c r="TKB2" s="332"/>
      <c r="TKC2" s="332"/>
      <c r="TKD2" s="332"/>
      <c r="TKE2" s="332"/>
      <c r="TKF2" s="332"/>
      <c r="TKG2" s="332"/>
      <c r="TKH2" s="332"/>
      <c r="TKI2" s="332"/>
      <c r="TKJ2" s="332"/>
      <c r="TKK2" s="332"/>
      <c r="TKL2" s="332"/>
      <c r="TKM2" s="332"/>
      <c r="TKN2" s="332"/>
      <c r="TKO2" s="332"/>
      <c r="TKP2" s="332"/>
      <c r="TKQ2" s="332"/>
      <c r="TKR2" s="332"/>
      <c r="TKS2" s="332"/>
      <c r="TKT2" s="332"/>
      <c r="TKU2" s="332"/>
      <c r="TKV2" s="332"/>
      <c r="TKW2" s="332"/>
      <c r="TKX2" s="332"/>
      <c r="TKY2" s="332"/>
      <c r="TKZ2" s="332"/>
      <c r="TLA2" s="332"/>
      <c r="TLB2" s="332"/>
      <c r="TLC2" s="332"/>
      <c r="TLD2" s="332"/>
      <c r="TLE2" s="332"/>
      <c r="TLF2" s="332"/>
      <c r="TLG2" s="332"/>
      <c r="TLH2" s="332"/>
      <c r="TLI2" s="332"/>
      <c r="TLJ2" s="332"/>
      <c r="TLK2" s="332"/>
      <c r="TLL2" s="332"/>
      <c r="TLM2" s="332"/>
      <c r="TLN2" s="332"/>
      <c r="TLO2" s="332"/>
      <c r="TLP2" s="332"/>
      <c r="TLQ2" s="332"/>
      <c r="TLR2" s="332"/>
      <c r="TLS2" s="332"/>
      <c r="TLT2" s="332"/>
      <c r="TLU2" s="332"/>
      <c r="TLV2" s="332"/>
      <c r="TLW2" s="332"/>
      <c r="TLX2" s="332"/>
      <c r="TLY2" s="332"/>
      <c r="TLZ2" s="332"/>
      <c r="TMA2" s="332"/>
      <c r="TMB2" s="332"/>
      <c r="TMC2" s="332"/>
      <c r="TMD2" s="332"/>
      <c r="TME2" s="332"/>
      <c r="TMF2" s="332"/>
      <c r="TMG2" s="332"/>
      <c r="TMH2" s="332"/>
      <c r="TMI2" s="332"/>
      <c r="TMJ2" s="332"/>
      <c r="TMK2" s="332"/>
      <c r="TML2" s="332"/>
      <c r="TMM2" s="332"/>
      <c r="TMN2" s="332"/>
      <c r="TMO2" s="332"/>
      <c r="TMP2" s="332"/>
      <c r="TMQ2" s="332"/>
      <c r="TMR2" s="332"/>
      <c r="TMS2" s="332"/>
      <c r="TMT2" s="332"/>
      <c r="TMU2" s="332"/>
      <c r="TMV2" s="332"/>
      <c r="TMW2" s="332"/>
      <c r="TMX2" s="332"/>
      <c r="TMY2" s="332"/>
      <c r="TMZ2" s="332"/>
      <c r="TNA2" s="332"/>
      <c r="TNB2" s="332"/>
      <c r="TNC2" s="332"/>
      <c r="TND2" s="332"/>
      <c r="TNE2" s="332"/>
      <c r="TNF2" s="332"/>
      <c r="TNG2" s="332"/>
      <c r="TNH2" s="332"/>
      <c r="TNI2" s="332"/>
      <c r="TNJ2" s="332"/>
      <c r="TNK2" s="332"/>
      <c r="TNL2" s="332"/>
      <c r="TNM2" s="332"/>
      <c r="TNN2" s="332"/>
      <c r="TNO2" s="332"/>
      <c r="TNP2" s="332"/>
      <c r="TNQ2" s="332"/>
      <c r="TNR2" s="332"/>
      <c r="TNS2" s="332"/>
      <c r="TNT2" s="332"/>
      <c r="TNU2" s="332"/>
      <c r="TNV2" s="332"/>
      <c r="TNW2" s="332"/>
      <c r="TNX2" s="332"/>
      <c r="TNY2" s="332"/>
      <c r="TNZ2" s="332"/>
      <c r="TOA2" s="332"/>
      <c r="TOB2" s="332"/>
      <c r="TOC2" s="332"/>
      <c r="TOD2" s="332"/>
      <c r="TOE2" s="332"/>
      <c r="TOF2" s="332"/>
      <c r="TOG2" s="332"/>
      <c r="TOH2" s="332"/>
      <c r="TOI2" s="332"/>
      <c r="TOJ2" s="332"/>
      <c r="TOK2" s="332"/>
      <c r="TOL2" s="332"/>
      <c r="TOM2" s="332"/>
      <c r="TON2" s="332"/>
      <c r="TOO2" s="332"/>
      <c r="TOP2" s="332"/>
      <c r="TOQ2" s="332"/>
      <c r="TOR2" s="332"/>
      <c r="TOS2" s="332"/>
      <c r="TOT2" s="332"/>
      <c r="TOU2" s="332"/>
      <c r="TOV2" s="332"/>
      <c r="TOW2" s="332"/>
      <c r="TOX2" s="332"/>
      <c r="TOY2" s="332"/>
      <c r="TOZ2" s="332"/>
      <c r="TPA2" s="332"/>
      <c r="TPB2" s="332"/>
      <c r="TPC2" s="332"/>
      <c r="TPD2" s="332"/>
      <c r="TPE2" s="332"/>
      <c r="TPF2" s="332"/>
      <c r="TPG2" s="332"/>
      <c r="TPH2" s="332"/>
      <c r="TPI2" s="332"/>
      <c r="TPJ2" s="332"/>
      <c r="TPK2" s="332"/>
      <c r="TPL2" s="332"/>
      <c r="TPM2" s="332"/>
      <c r="TPN2" s="332"/>
      <c r="TPO2" s="332"/>
      <c r="TPP2" s="332"/>
      <c r="TPQ2" s="332"/>
      <c r="TPR2" s="332"/>
      <c r="TPS2" s="332"/>
      <c r="TPT2" s="332"/>
      <c r="TPU2" s="332"/>
      <c r="TPV2" s="332"/>
      <c r="TPW2" s="332"/>
      <c r="TPX2" s="332"/>
      <c r="TPY2" s="332"/>
      <c r="TPZ2" s="332"/>
      <c r="TQA2" s="332"/>
      <c r="TQB2" s="332"/>
      <c r="TQC2" s="332"/>
      <c r="TQD2" s="332"/>
      <c r="TQE2" s="332"/>
      <c r="TQF2" s="332"/>
      <c r="TQG2" s="332"/>
      <c r="TQH2" s="332"/>
      <c r="TQI2" s="332"/>
      <c r="TQJ2" s="332"/>
      <c r="TQK2" s="332"/>
      <c r="TQL2" s="332"/>
      <c r="TQM2" s="332"/>
      <c r="TQN2" s="332"/>
      <c r="TQO2" s="332"/>
      <c r="TQP2" s="332"/>
      <c r="TQQ2" s="332"/>
      <c r="TQR2" s="332"/>
      <c r="TQS2" s="332"/>
      <c r="TQT2" s="332"/>
      <c r="TQU2" s="332"/>
      <c r="TQV2" s="332"/>
      <c r="TQW2" s="332"/>
      <c r="TQX2" s="332"/>
      <c r="TQY2" s="332"/>
      <c r="TQZ2" s="332"/>
      <c r="TRA2" s="332"/>
      <c r="TRB2" s="332"/>
      <c r="TRC2" s="332"/>
      <c r="TRD2" s="332"/>
      <c r="TRE2" s="332"/>
      <c r="TRF2" s="332"/>
      <c r="TRG2" s="332"/>
      <c r="TRH2" s="332"/>
      <c r="TRI2" s="332"/>
      <c r="TRJ2" s="332"/>
      <c r="TRK2" s="332"/>
      <c r="TRL2" s="332"/>
      <c r="TRM2" s="332"/>
      <c r="TRN2" s="332"/>
      <c r="TRO2" s="332"/>
      <c r="TRP2" s="332"/>
      <c r="TRQ2" s="332"/>
      <c r="TRR2" s="332"/>
      <c r="TRS2" s="332"/>
      <c r="TRT2" s="332"/>
      <c r="TRU2" s="332"/>
      <c r="TRV2" s="332"/>
      <c r="TRW2" s="332"/>
      <c r="TRX2" s="332"/>
      <c r="TRY2" s="332"/>
      <c r="TRZ2" s="332"/>
      <c r="TSA2" s="332"/>
      <c r="TSB2" s="332"/>
      <c r="TSC2" s="332"/>
      <c r="TSD2" s="332"/>
      <c r="TSE2" s="332"/>
      <c r="TSF2" s="332"/>
      <c r="TSG2" s="332"/>
      <c r="TSH2" s="332"/>
      <c r="TSI2" s="332"/>
      <c r="TSJ2" s="332"/>
      <c r="TSK2" s="332"/>
      <c r="TSL2" s="332"/>
      <c r="TSM2" s="332"/>
      <c r="TSN2" s="332"/>
      <c r="TSO2" s="332"/>
      <c r="TSP2" s="332"/>
      <c r="TSQ2" s="332"/>
      <c r="TSR2" s="332"/>
      <c r="TSS2" s="332"/>
      <c r="TST2" s="332"/>
      <c r="TSU2" s="332"/>
      <c r="TSV2" s="332"/>
      <c r="TSW2" s="332"/>
      <c r="TSX2" s="332"/>
      <c r="TSY2" s="332"/>
      <c r="TSZ2" s="332"/>
      <c r="TTA2" s="332"/>
      <c r="TTB2" s="332"/>
      <c r="TTC2" s="332"/>
      <c r="TTD2" s="332"/>
      <c r="TTE2" s="332"/>
      <c r="TTF2" s="332"/>
      <c r="TTG2" s="332"/>
      <c r="TTH2" s="332"/>
      <c r="TTI2" s="332"/>
      <c r="TTJ2" s="332"/>
      <c r="TTK2" s="332"/>
      <c r="TTL2" s="332"/>
      <c r="TTM2" s="332"/>
      <c r="TTN2" s="332"/>
      <c r="TTO2" s="332"/>
      <c r="TTP2" s="332"/>
      <c r="TTQ2" s="332"/>
      <c r="TTR2" s="332"/>
      <c r="TTS2" s="332"/>
      <c r="TTT2" s="332"/>
      <c r="TTU2" s="332"/>
      <c r="TTV2" s="332"/>
      <c r="TTW2" s="332"/>
      <c r="TTX2" s="332"/>
      <c r="TTY2" s="332"/>
      <c r="TTZ2" s="332"/>
      <c r="TUA2" s="332"/>
      <c r="TUB2" s="332"/>
      <c r="TUC2" s="332"/>
      <c r="TUD2" s="332"/>
      <c r="TUE2" s="332"/>
      <c r="TUF2" s="332"/>
      <c r="TUG2" s="332"/>
      <c r="TUH2" s="332"/>
      <c r="TUI2" s="332"/>
      <c r="TUJ2" s="332"/>
      <c r="TUK2" s="332"/>
      <c r="TUL2" s="332"/>
      <c r="TUM2" s="332"/>
      <c r="TUN2" s="332"/>
      <c r="TUO2" s="332"/>
      <c r="TUP2" s="332"/>
      <c r="TUQ2" s="332"/>
      <c r="TUR2" s="332"/>
      <c r="TUS2" s="332"/>
      <c r="TUT2" s="332"/>
      <c r="TUU2" s="332"/>
      <c r="TUV2" s="332"/>
      <c r="TUW2" s="332"/>
      <c r="TUX2" s="332"/>
      <c r="TUY2" s="332"/>
      <c r="TUZ2" s="332"/>
      <c r="TVA2" s="332"/>
      <c r="TVB2" s="332"/>
      <c r="TVC2" s="332"/>
      <c r="TVD2" s="332"/>
      <c r="TVE2" s="332"/>
      <c r="TVF2" s="332"/>
      <c r="TVG2" s="332"/>
      <c r="TVH2" s="332"/>
      <c r="TVI2" s="332"/>
      <c r="TVJ2" s="332"/>
      <c r="TVK2" s="332"/>
      <c r="TVL2" s="332"/>
      <c r="TVM2" s="332"/>
      <c r="TVN2" s="332"/>
      <c r="TVO2" s="332"/>
      <c r="TVP2" s="332"/>
      <c r="TVQ2" s="332"/>
      <c r="TVR2" s="332"/>
      <c r="TVS2" s="332"/>
      <c r="TVT2" s="332"/>
      <c r="TVU2" s="332"/>
      <c r="TVV2" s="332"/>
      <c r="TVW2" s="332"/>
      <c r="TVX2" s="332"/>
      <c r="TVY2" s="332"/>
      <c r="TVZ2" s="332"/>
      <c r="TWA2" s="332"/>
      <c r="TWB2" s="332"/>
      <c r="TWC2" s="332"/>
      <c r="TWD2" s="332"/>
      <c r="TWE2" s="332"/>
      <c r="TWF2" s="332"/>
      <c r="TWG2" s="332"/>
      <c r="TWH2" s="332"/>
      <c r="TWI2" s="332"/>
      <c r="TWJ2" s="332"/>
      <c r="TWK2" s="332"/>
      <c r="TWL2" s="332"/>
      <c r="TWM2" s="332"/>
      <c r="TWN2" s="332"/>
      <c r="TWO2" s="332"/>
      <c r="TWP2" s="332"/>
      <c r="TWQ2" s="332"/>
      <c r="TWR2" s="332"/>
      <c r="TWS2" s="332"/>
      <c r="TWT2" s="332"/>
      <c r="TWU2" s="332"/>
      <c r="TWV2" s="332"/>
      <c r="TWW2" s="332"/>
      <c r="TWX2" s="332"/>
      <c r="TWY2" s="332"/>
      <c r="TWZ2" s="332"/>
      <c r="TXA2" s="332"/>
      <c r="TXB2" s="332"/>
      <c r="TXC2" s="332"/>
      <c r="TXD2" s="332"/>
      <c r="TXE2" s="332"/>
      <c r="TXF2" s="332"/>
      <c r="TXG2" s="332"/>
      <c r="TXH2" s="332"/>
      <c r="TXI2" s="332"/>
      <c r="TXJ2" s="332"/>
      <c r="TXK2" s="332"/>
      <c r="TXL2" s="332"/>
      <c r="TXM2" s="332"/>
      <c r="TXN2" s="332"/>
      <c r="TXO2" s="332"/>
      <c r="TXP2" s="332"/>
      <c r="TXQ2" s="332"/>
      <c r="TXR2" s="332"/>
      <c r="TXS2" s="332"/>
      <c r="TXT2" s="332"/>
      <c r="TXU2" s="332"/>
      <c r="TXV2" s="332"/>
      <c r="TXW2" s="332"/>
      <c r="TXX2" s="332"/>
      <c r="TXY2" s="332"/>
      <c r="TXZ2" s="332"/>
      <c r="TYA2" s="332"/>
      <c r="TYB2" s="332"/>
      <c r="TYC2" s="332"/>
      <c r="TYD2" s="332"/>
      <c r="TYE2" s="332"/>
      <c r="TYF2" s="332"/>
      <c r="TYG2" s="332"/>
      <c r="TYH2" s="332"/>
      <c r="TYI2" s="332"/>
      <c r="TYJ2" s="332"/>
      <c r="TYK2" s="332"/>
      <c r="TYL2" s="332"/>
      <c r="TYM2" s="332"/>
      <c r="TYN2" s="332"/>
      <c r="TYO2" s="332"/>
      <c r="TYP2" s="332"/>
      <c r="TYQ2" s="332"/>
      <c r="TYR2" s="332"/>
      <c r="TYS2" s="332"/>
      <c r="TYT2" s="332"/>
      <c r="TYU2" s="332"/>
      <c r="TYV2" s="332"/>
      <c r="TYW2" s="332"/>
      <c r="TYX2" s="332"/>
      <c r="TYY2" s="332"/>
      <c r="TYZ2" s="332"/>
      <c r="TZA2" s="332"/>
      <c r="TZB2" s="332"/>
      <c r="TZC2" s="332"/>
      <c r="TZD2" s="332"/>
      <c r="TZE2" s="332"/>
      <c r="TZF2" s="332"/>
      <c r="TZG2" s="332"/>
      <c r="TZH2" s="332"/>
      <c r="TZI2" s="332"/>
      <c r="TZJ2" s="332"/>
      <c r="TZK2" s="332"/>
      <c r="TZL2" s="332"/>
      <c r="TZM2" s="332"/>
      <c r="TZN2" s="332"/>
      <c r="TZO2" s="332"/>
      <c r="TZP2" s="332"/>
      <c r="TZQ2" s="332"/>
      <c r="TZR2" s="332"/>
      <c r="TZS2" s="332"/>
      <c r="TZT2" s="332"/>
      <c r="TZU2" s="332"/>
      <c r="TZV2" s="332"/>
      <c r="TZW2" s="332"/>
      <c r="TZX2" s="332"/>
      <c r="TZY2" s="332"/>
      <c r="TZZ2" s="332"/>
      <c r="UAA2" s="332"/>
      <c r="UAB2" s="332"/>
      <c r="UAC2" s="332"/>
      <c r="UAD2" s="332"/>
      <c r="UAE2" s="332"/>
      <c r="UAF2" s="332"/>
      <c r="UAG2" s="332"/>
      <c r="UAH2" s="332"/>
      <c r="UAI2" s="332"/>
      <c r="UAJ2" s="332"/>
      <c r="UAK2" s="332"/>
      <c r="UAL2" s="332"/>
      <c r="UAM2" s="332"/>
      <c r="UAN2" s="332"/>
      <c r="UAO2" s="332"/>
      <c r="UAP2" s="332"/>
      <c r="UAQ2" s="332"/>
      <c r="UAR2" s="332"/>
      <c r="UAS2" s="332"/>
      <c r="UAT2" s="332"/>
      <c r="UAU2" s="332"/>
      <c r="UAV2" s="332"/>
      <c r="UAW2" s="332"/>
      <c r="UAX2" s="332"/>
      <c r="UAY2" s="332"/>
      <c r="UAZ2" s="332"/>
      <c r="UBA2" s="332"/>
      <c r="UBB2" s="332"/>
      <c r="UBC2" s="332"/>
      <c r="UBD2" s="332"/>
      <c r="UBE2" s="332"/>
      <c r="UBF2" s="332"/>
      <c r="UBG2" s="332"/>
      <c r="UBH2" s="332"/>
      <c r="UBI2" s="332"/>
      <c r="UBJ2" s="332"/>
      <c r="UBK2" s="332"/>
      <c r="UBL2" s="332"/>
      <c r="UBM2" s="332"/>
      <c r="UBN2" s="332"/>
      <c r="UBO2" s="332"/>
      <c r="UBP2" s="332"/>
      <c r="UBQ2" s="332"/>
      <c r="UBR2" s="332"/>
      <c r="UBS2" s="332"/>
      <c r="UBT2" s="332"/>
      <c r="UBU2" s="332"/>
      <c r="UBV2" s="332"/>
      <c r="UBW2" s="332"/>
      <c r="UBX2" s="332"/>
      <c r="UBY2" s="332"/>
      <c r="UBZ2" s="332"/>
      <c r="UCA2" s="332"/>
      <c r="UCB2" s="332"/>
      <c r="UCC2" s="332"/>
      <c r="UCD2" s="332"/>
      <c r="UCE2" s="332"/>
      <c r="UCF2" s="332"/>
      <c r="UCG2" s="332"/>
      <c r="UCH2" s="332"/>
      <c r="UCI2" s="332"/>
      <c r="UCJ2" s="332"/>
      <c r="UCK2" s="332"/>
      <c r="UCL2" s="332"/>
      <c r="UCM2" s="332"/>
      <c r="UCN2" s="332"/>
      <c r="UCO2" s="332"/>
      <c r="UCP2" s="332"/>
      <c r="UCQ2" s="332"/>
      <c r="UCR2" s="332"/>
      <c r="UCS2" s="332"/>
      <c r="UCT2" s="332"/>
      <c r="UCU2" s="332"/>
      <c r="UCV2" s="332"/>
      <c r="UCW2" s="332"/>
      <c r="UCX2" s="332"/>
      <c r="UCY2" s="332"/>
      <c r="UCZ2" s="332"/>
      <c r="UDA2" s="332"/>
      <c r="UDB2" s="332"/>
      <c r="UDC2" s="332"/>
      <c r="UDD2" s="332"/>
      <c r="UDE2" s="332"/>
      <c r="UDF2" s="332"/>
      <c r="UDG2" s="332"/>
      <c r="UDH2" s="332"/>
      <c r="UDI2" s="332"/>
      <c r="UDJ2" s="332"/>
      <c r="UDK2" s="332"/>
      <c r="UDL2" s="332"/>
      <c r="UDM2" s="332"/>
      <c r="UDN2" s="332"/>
      <c r="UDO2" s="332"/>
      <c r="UDP2" s="332"/>
      <c r="UDQ2" s="332"/>
      <c r="UDR2" s="332"/>
      <c r="UDS2" s="332"/>
      <c r="UDT2" s="332"/>
      <c r="UDU2" s="332"/>
      <c r="UDV2" s="332"/>
      <c r="UDW2" s="332"/>
      <c r="UDX2" s="332"/>
      <c r="UDY2" s="332"/>
      <c r="UDZ2" s="332"/>
      <c r="UEA2" s="332"/>
      <c r="UEB2" s="332"/>
      <c r="UEC2" s="332"/>
      <c r="UED2" s="332"/>
      <c r="UEE2" s="332"/>
      <c r="UEF2" s="332"/>
      <c r="UEG2" s="332"/>
      <c r="UEH2" s="332"/>
      <c r="UEI2" s="332"/>
      <c r="UEJ2" s="332"/>
      <c r="UEK2" s="332"/>
      <c r="UEL2" s="332"/>
      <c r="UEM2" s="332"/>
      <c r="UEN2" s="332"/>
      <c r="UEO2" s="332"/>
      <c r="UEP2" s="332"/>
      <c r="UEQ2" s="332"/>
      <c r="UER2" s="332"/>
      <c r="UES2" s="332"/>
      <c r="UET2" s="332"/>
      <c r="UEU2" s="332"/>
      <c r="UEV2" s="332"/>
      <c r="UEW2" s="332"/>
      <c r="UEX2" s="332"/>
      <c r="UEY2" s="332"/>
      <c r="UEZ2" s="332"/>
      <c r="UFA2" s="332"/>
      <c r="UFB2" s="332"/>
      <c r="UFC2" s="332"/>
      <c r="UFD2" s="332"/>
      <c r="UFE2" s="332"/>
      <c r="UFF2" s="332"/>
      <c r="UFG2" s="332"/>
      <c r="UFH2" s="332"/>
      <c r="UFI2" s="332"/>
      <c r="UFJ2" s="332"/>
      <c r="UFK2" s="332"/>
      <c r="UFL2" s="332"/>
      <c r="UFM2" s="332"/>
      <c r="UFN2" s="332"/>
      <c r="UFO2" s="332"/>
      <c r="UFP2" s="332"/>
      <c r="UFQ2" s="332"/>
      <c r="UFR2" s="332"/>
      <c r="UFS2" s="332"/>
      <c r="UFT2" s="332"/>
      <c r="UFU2" s="332"/>
      <c r="UFV2" s="332"/>
      <c r="UFW2" s="332"/>
      <c r="UFX2" s="332"/>
      <c r="UFY2" s="332"/>
      <c r="UFZ2" s="332"/>
      <c r="UGA2" s="332"/>
      <c r="UGB2" s="332"/>
      <c r="UGC2" s="332"/>
      <c r="UGD2" s="332"/>
      <c r="UGE2" s="332"/>
      <c r="UGF2" s="332"/>
      <c r="UGG2" s="332"/>
      <c r="UGH2" s="332"/>
      <c r="UGI2" s="332"/>
      <c r="UGJ2" s="332"/>
      <c r="UGK2" s="332"/>
      <c r="UGL2" s="332"/>
      <c r="UGM2" s="332"/>
      <c r="UGN2" s="332"/>
      <c r="UGO2" s="332"/>
      <c r="UGP2" s="332"/>
      <c r="UGQ2" s="332"/>
      <c r="UGR2" s="332"/>
      <c r="UGS2" s="332"/>
      <c r="UGT2" s="332"/>
      <c r="UGU2" s="332"/>
      <c r="UGV2" s="332"/>
      <c r="UGW2" s="332"/>
      <c r="UGX2" s="332"/>
      <c r="UGY2" s="332"/>
      <c r="UGZ2" s="332"/>
      <c r="UHA2" s="332"/>
      <c r="UHB2" s="332"/>
      <c r="UHC2" s="332"/>
      <c r="UHD2" s="332"/>
      <c r="UHE2" s="332"/>
      <c r="UHF2" s="332"/>
      <c r="UHG2" s="332"/>
      <c r="UHH2" s="332"/>
      <c r="UHI2" s="332"/>
      <c r="UHJ2" s="332"/>
      <c r="UHK2" s="332"/>
      <c r="UHL2" s="332"/>
      <c r="UHM2" s="332"/>
      <c r="UHN2" s="332"/>
      <c r="UHO2" s="332"/>
      <c r="UHP2" s="332"/>
      <c r="UHQ2" s="332"/>
      <c r="UHR2" s="332"/>
      <c r="UHS2" s="332"/>
      <c r="UHT2" s="332"/>
      <c r="UHU2" s="332"/>
      <c r="UHV2" s="332"/>
      <c r="UHW2" s="332"/>
      <c r="UHX2" s="332"/>
      <c r="UHY2" s="332"/>
      <c r="UHZ2" s="332"/>
      <c r="UIA2" s="332"/>
      <c r="UIB2" s="332"/>
      <c r="UIC2" s="332"/>
      <c r="UID2" s="332"/>
      <c r="UIE2" s="332"/>
      <c r="UIF2" s="332"/>
      <c r="UIG2" s="332"/>
      <c r="UIH2" s="332"/>
      <c r="UII2" s="332"/>
      <c r="UIJ2" s="332"/>
      <c r="UIK2" s="332"/>
      <c r="UIL2" s="332"/>
      <c r="UIM2" s="332"/>
      <c r="UIN2" s="332"/>
      <c r="UIO2" s="332"/>
      <c r="UIP2" s="332"/>
      <c r="UIQ2" s="332"/>
      <c r="UIR2" s="332"/>
      <c r="UIS2" s="332"/>
      <c r="UIT2" s="332"/>
      <c r="UIU2" s="332"/>
      <c r="UIV2" s="332"/>
      <c r="UIW2" s="332"/>
      <c r="UIX2" s="332"/>
      <c r="UIY2" s="332"/>
      <c r="UIZ2" s="332"/>
      <c r="UJA2" s="332"/>
      <c r="UJB2" s="332"/>
      <c r="UJC2" s="332"/>
      <c r="UJD2" s="332"/>
      <c r="UJE2" s="332"/>
      <c r="UJF2" s="332"/>
      <c r="UJG2" s="332"/>
      <c r="UJH2" s="332"/>
      <c r="UJI2" s="332"/>
      <c r="UJJ2" s="332"/>
      <c r="UJK2" s="332"/>
      <c r="UJL2" s="332"/>
      <c r="UJM2" s="332"/>
      <c r="UJN2" s="332"/>
      <c r="UJO2" s="332"/>
      <c r="UJP2" s="332"/>
      <c r="UJQ2" s="332"/>
      <c r="UJR2" s="332"/>
      <c r="UJS2" s="332"/>
      <c r="UJT2" s="332"/>
      <c r="UJU2" s="332"/>
      <c r="UJV2" s="332"/>
      <c r="UJW2" s="332"/>
      <c r="UJX2" s="332"/>
      <c r="UJY2" s="332"/>
      <c r="UJZ2" s="332"/>
      <c r="UKA2" s="332"/>
      <c r="UKB2" s="332"/>
      <c r="UKC2" s="332"/>
      <c r="UKD2" s="332"/>
      <c r="UKE2" s="332"/>
      <c r="UKF2" s="332"/>
      <c r="UKG2" s="332"/>
      <c r="UKH2" s="332"/>
      <c r="UKI2" s="332"/>
      <c r="UKJ2" s="332"/>
      <c r="UKK2" s="332"/>
      <c r="UKL2" s="332"/>
      <c r="UKM2" s="332"/>
      <c r="UKN2" s="332"/>
      <c r="UKO2" s="332"/>
      <c r="UKP2" s="332"/>
      <c r="UKQ2" s="332"/>
      <c r="UKR2" s="332"/>
      <c r="UKS2" s="332"/>
      <c r="UKT2" s="332"/>
      <c r="UKU2" s="332"/>
      <c r="UKV2" s="332"/>
      <c r="UKW2" s="332"/>
      <c r="UKX2" s="332"/>
      <c r="UKY2" s="332"/>
      <c r="UKZ2" s="332"/>
      <c r="ULA2" s="332"/>
      <c r="ULB2" s="332"/>
      <c r="ULC2" s="332"/>
      <c r="ULD2" s="332"/>
      <c r="ULE2" s="332"/>
      <c r="ULF2" s="332"/>
      <c r="ULG2" s="332"/>
      <c r="ULH2" s="332"/>
      <c r="ULI2" s="332"/>
      <c r="ULJ2" s="332"/>
      <c r="ULK2" s="332"/>
      <c r="ULL2" s="332"/>
      <c r="ULM2" s="332"/>
      <c r="ULN2" s="332"/>
      <c r="ULO2" s="332"/>
      <c r="ULP2" s="332"/>
      <c r="ULQ2" s="332"/>
      <c r="ULR2" s="332"/>
      <c r="ULS2" s="332"/>
      <c r="ULT2" s="332"/>
      <c r="ULU2" s="332"/>
      <c r="ULV2" s="332"/>
      <c r="ULW2" s="332"/>
      <c r="ULX2" s="332"/>
      <c r="ULY2" s="332"/>
      <c r="ULZ2" s="332"/>
      <c r="UMA2" s="332"/>
      <c r="UMB2" s="332"/>
      <c r="UMC2" s="332"/>
      <c r="UMD2" s="332"/>
      <c r="UME2" s="332"/>
      <c r="UMF2" s="332"/>
      <c r="UMG2" s="332"/>
      <c r="UMH2" s="332"/>
      <c r="UMI2" s="332"/>
      <c r="UMJ2" s="332"/>
      <c r="UMK2" s="332"/>
      <c r="UML2" s="332"/>
      <c r="UMM2" s="332"/>
      <c r="UMN2" s="332"/>
      <c r="UMO2" s="332"/>
      <c r="UMP2" s="332"/>
      <c r="UMQ2" s="332"/>
      <c r="UMR2" s="332"/>
      <c r="UMS2" s="332"/>
      <c r="UMT2" s="332"/>
      <c r="UMU2" s="332"/>
      <c r="UMV2" s="332"/>
      <c r="UMW2" s="332"/>
      <c r="UMX2" s="332"/>
      <c r="UMY2" s="332"/>
      <c r="UMZ2" s="332"/>
      <c r="UNA2" s="332"/>
      <c r="UNB2" s="332"/>
      <c r="UNC2" s="332"/>
      <c r="UND2" s="332"/>
      <c r="UNE2" s="332"/>
      <c r="UNF2" s="332"/>
      <c r="UNG2" s="332"/>
      <c r="UNH2" s="332"/>
      <c r="UNI2" s="332"/>
      <c r="UNJ2" s="332"/>
      <c r="UNK2" s="332"/>
      <c r="UNL2" s="332"/>
      <c r="UNM2" s="332"/>
      <c r="UNN2" s="332"/>
      <c r="UNO2" s="332"/>
      <c r="UNP2" s="332"/>
      <c r="UNQ2" s="332"/>
      <c r="UNR2" s="332"/>
      <c r="UNS2" s="332"/>
      <c r="UNT2" s="332"/>
      <c r="UNU2" s="332"/>
      <c r="UNV2" s="332"/>
      <c r="UNW2" s="332"/>
      <c r="UNX2" s="332"/>
      <c r="UNY2" s="332"/>
      <c r="UNZ2" s="332"/>
      <c r="UOA2" s="332"/>
      <c r="UOB2" s="332"/>
      <c r="UOC2" s="332"/>
      <c r="UOD2" s="332"/>
      <c r="UOE2" s="332"/>
      <c r="UOF2" s="332"/>
      <c r="UOG2" s="332"/>
      <c r="UOH2" s="332"/>
      <c r="UOI2" s="332"/>
      <c r="UOJ2" s="332"/>
      <c r="UOK2" s="332"/>
      <c r="UOL2" s="332"/>
      <c r="UOM2" s="332"/>
      <c r="UON2" s="332"/>
      <c r="UOO2" s="332"/>
      <c r="UOP2" s="332"/>
      <c r="UOQ2" s="332"/>
      <c r="UOR2" s="332"/>
      <c r="UOS2" s="332"/>
      <c r="UOT2" s="332"/>
      <c r="UOU2" s="332"/>
      <c r="UOV2" s="332"/>
      <c r="UOW2" s="332"/>
      <c r="UOX2" s="332"/>
      <c r="UOY2" s="332"/>
      <c r="UOZ2" s="332"/>
      <c r="UPA2" s="332"/>
      <c r="UPB2" s="332"/>
      <c r="UPC2" s="332"/>
      <c r="UPD2" s="332"/>
      <c r="UPE2" s="332"/>
      <c r="UPF2" s="332"/>
      <c r="UPG2" s="332"/>
      <c r="UPH2" s="332"/>
      <c r="UPI2" s="332"/>
      <c r="UPJ2" s="332"/>
      <c r="UPK2" s="332"/>
      <c r="UPL2" s="332"/>
      <c r="UPM2" s="332"/>
      <c r="UPN2" s="332"/>
      <c r="UPO2" s="332"/>
      <c r="UPP2" s="332"/>
      <c r="UPQ2" s="332"/>
      <c r="UPR2" s="332"/>
      <c r="UPS2" s="332"/>
      <c r="UPT2" s="332"/>
      <c r="UPU2" s="332"/>
      <c r="UPV2" s="332"/>
      <c r="UPW2" s="332"/>
      <c r="UPX2" s="332"/>
      <c r="UPY2" s="332"/>
      <c r="UPZ2" s="332"/>
      <c r="UQA2" s="332"/>
      <c r="UQB2" s="332"/>
      <c r="UQC2" s="332"/>
      <c r="UQD2" s="332"/>
      <c r="UQE2" s="332"/>
      <c r="UQF2" s="332"/>
      <c r="UQG2" s="332"/>
      <c r="UQH2" s="332"/>
      <c r="UQI2" s="332"/>
      <c r="UQJ2" s="332"/>
      <c r="UQK2" s="332"/>
      <c r="UQL2" s="332"/>
      <c r="UQM2" s="332"/>
      <c r="UQN2" s="332"/>
      <c r="UQO2" s="332"/>
      <c r="UQP2" s="332"/>
      <c r="UQQ2" s="332"/>
      <c r="UQR2" s="332"/>
      <c r="UQS2" s="332"/>
      <c r="UQT2" s="332"/>
      <c r="UQU2" s="332"/>
      <c r="UQV2" s="332"/>
      <c r="UQW2" s="332"/>
      <c r="UQX2" s="332"/>
      <c r="UQY2" s="332"/>
      <c r="UQZ2" s="332"/>
      <c r="URA2" s="332"/>
      <c r="URB2" s="332"/>
      <c r="URC2" s="332"/>
      <c r="URD2" s="332"/>
      <c r="URE2" s="332"/>
      <c r="URF2" s="332"/>
      <c r="URG2" s="332"/>
      <c r="URH2" s="332"/>
      <c r="URI2" s="332"/>
      <c r="URJ2" s="332"/>
      <c r="URK2" s="332"/>
      <c r="URL2" s="332"/>
      <c r="URM2" s="332"/>
      <c r="URN2" s="332"/>
      <c r="URO2" s="332"/>
      <c r="URP2" s="332"/>
      <c r="URQ2" s="332"/>
      <c r="URR2" s="332"/>
      <c r="URS2" s="332"/>
      <c r="URT2" s="332"/>
      <c r="URU2" s="332"/>
      <c r="URV2" s="332"/>
      <c r="URW2" s="332"/>
      <c r="URX2" s="332"/>
      <c r="URY2" s="332"/>
      <c r="URZ2" s="332"/>
      <c r="USA2" s="332"/>
      <c r="USB2" s="332"/>
      <c r="USC2" s="332"/>
      <c r="USD2" s="332"/>
      <c r="USE2" s="332"/>
      <c r="USF2" s="332"/>
      <c r="USG2" s="332"/>
      <c r="USH2" s="332"/>
      <c r="USI2" s="332"/>
      <c r="USJ2" s="332"/>
      <c r="USK2" s="332"/>
      <c r="USL2" s="332"/>
      <c r="USM2" s="332"/>
      <c r="USN2" s="332"/>
      <c r="USO2" s="332"/>
      <c r="USP2" s="332"/>
      <c r="USQ2" s="332"/>
      <c r="USR2" s="332"/>
      <c r="USS2" s="332"/>
      <c r="UST2" s="332"/>
      <c r="USU2" s="332"/>
      <c r="USV2" s="332"/>
      <c r="USW2" s="332"/>
      <c r="USX2" s="332"/>
      <c r="USY2" s="332"/>
      <c r="USZ2" s="332"/>
      <c r="UTA2" s="332"/>
      <c r="UTB2" s="332"/>
      <c r="UTC2" s="332"/>
      <c r="UTD2" s="332"/>
      <c r="UTE2" s="332"/>
      <c r="UTF2" s="332"/>
      <c r="UTG2" s="332"/>
      <c r="UTH2" s="332"/>
      <c r="UTI2" s="332"/>
      <c r="UTJ2" s="332"/>
      <c r="UTK2" s="332"/>
      <c r="UTL2" s="332"/>
      <c r="UTM2" s="332"/>
      <c r="UTN2" s="332"/>
      <c r="UTO2" s="332"/>
      <c r="UTP2" s="332"/>
      <c r="UTQ2" s="332"/>
      <c r="UTR2" s="332"/>
      <c r="UTS2" s="332"/>
      <c r="UTT2" s="332"/>
      <c r="UTU2" s="332"/>
      <c r="UTV2" s="332"/>
      <c r="UTW2" s="332"/>
      <c r="UTX2" s="332"/>
      <c r="UTY2" s="332"/>
      <c r="UTZ2" s="332"/>
      <c r="UUA2" s="332"/>
      <c r="UUB2" s="332"/>
      <c r="UUC2" s="332"/>
      <c r="UUD2" s="332"/>
      <c r="UUE2" s="332"/>
      <c r="UUF2" s="332"/>
      <c r="UUG2" s="332"/>
      <c r="UUH2" s="332"/>
      <c r="UUI2" s="332"/>
      <c r="UUJ2" s="332"/>
      <c r="UUK2" s="332"/>
      <c r="UUL2" s="332"/>
      <c r="UUM2" s="332"/>
      <c r="UUN2" s="332"/>
      <c r="UUO2" s="332"/>
      <c r="UUP2" s="332"/>
      <c r="UUQ2" s="332"/>
      <c r="UUR2" s="332"/>
      <c r="UUS2" s="332"/>
      <c r="UUT2" s="332"/>
      <c r="UUU2" s="332"/>
      <c r="UUV2" s="332"/>
      <c r="UUW2" s="332"/>
      <c r="UUX2" s="332"/>
      <c r="UUY2" s="332"/>
      <c r="UUZ2" s="332"/>
      <c r="UVA2" s="332"/>
      <c r="UVB2" s="332"/>
      <c r="UVC2" s="332"/>
      <c r="UVD2" s="332"/>
      <c r="UVE2" s="332"/>
      <c r="UVF2" s="332"/>
      <c r="UVG2" s="332"/>
      <c r="UVH2" s="332"/>
      <c r="UVI2" s="332"/>
      <c r="UVJ2" s="332"/>
      <c r="UVK2" s="332"/>
      <c r="UVL2" s="332"/>
      <c r="UVM2" s="332"/>
      <c r="UVN2" s="332"/>
      <c r="UVO2" s="332"/>
      <c r="UVP2" s="332"/>
      <c r="UVQ2" s="332"/>
      <c r="UVR2" s="332"/>
      <c r="UVS2" s="332"/>
      <c r="UVT2" s="332"/>
      <c r="UVU2" s="332"/>
      <c r="UVV2" s="332"/>
      <c r="UVW2" s="332"/>
      <c r="UVX2" s="332"/>
      <c r="UVY2" s="332"/>
      <c r="UVZ2" s="332"/>
      <c r="UWA2" s="332"/>
      <c r="UWB2" s="332"/>
      <c r="UWC2" s="332"/>
      <c r="UWD2" s="332"/>
      <c r="UWE2" s="332"/>
      <c r="UWF2" s="332"/>
      <c r="UWG2" s="332"/>
      <c r="UWH2" s="332"/>
      <c r="UWI2" s="332"/>
      <c r="UWJ2" s="332"/>
      <c r="UWK2" s="332"/>
      <c r="UWL2" s="332"/>
      <c r="UWM2" s="332"/>
      <c r="UWN2" s="332"/>
      <c r="UWO2" s="332"/>
      <c r="UWP2" s="332"/>
      <c r="UWQ2" s="332"/>
      <c r="UWR2" s="332"/>
      <c r="UWS2" s="332"/>
      <c r="UWT2" s="332"/>
      <c r="UWU2" s="332"/>
      <c r="UWV2" s="332"/>
      <c r="UWW2" s="332"/>
      <c r="UWX2" s="332"/>
      <c r="UWY2" s="332"/>
      <c r="UWZ2" s="332"/>
      <c r="UXA2" s="332"/>
      <c r="UXB2" s="332"/>
      <c r="UXC2" s="332"/>
      <c r="UXD2" s="332"/>
      <c r="UXE2" s="332"/>
      <c r="UXF2" s="332"/>
      <c r="UXG2" s="332"/>
      <c r="UXH2" s="332"/>
      <c r="UXI2" s="332"/>
      <c r="UXJ2" s="332"/>
      <c r="UXK2" s="332"/>
      <c r="UXL2" s="332"/>
      <c r="UXM2" s="332"/>
      <c r="UXN2" s="332"/>
      <c r="UXO2" s="332"/>
      <c r="UXP2" s="332"/>
      <c r="UXQ2" s="332"/>
      <c r="UXR2" s="332"/>
      <c r="UXS2" s="332"/>
      <c r="UXT2" s="332"/>
      <c r="UXU2" s="332"/>
      <c r="UXV2" s="332"/>
      <c r="UXW2" s="332"/>
      <c r="UXX2" s="332"/>
      <c r="UXY2" s="332"/>
      <c r="UXZ2" s="332"/>
      <c r="UYA2" s="332"/>
      <c r="UYB2" s="332"/>
      <c r="UYC2" s="332"/>
      <c r="UYD2" s="332"/>
      <c r="UYE2" s="332"/>
      <c r="UYF2" s="332"/>
      <c r="UYG2" s="332"/>
      <c r="UYH2" s="332"/>
      <c r="UYI2" s="332"/>
      <c r="UYJ2" s="332"/>
      <c r="UYK2" s="332"/>
      <c r="UYL2" s="332"/>
      <c r="UYM2" s="332"/>
      <c r="UYN2" s="332"/>
      <c r="UYO2" s="332"/>
      <c r="UYP2" s="332"/>
      <c r="UYQ2" s="332"/>
      <c r="UYR2" s="332"/>
      <c r="UYS2" s="332"/>
      <c r="UYT2" s="332"/>
      <c r="UYU2" s="332"/>
      <c r="UYV2" s="332"/>
      <c r="UYW2" s="332"/>
      <c r="UYX2" s="332"/>
      <c r="UYY2" s="332"/>
      <c r="UYZ2" s="332"/>
      <c r="UZA2" s="332"/>
      <c r="UZB2" s="332"/>
      <c r="UZC2" s="332"/>
      <c r="UZD2" s="332"/>
      <c r="UZE2" s="332"/>
      <c r="UZF2" s="332"/>
      <c r="UZG2" s="332"/>
      <c r="UZH2" s="332"/>
      <c r="UZI2" s="332"/>
      <c r="UZJ2" s="332"/>
      <c r="UZK2" s="332"/>
      <c r="UZL2" s="332"/>
      <c r="UZM2" s="332"/>
      <c r="UZN2" s="332"/>
      <c r="UZO2" s="332"/>
      <c r="UZP2" s="332"/>
      <c r="UZQ2" s="332"/>
      <c r="UZR2" s="332"/>
      <c r="UZS2" s="332"/>
      <c r="UZT2" s="332"/>
      <c r="UZU2" s="332"/>
      <c r="UZV2" s="332"/>
      <c r="UZW2" s="332"/>
      <c r="UZX2" s="332"/>
      <c r="UZY2" s="332"/>
      <c r="UZZ2" s="332"/>
      <c r="VAA2" s="332"/>
      <c r="VAB2" s="332"/>
      <c r="VAC2" s="332"/>
      <c r="VAD2" s="332"/>
      <c r="VAE2" s="332"/>
      <c r="VAF2" s="332"/>
      <c r="VAG2" s="332"/>
      <c r="VAH2" s="332"/>
      <c r="VAI2" s="332"/>
      <c r="VAJ2" s="332"/>
      <c r="VAK2" s="332"/>
      <c r="VAL2" s="332"/>
      <c r="VAM2" s="332"/>
      <c r="VAN2" s="332"/>
      <c r="VAO2" s="332"/>
      <c r="VAP2" s="332"/>
      <c r="VAQ2" s="332"/>
      <c r="VAR2" s="332"/>
      <c r="VAS2" s="332"/>
      <c r="VAT2" s="332"/>
      <c r="VAU2" s="332"/>
      <c r="VAV2" s="332"/>
      <c r="VAW2" s="332"/>
      <c r="VAX2" s="332"/>
      <c r="VAY2" s="332"/>
      <c r="VAZ2" s="332"/>
      <c r="VBA2" s="332"/>
      <c r="VBB2" s="332"/>
      <c r="VBC2" s="332"/>
      <c r="VBD2" s="332"/>
      <c r="VBE2" s="332"/>
      <c r="VBF2" s="332"/>
      <c r="VBG2" s="332"/>
      <c r="VBH2" s="332"/>
      <c r="VBI2" s="332"/>
      <c r="VBJ2" s="332"/>
      <c r="VBK2" s="332"/>
      <c r="VBL2" s="332"/>
      <c r="VBM2" s="332"/>
      <c r="VBN2" s="332"/>
      <c r="VBO2" s="332"/>
      <c r="VBP2" s="332"/>
      <c r="VBQ2" s="332"/>
      <c r="VBR2" s="332"/>
      <c r="VBS2" s="332"/>
      <c r="VBT2" s="332"/>
      <c r="VBU2" s="332"/>
      <c r="VBV2" s="332"/>
      <c r="VBW2" s="332"/>
      <c r="VBX2" s="332"/>
      <c r="VBY2" s="332"/>
      <c r="VBZ2" s="332"/>
      <c r="VCA2" s="332"/>
      <c r="VCB2" s="332"/>
      <c r="VCC2" s="332"/>
      <c r="VCD2" s="332"/>
      <c r="VCE2" s="332"/>
      <c r="VCF2" s="332"/>
      <c r="VCG2" s="332"/>
      <c r="VCH2" s="332"/>
      <c r="VCI2" s="332"/>
      <c r="VCJ2" s="332"/>
      <c r="VCK2" s="332"/>
      <c r="VCL2" s="332"/>
      <c r="VCM2" s="332"/>
      <c r="VCN2" s="332"/>
      <c r="VCO2" s="332"/>
      <c r="VCP2" s="332"/>
      <c r="VCQ2" s="332"/>
      <c r="VCR2" s="332"/>
      <c r="VCS2" s="332"/>
      <c r="VCT2" s="332"/>
      <c r="VCU2" s="332"/>
      <c r="VCV2" s="332"/>
      <c r="VCW2" s="332"/>
      <c r="VCX2" s="332"/>
      <c r="VCY2" s="332"/>
      <c r="VCZ2" s="332"/>
      <c r="VDA2" s="332"/>
      <c r="VDB2" s="332"/>
      <c r="VDC2" s="332"/>
      <c r="VDD2" s="332"/>
      <c r="VDE2" s="332"/>
      <c r="VDF2" s="332"/>
      <c r="VDG2" s="332"/>
      <c r="VDH2" s="332"/>
      <c r="VDI2" s="332"/>
      <c r="VDJ2" s="332"/>
      <c r="VDK2" s="332"/>
      <c r="VDL2" s="332"/>
      <c r="VDM2" s="332"/>
      <c r="VDN2" s="332"/>
      <c r="VDO2" s="332"/>
      <c r="VDP2" s="332"/>
      <c r="VDQ2" s="332"/>
      <c r="VDR2" s="332"/>
      <c r="VDS2" s="332"/>
      <c r="VDT2" s="332"/>
      <c r="VDU2" s="332"/>
      <c r="VDV2" s="332"/>
      <c r="VDW2" s="332"/>
      <c r="VDX2" s="332"/>
      <c r="VDY2" s="332"/>
      <c r="VDZ2" s="332"/>
      <c r="VEA2" s="332"/>
      <c r="VEB2" s="332"/>
      <c r="VEC2" s="332"/>
      <c r="VED2" s="332"/>
      <c r="VEE2" s="332"/>
      <c r="VEF2" s="332"/>
      <c r="VEG2" s="332"/>
      <c r="VEH2" s="332"/>
      <c r="VEI2" s="332"/>
      <c r="VEJ2" s="332"/>
      <c r="VEK2" s="332"/>
      <c r="VEL2" s="332"/>
      <c r="VEM2" s="332"/>
      <c r="VEN2" s="332"/>
      <c r="VEO2" s="332"/>
      <c r="VEP2" s="332"/>
      <c r="VEQ2" s="332"/>
      <c r="VER2" s="332"/>
      <c r="VES2" s="332"/>
      <c r="VET2" s="332"/>
      <c r="VEU2" s="332"/>
      <c r="VEV2" s="332"/>
      <c r="VEW2" s="332"/>
      <c r="VEX2" s="332"/>
      <c r="VEY2" s="332"/>
      <c r="VEZ2" s="332"/>
      <c r="VFA2" s="332"/>
      <c r="VFB2" s="332"/>
      <c r="VFC2" s="332"/>
      <c r="VFD2" s="332"/>
      <c r="VFE2" s="332"/>
      <c r="VFF2" s="332"/>
      <c r="VFG2" s="332"/>
      <c r="VFH2" s="332"/>
      <c r="VFI2" s="332"/>
      <c r="VFJ2" s="332"/>
      <c r="VFK2" s="332"/>
      <c r="VFL2" s="332"/>
      <c r="VFM2" s="332"/>
      <c r="VFN2" s="332"/>
      <c r="VFO2" s="332"/>
      <c r="VFP2" s="332"/>
      <c r="VFQ2" s="332"/>
      <c r="VFR2" s="332"/>
      <c r="VFS2" s="332"/>
      <c r="VFT2" s="332"/>
      <c r="VFU2" s="332"/>
      <c r="VFV2" s="332"/>
      <c r="VFW2" s="332"/>
      <c r="VFX2" s="332"/>
      <c r="VFY2" s="332"/>
      <c r="VFZ2" s="332"/>
      <c r="VGA2" s="332"/>
      <c r="VGB2" s="332"/>
      <c r="VGC2" s="332"/>
      <c r="VGD2" s="332"/>
      <c r="VGE2" s="332"/>
      <c r="VGF2" s="332"/>
      <c r="VGG2" s="332"/>
      <c r="VGH2" s="332"/>
      <c r="VGI2" s="332"/>
      <c r="VGJ2" s="332"/>
      <c r="VGK2" s="332"/>
      <c r="VGL2" s="332"/>
      <c r="VGM2" s="332"/>
      <c r="VGN2" s="332"/>
      <c r="VGO2" s="332"/>
      <c r="VGP2" s="332"/>
      <c r="VGQ2" s="332"/>
      <c r="VGR2" s="332"/>
      <c r="VGS2" s="332"/>
      <c r="VGT2" s="332"/>
      <c r="VGU2" s="332"/>
      <c r="VGV2" s="332"/>
      <c r="VGW2" s="332"/>
      <c r="VGX2" s="332"/>
      <c r="VGY2" s="332"/>
      <c r="VGZ2" s="332"/>
      <c r="VHA2" s="332"/>
      <c r="VHB2" s="332"/>
      <c r="VHC2" s="332"/>
      <c r="VHD2" s="332"/>
      <c r="VHE2" s="332"/>
      <c r="VHF2" s="332"/>
      <c r="VHG2" s="332"/>
      <c r="VHH2" s="332"/>
      <c r="VHI2" s="332"/>
      <c r="VHJ2" s="332"/>
      <c r="VHK2" s="332"/>
      <c r="VHL2" s="332"/>
      <c r="VHM2" s="332"/>
      <c r="VHN2" s="332"/>
      <c r="VHO2" s="332"/>
      <c r="VHP2" s="332"/>
      <c r="VHQ2" s="332"/>
      <c r="VHR2" s="332"/>
      <c r="VHS2" s="332"/>
      <c r="VHT2" s="332"/>
      <c r="VHU2" s="332"/>
      <c r="VHV2" s="332"/>
      <c r="VHW2" s="332"/>
      <c r="VHX2" s="332"/>
      <c r="VHY2" s="332"/>
      <c r="VHZ2" s="332"/>
      <c r="VIA2" s="332"/>
      <c r="VIB2" s="332"/>
      <c r="VIC2" s="332"/>
      <c r="VID2" s="332"/>
      <c r="VIE2" s="332"/>
      <c r="VIF2" s="332"/>
      <c r="VIG2" s="332"/>
      <c r="VIH2" s="332"/>
      <c r="VII2" s="332"/>
      <c r="VIJ2" s="332"/>
      <c r="VIK2" s="332"/>
      <c r="VIL2" s="332"/>
      <c r="VIM2" s="332"/>
      <c r="VIN2" s="332"/>
      <c r="VIO2" s="332"/>
      <c r="VIP2" s="332"/>
      <c r="VIQ2" s="332"/>
      <c r="VIR2" s="332"/>
      <c r="VIS2" s="332"/>
      <c r="VIT2" s="332"/>
      <c r="VIU2" s="332"/>
      <c r="VIV2" s="332"/>
      <c r="VIW2" s="332"/>
      <c r="VIX2" s="332"/>
      <c r="VIY2" s="332"/>
      <c r="VIZ2" s="332"/>
      <c r="VJA2" s="332"/>
      <c r="VJB2" s="332"/>
      <c r="VJC2" s="332"/>
      <c r="VJD2" s="332"/>
      <c r="VJE2" s="332"/>
      <c r="VJF2" s="332"/>
      <c r="VJG2" s="332"/>
      <c r="VJH2" s="332"/>
      <c r="VJI2" s="332"/>
      <c r="VJJ2" s="332"/>
      <c r="VJK2" s="332"/>
      <c r="VJL2" s="332"/>
      <c r="VJM2" s="332"/>
      <c r="VJN2" s="332"/>
      <c r="VJO2" s="332"/>
      <c r="VJP2" s="332"/>
      <c r="VJQ2" s="332"/>
      <c r="VJR2" s="332"/>
      <c r="VJS2" s="332"/>
      <c r="VJT2" s="332"/>
      <c r="VJU2" s="332"/>
      <c r="VJV2" s="332"/>
      <c r="VJW2" s="332"/>
      <c r="VJX2" s="332"/>
      <c r="VJY2" s="332"/>
      <c r="VJZ2" s="332"/>
      <c r="VKA2" s="332"/>
      <c r="VKB2" s="332"/>
      <c r="VKC2" s="332"/>
      <c r="VKD2" s="332"/>
      <c r="VKE2" s="332"/>
      <c r="VKF2" s="332"/>
      <c r="VKG2" s="332"/>
      <c r="VKH2" s="332"/>
      <c r="VKI2" s="332"/>
      <c r="VKJ2" s="332"/>
      <c r="VKK2" s="332"/>
      <c r="VKL2" s="332"/>
      <c r="VKM2" s="332"/>
      <c r="VKN2" s="332"/>
      <c r="VKO2" s="332"/>
      <c r="VKP2" s="332"/>
      <c r="VKQ2" s="332"/>
      <c r="VKR2" s="332"/>
      <c r="VKS2" s="332"/>
      <c r="VKT2" s="332"/>
      <c r="VKU2" s="332"/>
      <c r="VKV2" s="332"/>
      <c r="VKW2" s="332"/>
      <c r="VKX2" s="332"/>
      <c r="VKY2" s="332"/>
      <c r="VKZ2" s="332"/>
      <c r="VLA2" s="332"/>
      <c r="VLB2" s="332"/>
      <c r="VLC2" s="332"/>
      <c r="VLD2" s="332"/>
      <c r="VLE2" s="332"/>
      <c r="VLF2" s="332"/>
      <c r="VLG2" s="332"/>
      <c r="VLH2" s="332"/>
      <c r="VLI2" s="332"/>
      <c r="VLJ2" s="332"/>
      <c r="VLK2" s="332"/>
      <c r="VLL2" s="332"/>
      <c r="VLM2" s="332"/>
      <c r="VLN2" s="332"/>
      <c r="VLO2" s="332"/>
      <c r="VLP2" s="332"/>
      <c r="VLQ2" s="332"/>
      <c r="VLR2" s="332"/>
      <c r="VLS2" s="332"/>
      <c r="VLT2" s="332"/>
      <c r="VLU2" s="332"/>
      <c r="VLV2" s="332"/>
      <c r="VLW2" s="332"/>
      <c r="VLX2" s="332"/>
      <c r="VLY2" s="332"/>
      <c r="VLZ2" s="332"/>
      <c r="VMA2" s="332"/>
      <c r="VMB2" s="332"/>
      <c r="VMC2" s="332"/>
      <c r="VMD2" s="332"/>
      <c r="VME2" s="332"/>
      <c r="VMF2" s="332"/>
      <c r="VMG2" s="332"/>
      <c r="VMH2" s="332"/>
      <c r="VMI2" s="332"/>
      <c r="VMJ2" s="332"/>
      <c r="VMK2" s="332"/>
      <c r="VML2" s="332"/>
      <c r="VMM2" s="332"/>
      <c r="VMN2" s="332"/>
      <c r="VMO2" s="332"/>
      <c r="VMP2" s="332"/>
      <c r="VMQ2" s="332"/>
      <c r="VMR2" s="332"/>
      <c r="VMS2" s="332"/>
      <c r="VMT2" s="332"/>
      <c r="VMU2" s="332"/>
      <c r="VMV2" s="332"/>
      <c r="VMW2" s="332"/>
      <c r="VMX2" s="332"/>
      <c r="VMY2" s="332"/>
      <c r="VMZ2" s="332"/>
      <c r="VNA2" s="332"/>
      <c r="VNB2" s="332"/>
      <c r="VNC2" s="332"/>
      <c r="VND2" s="332"/>
      <c r="VNE2" s="332"/>
      <c r="VNF2" s="332"/>
      <c r="VNG2" s="332"/>
      <c r="VNH2" s="332"/>
      <c r="VNI2" s="332"/>
      <c r="VNJ2" s="332"/>
      <c r="VNK2" s="332"/>
      <c r="VNL2" s="332"/>
      <c r="VNM2" s="332"/>
      <c r="VNN2" s="332"/>
      <c r="VNO2" s="332"/>
      <c r="VNP2" s="332"/>
      <c r="VNQ2" s="332"/>
      <c r="VNR2" s="332"/>
      <c r="VNS2" s="332"/>
      <c r="VNT2" s="332"/>
      <c r="VNU2" s="332"/>
      <c r="VNV2" s="332"/>
      <c r="VNW2" s="332"/>
      <c r="VNX2" s="332"/>
      <c r="VNY2" s="332"/>
      <c r="VNZ2" s="332"/>
      <c r="VOA2" s="332"/>
      <c r="VOB2" s="332"/>
      <c r="VOC2" s="332"/>
      <c r="VOD2" s="332"/>
      <c r="VOE2" s="332"/>
      <c r="VOF2" s="332"/>
      <c r="VOG2" s="332"/>
      <c r="VOH2" s="332"/>
      <c r="VOI2" s="332"/>
      <c r="VOJ2" s="332"/>
      <c r="VOK2" s="332"/>
      <c r="VOL2" s="332"/>
      <c r="VOM2" s="332"/>
      <c r="VON2" s="332"/>
      <c r="VOO2" s="332"/>
      <c r="VOP2" s="332"/>
      <c r="VOQ2" s="332"/>
      <c r="VOR2" s="332"/>
      <c r="VOS2" s="332"/>
      <c r="VOT2" s="332"/>
      <c r="VOU2" s="332"/>
      <c r="VOV2" s="332"/>
      <c r="VOW2" s="332"/>
      <c r="VOX2" s="332"/>
      <c r="VOY2" s="332"/>
      <c r="VOZ2" s="332"/>
      <c r="VPA2" s="332"/>
      <c r="VPB2" s="332"/>
      <c r="VPC2" s="332"/>
      <c r="VPD2" s="332"/>
      <c r="VPE2" s="332"/>
      <c r="VPF2" s="332"/>
      <c r="VPG2" s="332"/>
      <c r="VPH2" s="332"/>
      <c r="VPI2" s="332"/>
      <c r="VPJ2" s="332"/>
      <c r="VPK2" s="332"/>
      <c r="VPL2" s="332"/>
      <c r="VPM2" s="332"/>
      <c r="VPN2" s="332"/>
      <c r="VPO2" s="332"/>
      <c r="VPP2" s="332"/>
      <c r="VPQ2" s="332"/>
      <c r="VPR2" s="332"/>
      <c r="VPS2" s="332"/>
      <c r="VPT2" s="332"/>
      <c r="VPU2" s="332"/>
      <c r="VPV2" s="332"/>
      <c r="VPW2" s="332"/>
      <c r="VPX2" s="332"/>
      <c r="VPY2" s="332"/>
      <c r="VPZ2" s="332"/>
      <c r="VQA2" s="332"/>
      <c r="VQB2" s="332"/>
      <c r="VQC2" s="332"/>
      <c r="VQD2" s="332"/>
      <c r="VQE2" s="332"/>
      <c r="VQF2" s="332"/>
      <c r="VQG2" s="332"/>
      <c r="VQH2" s="332"/>
      <c r="VQI2" s="332"/>
      <c r="VQJ2" s="332"/>
      <c r="VQK2" s="332"/>
      <c r="VQL2" s="332"/>
      <c r="VQM2" s="332"/>
      <c r="VQN2" s="332"/>
      <c r="VQO2" s="332"/>
      <c r="VQP2" s="332"/>
      <c r="VQQ2" s="332"/>
      <c r="VQR2" s="332"/>
      <c r="VQS2" s="332"/>
      <c r="VQT2" s="332"/>
      <c r="VQU2" s="332"/>
      <c r="VQV2" s="332"/>
      <c r="VQW2" s="332"/>
      <c r="VQX2" s="332"/>
      <c r="VQY2" s="332"/>
      <c r="VQZ2" s="332"/>
      <c r="VRA2" s="332"/>
      <c r="VRB2" s="332"/>
      <c r="VRC2" s="332"/>
      <c r="VRD2" s="332"/>
      <c r="VRE2" s="332"/>
      <c r="VRF2" s="332"/>
      <c r="VRG2" s="332"/>
      <c r="VRH2" s="332"/>
      <c r="VRI2" s="332"/>
      <c r="VRJ2" s="332"/>
      <c r="VRK2" s="332"/>
      <c r="VRL2" s="332"/>
      <c r="VRM2" s="332"/>
      <c r="VRN2" s="332"/>
      <c r="VRO2" s="332"/>
      <c r="VRP2" s="332"/>
      <c r="VRQ2" s="332"/>
      <c r="VRR2" s="332"/>
      <c r="VRS2" s="332"/>
      <c r="VRT2" s="332"/>
      <c r="VRU2" s="332"/>
      <c r="VRV2" s="332"/>
      <c r="VRW2" s="332"/>
      <c r="VRX2" s="332"/>
      <c r="VRY2" s="332"/>
      <c r="VRZ2" s="332"/>
      <c r="VSA2" s="332"/>
      <c r="VSB2" s="332"/>
      <c r="VSC2" s="332"/>
      <c r="VSD2" s="332"/>
      <c r="VSE2" s="332"/>
      <c r="VSF2" s="332"/>
      <c r="VSG2" s="332"/>
      <c r="VSH2" s="332"/>
      <c r="VSI2" s="332"/>
      <c r="VSJ2" s="332"/>
      <c r="VSK2" s="332"/>
      <c r="VSL2" s="332"/>
      <c r="VSM2" s="332"/>
      <c r="VSN2" s="332"/>
      <c r="VSO2" s="332"/>
      <c r="VSP2" s="332"/>
      <c r="VSQ2" s="332"/>
      <c r="VSR2" s="332"/>
      <c r="VSS2" s="332"/>
      <c r="VST2" s="332"/>
      <c r="VSU2" s="332"/>
      <c r="VSV2" s="332"/>
      <c r="VSW2" s="332"/>
      <c r="VSX2" s="332"/>
      <c r="VSY2" s="332"/>
      <c r="VSZ2" s="332"/>
      <c r="VTA2" s="332"/>
      <c r="VTB2" s="332"/>
      <c r="VTC2" s="332"/>
      <c r="VTD2" s="332"/>
      <c r="VTE2" s="332"/>
      <c r="VTF2" s="332"/>
      <c r="VTG2" s="332"/>
      <c r="VTH2" s="332"/>
      <c r="VTI2" s="332"/>
      <c r="VTJ2" s="332"/>
      <c r="VTK2" s="332"/>
      <c r="VTL2" s="332"/>
      <c r="VTM2" s="332"/>
      <c r="VTN2" s="332"/>
      <c r="VTO2" s="332"/>
      <c r="VTP2" s="332"/>
      <c r="VTQ2" s="332"/>
      <c r="VTR2" s="332"/>
      <c r="VTS2" s="332"/>
      <c r="VTT2" s="332"/>
      <c r="VTU2" s="332"/>
      <c r="VTV2" s="332"/>
      <c r="VTW2" s="332"/>
      <c r="VTX2" s="332"/>
      <c r="VTY2" s="332"/>
      <c r="VTZ2" s="332"/>
      <c r="VUA2" s="332"/>
      <c r="VUB2" s="332"/>
      <c r="VUC2" s="332"/>
      <c r="VUD2" s="332"/>
      <c r="VUE2" s="332"/>
      <c r="VUF2" s="332"/>
      <c r="VUG2" s="332"/>
      <c r="VUH2" s="332"/>
      <c r="VUI2" s="332"/>
      <c r="VUJ2" s="332"/>
      <c r="VUK2" s="332"/>
      <c r="VUL2" s="332"/>
      <c r="VUM2" s="332"/>
      <c r="VUN2" s="332"/>
      <c r="VUO2" s="332"/>
      <c r="VUP2" s="332"/>
      <c r="VUQ2" s="332"/>
      <c r="VUR2" s="332"/>
      <c r="VUS2" s="332"/>
      <c r="VUT2" s="332"/>
      <c r="VUU2" s="332"/>
      <c r="VUV2" s="332"/>
      <c r="VUW2" s="332"/>
      <c r="VUX2" s="332"/>
      <c r="VUY2" s="332"/>
      <c r="VUZ2" s="332"/>
      <c r="VVA2" s="332"/>
      <c r="VVB2" s="332"/>
      <c r="VVC2" s="332"/>
      <c r="VVD2" s="332"/>
      <c r="VVE2" s="332"/>
      <c r="VVF2" s="332"/>
      <c r="VVG2" s="332"/>
      <c r="VVH2" s="332"/>
      <c r="VVI2" s="332"/>
      <c r="VVJ2" s="332"/>
      <c r="VVK2" s="332"/>
      <c r="VVL2" s="332"/>
      <c r="VVM2" s="332"/>
      <c r="VVN2" s="332"/>
      <c r="VVO2" s="332"/>
      <c r="VVP2" s="332"/>
      <c r="VVQ2" s="332"/>
      <c r="VVR2" s="332"/>
      <c r="VVS2" s="332"/>
      <c r="VVT2" s="332"/>
      <c r="VVU2" s="332"/>
      <c r="VVV2" s="332"/>
      <c r="VVW2" s="332"/>
      <c r="VVX2" s="332"/>
      <c r="VVY2" s="332"/>
      <c r="VVZ2" s="332"/>
      <c r="VWA2" s="332"/>
      <c r="VWB2" s="332"/>
      <c r="VWC2" s="332"/>
      <c r="VWD2" s="332"/>
      <c r="VWE2" s="332"/>
      <c r="VWF2" s="332"/>
      <c r="VWG2" s="332"/>
      <c r="VWH2" s="332"/>
      <c r="VWI2" s="332"/>
      <c r="VWJ2" s="332"/>
      <c r="VWK2" s="332"/>
      <c r="VWL2" s="332"/>
      <c r="VWM2" s="332"/>
      <c r="VWN2" s="332"/>
      <c r="VWO2" s="332"/>
      <c r="VWP2" s="332"/>
      <c r="VWQ2" s="332"/>
      <c r="VWR2" s="332"/>
      <c r="VWS2" s="332"/>
      <c r="VWT2" s="332"/>
      <c r="VWU2" s="332"/>
      <c r="VWV2" s="332"/>
      <c r="VWW2" s="332"/>
      <c r="VWX2" s="332"/>
      <c r="VWY2" s="332"/>
      <c r="VWZ2" s="332"/>
      <c r="VXA2" s="332"/>
      <c r="VXB2" s="332"/>
      <c r="VXC2" s="332"/>
      <c r="VXD2" s="332"/>
      <c r="VXE2" s="332"/>
      <c r="VXF2" s="332"/>
      <c r="VXG2" s="332"/>
      <c r="VXH2" s="332"/>
      <c r="VXI2" s="332"/>
      <c r="VXJ2" s="332"/>
      <c r="VXK2" s="332"/>
      <c r="VXL2" s="332"/>
      <c r="VXM2" s="332"/>
      <c r="VXN2" s="332"/>
      <c r="VXO2" s="332"/>
      <c r="VXP2" s="332"/>
      <c r="VXQ2" s="332"/>
      <c r="VXR2" s="332"/>
      <c r="VXS2" s="332"/>
      <c r="VXT2" s="332"/>
      <c r="VXU2" s="332"/>
      <c r="VXV2" s="332"/>
      <c r="VXW2" s="332"/>
      <c r="VXX2" s="332"/>
      <c r="VXY2" s="332"/>
      <c r="VXZ2" s="332"/>
      <c r="VYA2" s="332"/>
      <c r="VYB2" s="332"/>
      <c r="VYC2" s="332"/>
      <c r="VYD2" s="332"/>
      <c r="VYE2" s="332"/>
      <c r="VYF2" s="332"/>
      <c r="VYG2" s="332"/>
      <c r="VYH2" s="332"/>
      <c r="VYI2" s="332"/>
      <c r="VYJ2" s="332"/>
      <c r="VYK2" s="332"/>
      <c r="VYL2" s="332"/>
      <c r="VYM2" s="332"/>
      <c r="VYN2" s="332"/>
      <c r="VYO2" s="332"/>
      <c r="VYP2" s="332"/>
      <c r="VYQ2" s="332"/>
      <c r="VYR2" s="332"/>
      <c r="VYS2" s="332"/>
      <c r="VYT2" s="332"/>
      <c r="VYU2" s="332"/>
      <c r="VYV2" s="332"/>
      <c r="VYW2" s="332"/>
      <c r="VYX2" s="332"/>
      <c r="VYY2" s="332"/>
      <c r="VYZ2" s="332"/>
      <c r="VZA2" s="332"/>
      <c r="VZB2" s="332"/>
      <c r="VZC2" s="332"/>
      <c r="VZD2" s="332"/>
      <c r="VZE2" s="332"/>
      <c r="VZF2" s="332"/>
      <c r="VZG2" s="332"/>
      <c r="VZH2" s="332"/>
      <c r="VZI2" s="332"/>
      <c r="VZJ2" s="332"/>
      <c r="VZK2" s="332"/>
      <c r="VZL2" s="332"/>
      <c r="VZM2" s="332"/>
      <c r="VZN2" s="332"/>
      <c r="VZO2" s="332"/>
      <c r="VZP2" s="332"/>
      <c r="VZQ2" s="332"/>
      <c r="VZR2" s="332"/>
      <c r="VZS2" s="332"/>
      <c r="VZT2" s="332"/>
      <c r="VZU2" s="332"/>
      <c r="VZV2" s="332"/>
      <c r="VZW2" s="332"/>
      <c r="VZX2" s="332"/>
      <c r="VZY2" s="332"/>
      <c r="VZZ2" s="332"/>
      <c r="WAA2" s="332"/>
      <c r="WAB2" s="332"/>
      <c r="WAC2" s="332"/>
      <c r="WAD2" s="332"/>
      <c r="WAE2" s="332"/>
      <c r="WAF2" s="332"/>
      <c r="WAG2" s="332"/>
      <c r="WAH2" s="332"/>
      <c r="WAI2" s="332"/>
      <c r="WAJ2" s="332"/>
      <c r="WAK2" s="332"/>
      <c r="WAL2" s="332"/>
      <c r="WAM2" s="332"/>
      <c r="WAN2" s="332"/>
      <c r="WAO2" s="332"/>
      <c r="WAP2" s="332"/>
      <c r="WAQ2" s="332"/>
      <c r="WAR2" s="332"/>
      <c r="WAS2" s="332"/>
      <c r="WAT2" s="332"/>
      <c r="WAU2" s="332"/>
      <c r="WAV2" s="332"/>
      <c r="WAW2" s="332"/>
      <c r="WAX2" s="332"/>
      <c r="WAY2" s="332"/>
      <c r="WAZ2" s="332"/>
      <c r="WBA2" s="332"/>
      <c r="WBB2" s="332"/>
      <c r="WBC2" s="332"/>
      <c r="WBD2" s="332"/>
      <c r="WBE2" s="332"/>
      <c r="WBF2" s="332"/>
      <c r="WBG2" s="332"/>
      <c r="WBH2" s="332"/>
      <c r="WBI2" s="332"/>
      <c r="WBJ2" s="332"/>
      <c r="WBK2" s="332"/>
      <c r="WBL2" s="332"/>
      <c r="WBM2" s="332"/>
      <c r="WBN2" s="332"/>
      <c r="WBO2" s="332"/>
      <c r="WBP2" s="332"/>
      <c r="WBQ2" s="332"/>
      <c r="WBR2" s="332"/>
      <c r="WBS2" s="332"/>
      <c r="WBT2" s="332"/>
      <c r="WBU2" s="332"/>
      <c r="WBV2" s="332"/>
      <c r="WBW2" s="332"/>
      <c r="WBX2" s="332"/>
      <c r="WBY2" s="332"/>
      <c r="WBZ2" s="332"/>
      <c r="WCA2" s="332"/>
      <c r="WCB2" s="332"/>
      <c r="WCC2" s="332"/>
      <c r="WCD2" s="332"/>
      <c r="WCE2" s="332"/>
      <c r="WCF2" s="332"/>
      <c r="WCG2" s="332"/>
      <c r="WCH2" s="332"/>
      <c r="WCI2" s="332"/>
      <c r="WCJ2" s="332"/>
      <c r="WCK2" s="332"/>
      <c r="WCL2" s="332"/>
      <c r="WCM2" s="332"/>
      <c r="WCN2" s="332"/>
      <c r="WCO2" s="332"/>
      <c r="WCP2" s="332"/>
      <c r="WCQ2" s="332"/>
      <c r="WCR2" s="332"/>
      <c r="WCS2" s="332"/>
      <c r="WCT2" s="332"/>
      <c r="WCU2" s="332"/>
      <c r="WCV2" s="332"/>
      <c r="WCW2" s="332"/>
      <c r="WCX2" s="332"/>
      <c r="WCY2" s="332"/>
      <c r="WCZ2" s="332"/>
      <c r="WDA2" s="332"/>
      <c r="WDB2" s="332"/>
      <c r="WDC2" s="332"/>
      <c r="WDD2" s="332"/>
      <c r="WDE2" s="332"/>
      <c r="WDF2" s="332"/>
      <c r="WDG2" s="332"/>
      <c r="WDH2" s="332"/>
      <c r="WDI2" s="332"/>
      <c r="WDJ2" s="332"/>
      <c r="WDK2" s="332"/>
      <c r="WDL2" s="332"/>
      <c r="WDM2" s="332"/>
      <c r="WDN2" s="332"/>
      <c r="WDO2" s="332"/>
      <c r="WDP2" s="332"/>
      <c r="WDQ2" s="332"/>
      <c r="WDR2" s="332"/>
      <c r="WDS2" s="332"/>
      <c r="WDT2" s="332"/>
      <c r="WDU2" s="332"/>
      <c r="WDV2" s="332"/>
      <c r="WDW2" s="332"/>
      <c r="WDX2" s="332"/>
      <c r="WDY2" s="332"/>
      <c r="WDZ2" s="332"/>
      <c r="WEA2" s="332"/>
      <c r="WEB2" s="332"/>
      <c r="WEC2" s="332"/>
      <c r="WED2" s="332"/>
      <c r="WEE2" s="332"/>
      <c r="WEF2" s="332"/>
      <c r="WEG2" s="332"/>
      <c r="WEH2" s="332"/>
      <c r="WEI2" s="332"/>
      <c r="WEJ2" s="332"/>
      <c r="WEK2" s="332"/>
      <c r="WEL2" s="332"/>
      <c r="WEM2" s="332"/>
      <c r="WEN2" s="332"/>
      <c r="WEO2" s="332"/>
      <c r="WEP2" s="332"/>
      <c r="WEQ2" s="332"/>
      <c r="WER2" s="332"/>
      <c r="WES2" s="332"/>
      <c r="WET2" s="332"/>
      <c r="WEU2" s="332"/>
      <c r="WEV2" s="332"/>
      <c r="WEW2" s="332"/>
      <c r="WEX2" s="332"/>
      <c r="WEY2" s="332"/>
      <c r="WEZ2" s="332"/>
      <c r="WFA2" s="332"/>
      <c r="WFB2" s="332"/>
      <c r="WFC2" s="332"/>
      <c r="WFD2" s="332"/>
      <c r="WFE2" s="332"/>
      <c r="WFF2" s="332"/>
      <c r="WFG2" s="332"/>
      <c r="WFH2" s="332"/>
      <c r="WFI2" s="332"/>
      <c r="WFJ2" s="332"/>
      <c r="WFK2" s="332"/>
      <c r="WFL2" s="332"/>
      <c r="WFM2" s="332"/>
      <c r="WFN2" s="332"/>
      <c r="WFO2" s="332"/>
      <c r="WFP2" s="332"/>
      <c r="WFQ2" s="332"/>
      <c r="WFR2" s="332"/>
      <c r="WFS2" s="332"/>
      <c r="WFT2" s="332"/>
      <c r="WFU2" s="332"/>
      <c r="WFV2" s="332"/>
      <c r="WFW2" s="332"/>
      <c r="WFX2" s="332"/>
      <c r="WFY2" s="332"/>
      <c r="WFZ2" s="332"/>
      <c r="WGA2" s="332"/>
      <c r="WGB2" s="332"/>
      <c r="WGC2" s="332"/>
      <c r="WGD2" s="332"/>
      <c r="WGE2" s="332"/>
      <c r="WGF2" s="332"/>
      <c r="WGG2" s="332"/>
      <c r="WGH2" s="332"/>
      <c r="WGI2" s="332"/>
      <c r="WGJ2" s="332"/>
      <c r="WGK2" s="332"/>
      <c r="WGL2" s="332"/>
      <c r="WGM2" s="332"/>
      <c r="WGN2" s="332"/>
      <c r="WGO2" s="332"/>
      <c r="WGP2" s="332"/>
      <c r="WGQ2" s="332"/>
      <c r="WGR2" s="332"/>
      <c r="WGS2" s="332"/>
      <c r="WGT2" s="332"/>
      <c r="WGU2" s="332"/>
      <c r="WGV2" s="332"/>
      <c r="WGW2" s="332"/>
      <c r="WGX2" s="332"/>
      <c r="WGY2" s="332"/>
      <c r="WGZ2" s="332"/>
      <c r="WHA2" s="332"/>
      <c r="WHB2" s="332"/>
      <c r="WHC2" s="332"/>
      <c r="WHD2" s="332"/>
      <c r="WHE2" s="332"/>
      <c r="WHF2" s="332"/>
      <c r="WHG2" s="332"/>
      <c r="WHH2" s="332"/>
      <c r="WHI2" s="332"/>
      <c r="WHJ2" s="332"/>
      <c r="WHK2" s="332"/>
      <c r="WHL2" s="332"/>
      <c r="WHM2" s="332"/>
      <c r="WHN2" s="332"/>
      <c r="WHO2" s="332"/>
      <c r="WHP2" s="332"/>
      <c r="WHQ2" s="332"/>
      <c r="WHR2" s="332"/>
      <c r="WHS2" s="332"/>
      <c r="WHT2" s="332"/>
      <c r="WHU2" s="332"/>
      <c r="WHV2" s="332"/>
      <c r="WHW2" s="332"/>
      <c r="WHX2" s="332"/>
      <c r="WHY2" s="332"/>
      <c r="WHZ2" s="332"/>
      <c r="WIA2" s="332"/>
      <c r="WIB2" s="332"/>
      <c r="WIC2" s="332"/>
      <c r="WID2" s="332"/>
      <c r="WIE2" s="332"/>
      <c r="WIF2" s="332"/>
      <c r="WIG2" s="332"/>
      <c r="WIH2" s="332"/>
      <c r="WII2" s="332"/>
      <c r="WIJ2" s="332"/>
      <c r="WIK2" s="332"/>
      <c r="WIL2" s="332"/>
      <c r="WIM2" s="332"/>
      <c r="WIN2" s="332"/>
      <c r="WIO2" s="332"/>
      <c r="WIP2" s="332"/>
      <c r="WIQ2" s="332"/>
      <c r="WIR2" s="332"/>
      <c r="WIS2" s="332"/>
      <c r="WIT2" s="332"/>
      <c r="WIU2" s="332"/>
      <c r="WIV2" s="332"/>
      <c r="WIW2" s="332"/>
      <c r="WIX2" s="332"/>
      <c r="WIY2" s="332"/>
      <c r="WIZ2" s="332"/>
      <c r="WJA2" s="332"/>
      <c r="WJB2" s="332"/>
      <c r="WJC2" s="332"/>
      <c r="WJD2" s="332"/>
      <c r="WJE2" s="332"/>
      <c r="WJF2" s="332"/>
      <c r="WJG2" s="332"/>
      <c r="WJH2" s="332"/>
      <c r="WJI2" s="332"/>
      <c r="WJJ2" s="332"/>
      <c r="WJK2" s="332"/>
      <c r="WJL2" s="332"/>
      <c r="WJM2" s="332"/>
      <c r="WJN2" s="332"/>
      <c r="WJO2" s="332"/>
      <c r="WJP2" s="332"/>
      <c r="WJQ2" s="332"/>
      <c r="WJR2" s="332"/>
      <c r="WJS2" s="332"/>
      <c r="WJT2" s="332"/>
      <c r="WJU2" s="332"/>
      <c r="WJV2" s="332"/>
      <c r="WJW2" s="332"/>
      <c r="WJX2" s="332"/>
      <c r="WJY2" s="332"/>
      <c r="WJZ2" s="332"/>
      <c r="WKA2" s="332"/>
      <c r="WKB2" s="332"/>
      <c r="WKC2" s="332"/>
      <c r="WKD2" s="332"/>
      <c r="WKE2" s="332"/>
      <c r="WKF2" s="332"/>
      <c r="WKG2" s="332"/>
      <c r="WKH2" s="332"/>
      <c r="WKI2" s="332"/>
      <c r="WKJ2" s="332"/>
      <c r="WKK2" s="332"/>
      <c r="WKL2" s="332"/>
      <c r="WKM2" s="332"/>
      <c r="WKN2" s="332"/>
      <c r="WKO2" s="332"/>
      <c r="WKP2" s="332"/>
      <c r="WKQ2" s="332"/>
      <c r="WKR2" s="332"/>
      <c r="WKS2" s="332"/>
      <c r="WKT2" s="332"/>
      <c r="WKU2" s="332"/>
      <c r="WKV2" s="332"/>
      <c r="WKW2" s="332"/>
      <c r="WKX2" s="332"/>
      <c r="WKY2" s="332"/>
      <c r="WKZ2" s="332"/>
      <c r="WLA2" s="332"/>
      <c r="WLB2" s="332"/>
      <c r="WLC2" s="332"/>
      <c r="WLD2" s="332"/>
      <c r="WLE2" s="332"/>
      <c r="WLF2" s="332"/>
      <c r="WLG2" s="332"/>
      <c r="WLH2" s="332"/>
      <c r="WLI2" s="332"/>
      <c r="WLJ2" s="332"/>
      <c r="WLK2" s="332"/>
      <c r="WLL2" s="332"/>
      <c r="WLM2" s="332"/>
      <c r="WLN2" s="332"/>
      <c r="WLO2" s="332"/>
      <c r="WLP2" s="332"/>
      <c r="WLQ2" s="332"/>
      <c r="WLR2" s="332"/>
      <c r="WLS2" s="332"/>
      <c r="WLT2" s="332"/>
      <c r="WLU2" s="332"/>
      <c r="WLV2" s="332"/>
      <c r="WLW2" s="332"/>
      <c r="WLX2" s="332"/>
      <c r="WLY2" s="332"/>
      <c r="WLZ2" s="332"/>
      <c r="WMA2" s="332"/>
      <c r="WMB2" s="332"/>
      <c r="WMC2" s="332"/>
      <c r="WMD2" s="332"/>
      <c r="WME2" s="332"/>
      <c r="WMF2" s="332"/>
      <c r="WMG2" s="332"/>
      <c r="WMH2" s="332"/>
      <c r="WMI2" s="332"/>
      <c r="WMJ2" s="332"/>
      <c r="WMK2" s="332"/>
      <c r="WML2" s="332"/>
      <c r="WMM2" s="332"/>
      <c r="WMN2" s="332"/>
      <c r="WMO2" s="332"/>
      <c r="WMP2" s="332"/>
      <c r="WMQ2" s="332"/>
      <c r="WMR2" s="332"/>
      <c r="WMS2" s="332"/>
      <c r="WMT2" s="332"/>
      <c r="WMU2" s="332"/>
      <c r="WMV2" s="332"/>
      <c r="WMW2" s="332"/>
      <c r="WMX2" s="332"/>
      <c r="WMY2" s="332"/>
      <c r="WMZ2" s="332"/>
      <c r="WNA2" s="332"/>
      <c r="WNB2" s="332"/>
      <c r="WNC2" s="332"/>
      <c r="WND2" s="332"/>
      <c r="WNE2" s="332"/>
      <c r="WNF2" s="332"/>
      <c r="WNG2" s="332"/>
      <c r="WNH2" s="332"/>
      <c r="WNI2" s="332"/>
      <c r="WNJ2" s="332"/>
      <c r="WNK2" s="332"/>
      <c r="WNL2" s="332"/>
      <c r="WNM2" s="332"/>
      <c r="WNN2" s="332"/>
      <c r="WNO2" s="332"/>
      <c r="WNP2" s="332"/>
      <c r="WNQ2" s="332"/>
      <c r="WNR2" s="332"/>
      <c r="WNS2" s="332"/>
      <c r="WNT2" s="332"/>
      <c r="WNU2" s="332"/>
      <c r="WNV2" s="332"/>
      <c r="WNW2" s="332"/>
      <c r="WNX2" s="332"/>
      <c r="WNY2" s="332"/>
      <c r="WNZ2" s="332"/>
      <c r="WOA2" s="332"/>
      <c r="WOB2" s="332"/>
      <c r="WOC2" s="332"/>
      <c r="WOD2" s="332"/>
      <c r="WOE2" s="332"/>
      <c r="WOF2" s="332"/>
      <c r="WOG2" s="332"/>
      <c r="WOH2" s="332"/>
      <c r="WOI2" s="332"/>
      <c r="WOJ2" s="332"/>
      <c r="WOK2" s="332"/>
      <c r="WOL2" s="332"/>
      <c r="WOM2" s="332"/>
      <c r="WON2" s="332"/>
      <c r="WOO2" s="332"/>
      <c r="WOP2" s="332"/>
      <c r="WOQ2" s="332"/>
      <c r="WOR2" s="332"/>
      <c r="WOS2" s="332"/>
      <c r="WOT2" s="332"/>
      <c r="WOU2" s="332"/>
      <c r="WOV2" s="332"/>
      <c r="WOW2" s="332"/>
      <c r="WOX2" s="332"/>
      <c r="WOY2" s="332"/>
      <c r="WOZ2" s="332"/>
      <c r="WPA2" s="332"/>
      <c r="WPB2" s="332"/>
      <c r="WPC2" s="332"/>
      <c r="WPD2" s="332"/>
      <c r="WPE2" s="332"/>
      <c r="WPF2" s="332"/>
      <c r="WPG2" s="332"/>
      <c r="WPH2" s="332"/>
      <c r="WPI2" s="332"/>
      <c r="WPJ2" s="332"/>
      <c r="WPK2" s="332"/>
      <c r="WPL2" s="332"/>
      <c r="WPM2" s="332"/>
      <c r="WPN2" s="332"/>
      <c r="WPO2" s="332"/>
      <c r="WPP2" s="332"/>
      <c r="WPQ2" s="332"/>
      <c r="WPR2" s="332"/>
      <c r="WPS2" s="332"/>
      <c r="WPT2" s="332"/>
      <c r="WPU2" s="332"/>
      <c r="WPV2" s="332"/>
      <c r="WPW2" s="332"/>
      <c r="WPX2" s="332"/>
      <c r="WPY2" s="332"/>
      <c r="WPZ2" s="332"/>
      <c r="WQA2" s="332"/>
      <c r="WQB2" s="332"/>
      <c r="WQC2" s="332"/>
      <c r="WQD2" s="332"/>
      <c r="WQE2" s="332"/>
      <c r="WQF2" s="332"/>
      <c r="WQG2" s="332"/>
      <c r="WQH2" s="332"/>
      <c r="WQI2" s="332"/>
      <c r="WQJ2" s="332"/>
      <c r="WQK2" s="332"/>
      <c r="WQL2" s="332"/>
      <c r="WQM2" s="332"/>
      <c r="WQN2" s="332"/>
      <c r="WQO2" s="332"/>
      <c r="WQP2" s="332"/>
      <c r="WQQ2" s="332"/>
      <c r="WQR2" s="332"/>
      <c r="WQS2" s="332"/>
      <c r="WQT2" s="332"/>
      <c r="WQU2" s="332"/>
      <c r="WQV2" s="332"/>
      <c r="WQW2" s="332"/>
      <c r="WQX2" s="332"/>
      <c r="WQY2" s="332"/>
      <c r="WQZ2" s="332"/>
      <c r="WRA2" s="332"/>
      <c r="WRB2" s="332"/>
      <c r="WRC2" s="332"/>
      <c r="WRD2" s="332"/>
      <c r="WRE2" s="332"/>
      <c r="WRF2" s="332"/>
      <c r="WRG2" s="332"/>
      <c r="WRH2" s="332"/>
      <c r="WRI2" s="332"/>
      <c r="WRJ2" s="332"/>
      <c r="WRK2" s="332"/>
      <c r="WRL2" s="332"/>
      <c r="WRM2" s="332"/>
      <c r="WRN2" s="332"/>
      <c r="WRO2" s="332"/>
      <c r="WRP2" s="332"/>
      <c r="WRQ2" s="332"/>
      <c r="WRR2" s="332"/>
      <c r="WRS2" s="332"/>
      <c r="WRT2" s="332"/>
      <c r="WRU2" s="332"/>
      <c r="WRV2" s="332"/>
      <c r="WRW2" s="332"/>
      <c r="WRX2" s="332"/>
      <c r="WRY2" s="332"/>
      <c r="WRZ2" s="332"/>
      <c r="WSA2" s="332"/>
      <c r="WSB2" s="332"/>
      <c r="WSC2" s="332"/>
      <c r="WSD2" s="332"/>
      <c r="WSE2" s="332"/>
      <c r="WSF2" s="332"/>
      <c r="WSG2" s="332"/>
      <c r="WSH2" s="332"/>
      <c r="WSI2" s="332"/>
      <c r="WSJ2" s="332"/>
      <c r="WSK2" s="332"/>
      <c r="WSL2" s="332"/>
      <c r="WSM2" s="332"/>
      <c r="WSN2" s="332"/>
      <c r="WSO2" s="332"/>
      <c r="WSP2" s="332"/>
      <c r="WSQ2" s="332"/>
      <c r="WSR2" s="332"/>
      <c r="WSS2" s="332"/>
      <c r="WST2" s="332"/>
      <c r="WSU2" s="332"/>
      <c r="WSV2" s="332"/>
      <c r="WSW2" s="332"/>
      <c r="WSX2" s="332"/>
      <c r="WSY2" s="332"/>
      <c r="WSZ2" s="332"/>
      <c r="WTA2" s="332"/>
      <c r="WTB2" s="332"/>
      <c r="WTC2" s="332"/>
      <c r="WTD2" s="332"/>
      <c r="WTE2" s="332"/>
      <c r="WTF2" s="332"/>
      <c r="WTG2" s="332"/>
      <c r="WTH2" s="332"/>
      <c r="WTI2" s="332"/>
      <c r="WTJ2" s="332"/>
      <c r="WTK2" s="332"/>
      <c r="WTL2" s="332"/>
      <c r="WTM2" s="332"/>
      <c r="WTN2" s="332"/>
      <c r="WTO2" s="332"/>
      <c r="WTP2" s="332"/>
      <c r="WTQ2" s="332"/>
      <c r="WTR2" s="332"/>
      <c r="WTS2" s="332"/>
      <c r="WTT2" s="332"/>
      <c r="WTU2" s="332"/>
      <c r="WTV2" s="332"/>
      <c r="WTW2" s="332"/>
      <c r="WTX2" s="332"/>
      <c r="WTY2" s="332"/>
      <c r="WTZ2" s="332"/>
      <c r="WUA2" s="332"/>
      <c r="WUB2" s="332"/>
      <c r="WUC2" s="332"/>
      <c r="WUD2" s="332"/>
      <c r="WUE2" s="332"/>
      <c r="WUF2" s="332"/>
      <c r="WUG2" s="332"/>
      <c r="WUH2" s="332"/>
      <c r="WUI2" s="332"/>
      <c r="WUJ2" s="332"/>
      <c r="WUK2" s="332"/>
      <c r="WUL2" s="332"/>
      <c r="WUM2" s="332"/>
      <c r="WUN2" s="332"/>
      <c r="WUO2" s="332"/>
      <c r="WUP2" s="332"/>
      <c r="WUQ2" s="332"/>
      <c r="WUR2" s="332"/>
      <c r="WUS2" s="332"/>
      <c r="WUT2" s="332"/>
      <c r="WUU2" s="332"/>
      <c r="WUV2" s="332"/>
      <c r="WUW2" s="332"/>
      <c r="WUX2" s="332"/>
      <c r="WUY2" s="332"/>
      <c r="WUZ2" s="332"/>
      <c r="WVA2" s="332"/>
      <c r="WVB2" s="332"/>
      <c r="WVC2" s="332"/>
      <c r="WVD2" s="332"/>
      <c r="WVE2" s="332"/>
      <c r="WVF2" s="332"/>
      <c r="WVG2" s="332"/>
      <c r="WVH2" s="332"/>
      <c r="WVI2" s="332"/>
      <c r="WVJ2" s="332"/>
      <c r="WVK2" s="332"/>
      <c r="WVL2" s="332"/>
      <c r="WVM2" s="332"/>
      <c r="WVN2" s="332"/>
      <c r="WVO2" s="332"/>
      <c r="WVP2" s="332"/>
      <c r="WVQ2" s="332"/>
      <c r="WVR2" s="332"/>
      <c r="WVS2" s="332"/>
      <c r="WVT2" s="332"/>
      <c r="WVU2" s="332"/>
      <c r="WVV2" s="332"/>
      <c r="WVW2" s="332"/>
      <c r="WVX2" s="332"/>
      <c r="WVY2" s="332"/>
      <c r="WVZ2" s="332"/>
      <c r="WWA2" s="332"/>
      <c r="WWB2" s="332"/>
      <c r="WWC2" s="332"/>
      <c r="WWD2" s="332"/>
      <c r="WWE2" s="332"/>
      <c r="WWF2" s="332"/>
      <c r="WWG2" s="332"/>
      <c r="WWH2" s="332"/>
      <c r="WWI2" s="332"/>
      <c r="WWJ2" s="332"/>
      <c r="WWK2" s="332"/>
      <c r="WWL2" s="332"/>
      <c r="WWM2" s="332"/>
      <c r="WWN2" s="332"/>
      <c r="WWO2" s="332"/>
      <c r="WWP2" s="332"/>
      <c r="WWQ2" s="332"/>
      <c r="WWR2" s="332"/>
      <c r="WWS2" s="332"/>
      <c r="WWT2" s="332"/>
      <c r="WWU2" s="332"/>
      <c r="WWV2" s="332"/>
      <c r="WWW2" s="332"/>
      <c r="WWX2" s="332"/>
      <c r="WWY2" s="332"/>
      <c r="WWZ2" s="332"/>
      <c r="WXA2" s="332"/>
      <c r="WXB2" s="332"/>
      <c r="WXC2" s="332"/>
      <c r="WXD2" s="332"/>
      <c r="WXE2" s="332"/>
      <c r="WXF2" s="332"/>
      <c r="WXG2" s="332"/>
      <c r="WXH2" s="332"/>
      <c r="WXI2" s="332"/>
      <c r="WXJ2" s="332"/>
      <c r="WXK2" s="332"/>
      <c r="WXL2" s="332"/>
      <c r="WXM2" s="332"/>
      <c r="WXN2" s="332"/>
      <c r="WXO2" s="332"/>
      <c r="WXP2" s="332"/>
      <c r="WXQ2" s="332"/>
      <c r="WXR2" s="332"/>
      <c r="WXS2" s="332"/>
      <c r="WXT2" s="332"/>
      <c r="WXU2" s="332"/>
      <c r="WXV2" s="332"/>
      <c r="WXW2" s="332"/>
      <c r="WXX2" s="332"/>
      <c r="WXY2" s="332"/>
      <c r="WXZ2" s="332"/>
      <c r="WYA2" s="332"/>
      <c r="WYB2" s="332"/>
      <c r="WYC2" s="332"/>
      <c r="WYD2" s="332"/>
      <c r="WYE2" s="332"/>
      <c r="WYF2" s="332"/>
      <c r="WYG2" s="332"/>
      <c r="WYH2" s="332"/>
      <c r="WYI2" s="332"/>
      <c r="WYJ2" s="332"/>
      <c r="WYK2" s="332"/>
      <c r="WYL2" s="332"/>
      <c r="WYM2" s="332"/>
      <c r="WYN2" s="332"/>
      <c r="WYO2" s="332"/>
      <c r="WYP2" s="332"/>
      <c r="WYQ2" s="332"/>
      <c r="WYR2" s="332"/>
      <c r="WYS2" s="332"/>
      <c r="WYT2" s="332"/>
      <c r="WYU2" s="332"/>
      <c r="WYV2" s="332"/>
      <c r="WYW2" s="332"/>
      <c r="WYX2" s="332"/>
      <c r="WYY2" s="332"/>
      <c r="WYZ2" s="332"/>
      <c r="WZA2" s="332"/>
      <c r="WZB2" s="332"/>
      <c r="WZC2" s="332"/>
      <c r="WZD2" s="332"/>
      <c r="WZE2" s="332"/>
      <c r="WZF2" s="332"/>
      <c r="WZG2" s="332"/>
      <c r="WZH2" s="332"/>
      <c r="WZI2" s="332"/>
      <c r="WZJ2" s="332"/>
      <c r="WZK2" s="332"/>
      <c r="WZL2" s="332"/>
      <c r="WZM2" s="332"/>
      <c r="WZN2" s="332"/>
      <c r="WZO2" s="332"/>
      <c r="WZP2" s="332"/>
      <c r="WZQ2" s="332"/>
      <c r="WZR2" s="332"/>
      <c r="WZS2" s="332"/>
      <c r="WZT2" s="332"/>
      <c r="WZU2" s="332"/>
      <c r="WZV2" s="332"/>
      <c r="WZW2" s="332"/>
      <c r="WZX2" s="332"/>
      <c r="WZY2" s="332"/>
      <c r="WZZ2" s="332"/>
      <c r="XAA2" s="332"/>
      <c r="XAB2" s="332"/>
      <c r="XAC2" s="332"/>
      <c r="XAD2" s="332"/>
      <c r="XAE2" s="332"/>
      <c r="XAF2" s="332"/>
      <c r="XAG2" s="332"/>
      <c r="XAH2" s="332"/>
      <c r="XAI2" s="332"/>
      <c r="XAJ2" s="332"/>
      <c r="XAK2" s="332"/>
      <c r="XAL2" s="332"/>
      <c r="XAM2" s="332"/>
      <c r="XAN2" s="332"/>
      <c r="XAO2" s="332"/>
      <c r="XAP2" s="332"/>
      <c r="XAQ2" s="332"/>
      <c r="XAR2" s="332"/>
      <c r="XAS2" s="332"/>
      <c r="XAT2" s="332"/>
      <c r="XAU2" s="332"/>
      <c r="XAV2" s="332"/>
      <c r="XAW2" s="332"/>
      <c r="XAX2" s="332"/>
      <c r="XAY2" s="332"/>
      <c r="XAZ2" s="332"/>
      <c r="XBA2" s="332"/>
      <c r="XBB2" s="332"/>
      <c r="XBC2" s="332"/>
      <c r="XBD2" s="332"/>
      <c r="XBE2" s="332"/>
      <c r="XBF2" s="332"/>
      <c r="XBG2" s="332"/>
      <c r="XBH2" s="332"/>
      <c r="XBI2" s="332"/>
      <c r="XBJ2" s="332"/>
      <c r="XBK2" s="332"/>
      <c r="XBL2" s="332"/>
      <c r="XBM2" s="332"/>
      <c r="XBN2" s="332"/>
      <c r="XBO2" s="332"/>
      <c r="XBP2" s="332"/>
      <c r="XBQ2" s="332"/>
      <c r="XBR2" s="332"/>
      <c r="XBS2" s="332"/>
      <c r="XBT2" s="332"/>
      <c r="XBU2" s="332"/>
      <c r="XBV2" s="332"/>
      <c r="XBW2" s="332"/>
      <c r="XBX2" s="332"/>
      <c r="XBY2" s="332"/>
      <c r="XBZ2" s="332"/>
      <c r="XCA2" s="332"/>
      <c r="XCB2" s="332"/>
      <c r="XCC2" s="332"/>
      <c r="XCD2" s="332"/>
      <c r="XCE2" s="332"/>
      <c r="XCF2" s="332"/>
      <c r="XCG2" s="332"/>
      <c r="XCH2" s="332"/>
      <c r="XCI2" s="332"/>
      <c r="XCJ2" s="332"/>
      <c r="XCK2" s="332"/>
      <c r="XCL2" s="332"/>
      <c r="XCM2" s="332"/>
      <c r="XCN2" s="332"/>
      <c r="XCO2" s="332"/>
      <c r="XCP2" s="332"/>
      <c r="XCQ2" s="332"/>
      <c r="XCR2" s="332"/>
      <c r="XCS2" s="332"/>
      <c r="XCT2" s="332"/>
      <c r="XCU2" s="332"/>
      <c r="XCV2" s="332"/>
      <c r="XCW2" s="332"/>
      <c r="XCX2" s="332"/>
      <c r="XCY2" s="332"/>
      <c r="XCZ2" s="332"/>
      <c r="XDA2" s="332"/>
      <c r="XDB2" s="332"/>
      <c r="XDC2" s="332"/>
      <c r="XDD2" s="332"/>
      <c r="XDE2" s="332"/>
      <c r="XDF2" s="332"/>
      <c r="XDG2" s="332"/>
      <c r="XDH2" s="332"/>
      <c r="XDI2" s="332"/>
      <c r="XDJ2" s="332"/>
      <c r="XDK2" s="332"/>
      <c r="XDL2" s="332"/>
      <c r="XDM2" s="332"/>
      <c r="XDN2" s="332"/>
      <c r="XDO2" s="332"/>
      <c r="XDP2" s="332"/>
      <c r="XDQ2" s="332"/>
      <c r="XDR2" s="332"/>
      <c r="XDS2" s="332"/>
      <c r="XDT2" s="332"/>
    </row>
    <row r="3" s="332" customFormat="1" ht="48" spans="1:34">
      <c r="A3" s="340"/>
      <c r="B3" s="341"/>
      <c r="C3" s="342" t="s">
        <v>117</v>
      </c>
      <c r="D3" s="342" t="s">
        <v>118</v>
      </c>
      <c r="E3" s="350" t="s">
        <v>119</v>
      </c>
      <c r="F3" s="351" t="s">
        <v>31</v>
      </c>
      <c r="G3" s="352" t="s">
        <v>120</v>
      </c>
      <c r="H3" s="351" t="s">
        <v>31</v>
      </c>
      <c r="I3" s="361" t="s">
        <v>121</v>
      </c>
      <c r="J3" s="361" t="s">
        <v>122</v>
      </c>
      <c r="K3" s="361" t="s">
        <v>123</v>
      </c>
      <c r="L3" s="351" t="s">
        <v>31</v>
      </c>
      <c r="M3" s="338" t="s">
        <v>124</v>
      </c>
      <c r="N3" s="338" t="s">
        <v>125</v>
      </c>
      <c r="O3" s="351" t="s">
        <v>31</v>
      </c>
      <c r="P3" s="364" t="s">
        <v>126</v>
      </c>
      <c r="Q3" s="351" t="s">
        <v>31</v>
      </c>
      <c r="R3" s="370" t="s">
        <v>127</v>
      </c>
      <c r="S3" s="351" t="s">
        <v>31</v>
      </c>
      <c r="T3" s="338" t="s">
        <v>128</v>
      </c>
      <c r="U3" s="351" t="s">
        <v>31</v>
      </c>
      <c r="V3" s="364" t="s">
        <v>126</v>
      </c>
      <c r="W3" s="376" t="s">
        <v>129</v>
      </c>
      <c r="X3" s="377" t="s">
        <v>31</v>
      </c>
      <c r="Y3" s="385" t="s">
        <v>130</v>
      </c>
      <c r="Z3" s="385" t="s">
        <v>131</v>
      </c>
      <c r="AA3" s="385" t="s">
        <v>132</v>
      </c>
      <c r="AB3" s="351" t="s">
        <v>31</v>
      </c>
      <c r="AC3" s="388" t="s">
        <v>133</v>
      </c>
      <c r="AD3" s="388" t="s">
        <v>134</v>
      </c>
      <c r="AE3" s="351" t="s">
        <v>31</v>
      </c>
      <c r="AF3" s="364" t="s">
        <v>126</v>
      </c>
      <c r="AG3" s="234" t="s">
        <v>135</v>
      </c>
      <c r="AH3" s="351" t="s">
        <v>31</v>
      </c>
    </row>
    <row r="4" s="332" customFormat="1" ht="14.25" spans="1:34">
      <c r="A4" s="343" t="s">
        <v>32</v>
      </c>
      <c r="B4" s="344">
        <f>F4+H4+L4+O4+Q4+S4+U4+X4+AB4+AE4+AH4</f>
        <v>352.03</v>
      </c>
      <c r="C4" s="345">
        <v>6</v>
      </c>
      <c r="D4" s="345">
        <v>2</v>
      </c>
      <c r="E4" s="353">
        <v>37</v>
      </c>
      <c r="F4" s="354">
        <f>C4*4+D4*6+6.5</f>
        <v>42.5</v>
      </c>
      <c r="G4" s="355">
        <v>4171</v>
      </c>
      <c r="H4" s="354">
        <f>ROUND(G4*0.003,2)</f>
        <v>12.51</v>
      </c>
      <c r="I4" s="362">
        <v>1402</v>
      </c>
      <c r="J4" s="362">
        <v>455</v>
      </c>
      <c r="K4" s="362">
        <v>1</v>
      </c>
      <c r="L4" s="354">
        <f>ROUND(I4*0.01+J4*0.1,2)+10</f>
        <v>69.52</v>
      </c>
      <c r="M4" s="365">
        <v>39</v>
      </c>
      <c r="N4" s="365">
        <v>2</v>
      </c>
      <c r="O4" s="354">
        <f>P4*4+5</f>
        <v>17</v>
      </c>
      <c r="P4" s="365">
        <v>3</v>
      </c>
      <c r="Q4" s="371">
        <f>P4*8</f>
        <v>24</v>
      </c>
      <c r="R4" s="355">
        <v>3127</v>
      </c>
      <c r="S4" s="354">
        <f>ROUND(R4*0.012,2)</f>
        <v>37.52</v>
      </c>
      <c r="T4" s="365">
        <v>2</v>
      </c>
      <c r="U4" s="354">
        <f>T4*12</f>
        <v>24</v>
      </c>
      <c r="V4" s="378">
        <v>3</v>
      </c>
      <c r="W4" s="378">
        <v>5914</v>
      </c>
      <c r="X4" s="379">
        <f>ROUND((V4*0.28)+(W4*0.0006),2)</f>
        <v>4.39</v>
      </c>
      <c r="Y4" s="355">
        <v>1280</v>
      </c>
      <c r="Z4" s="355">
        <v>164</v>
      </c>
      <c r="AA4" s="355">
        <v>326</v>
      </c>
      <c r="AB4" s="354">
        <f>ROUND(Y4*0.04+Z4*0.01+AA4*0.03,2)</f>
        <v>62.62</v>
      </c>
      <c r="AC4" s="368">
        <v>1</v>
      </c>
      <c r="AD4" s="368">
        <v>1</v>
      </c>
      <c r="AE4" s="368">
        <f>30+AD4*8</f>
        <v>38</v>
      </c>
      <c r="AF4" s="365">
        <v>3</v>
      </c>
      <c r="AG4" s="355">
        <v>497</v>
      </c>
      <c r="AH4" s="355">
        <f>ROUND((AF4*5+AG4*0.01),2)</f>
        <v>19.97</v>
      </c>
    </row>
    <row r="5" s="332" customFormat="1" ht="14.25" spans="1:34">
      <c r="A5" s="343" t="s">
        <v>58</v>
      </c>
      <c r="B5" s="344">
        <f t="shared" ref="B5:B13" si="0">F5+H5+L5+O5+Q5+S5+U5+X5+AB5+AE5+AH5</f>
        <v>6.41</v>
      </c>
      <c r="C5" s="345"/>
      <c r="D5" s="345">
        <v>1</v>
      </c>
      <c r="E5" s="353"/>
      <c r="F5" s="354">
        <f>C5*4+D5*6</f>
        <v>6</v>
      </c>
      <c r="G5" s="356"/>
      <c r="H5" s="357"/>
      <c r="I5" s="363"/>
      <c r="J5" s="363"/>
      <c r="K5" s="363"/>
      <c r="L5" s="354"/>
      <c r="M5" s="365"/>
      <c r="N5" s="366"/>
      <c r="O5" s="354"/>
      <c r="P5" s="365"/>
      <c r="Q5" s="371"/>
      <c r="R5" s="355"/>
      <c r="S5" s="354"/>
      <c r="T5" s="365"/>
      <c r="U5" s="354"/>
      <c r="V5" s="378"/>
      <c r="W5" s="380">
        <v>680</v>
      </c>
      <c r="X5" s="381">
        <v>0.41</v>
      </c>
      <c r="Y5" s="355"/>
      <c r="Z5" s="355"/>
      <c r="AA5" s="356"/>
      <c r="AB5" s="354"/>
      <c r="AC5" s="368"/>
      <c r="AD5" s="368"/>
      <c r="AE5" s="368"/>
      <c r="AF5" s="365"/>
      <c r="AG5" s="356"/>
      <c r="AH5" s="389"/>
    </row>
    <row r="6" s="332" customFormat="1" ht="14.25" spans="1:34">
      <c r="A6" s="343" t="s">
        <v>59</v>
      </c>
      <c r="B6" s="344">
        <f t="shared" si="0"/>
        <v>0.1</v>
      </c>
      <c r="C6" s="345"/>
      <c r="D6" s="346"/>
      <c r="E6" s="353"/>
      <c r="F6" s="354"/>
      <c r="G6" s="356"/>
      <c r="H6" s="357"/>
      <c r="I6" s="363"/>
      <c r="J6" s="363"/>
      <c r="K6" s="363"/>
      <c r="L6" s="354"/>
      <c r="M6" s="365"/>
      <c r="N6" s="366"/>
      <c r="O6" s="354"/>
      <c r="P6" s="365"/>
      <c r="Q6" s="371"/>
      <c r="R6" s="355"/>
      <c r="S6" s="354"/>
      <c r="T6" s="365"/>
      <c r="U6" s="354"/>
      <c r="V6" s="378"/>
      <c r="W6" s="380">
        <v>167</v>
      </c>
      <c r="X6" s="381">
        <v>0.1</v>
      </c>
      <c r="Y6" s="355"/>
      <c r="Z6" s="355"/>
      <c r="AA6" s="356"/>
      <c r="AB6" s="354"/>
      <c r="AC6" s="368"/>
      <c r="AD6" s="368"/>
      <c r="AE6" s="368"/>
      <c r="AF6" s="365"/>
      <c r="AG6" s="356"/>
      <c r="AH6" s="389"/>
    </row>
    <row r="7" s="332" customFormat="1" ht="14.25" spans="1:34">
      <c r="A7" s="343" t="s">
        <v>60</v>
      </c>
      <c r="B7" s="344">
        <f t="shared" si="0"/>
        <v>0.1</v>
      </c>
      <c r="C7" s="345"/>
      <c r="D7" s="346"/>
      <c r="E7" s="353"/>
      <c r="F7" s="354"/>
      <c r="G7" s="356"/>
      <c r="H7" s="357"/>
      <c r="I7" s="363"/>
      <c r="J7" s="363"/>
      <c r="K7" s="363"/>
      <c r="L7" s="354"/>
      <c r="M7" s="365"/>
      <c r="N7" s="366"/>
      <c r="O7" s="354"/>
      <c r="P7" s="365"/>
      <c r="Q7" s="371"/>
      <c r="R7" s="355"/>
      <c r="S7" s="354"/>
      <c r="T7" s="365"/>
      <c r="U7" s="354"/>
      <c r="V7" s="378"/>
      <c r="W7" s="380">
        <v>167</v>
      </c>
      <c r="X7" s="381">
        <v>0.1</v>
      </c>
      <c r="Y7" s="355"/>
      <c r="Z7" s="355"/>
      <c r="AA7" s="356"/>
      <c r="AB7" s="354"/>
      <c r="AC7" s="368"/>
      <c r="AD7" s="368"/>
      <c r="AE7" s="368"/>
      <c r="AF7" s="365"/>
      <c r="AG7" s="356"/>
      <c r="AH7" s="389"/>
    </row>
    <row r="8" s="332" customFormat="1" ht="14.25" spans="1:34">
      <c r="A8" s="343" t="s">
        <v>61</v>
      </c>
      <c r="B8" s="344">
        <f t="shared" si="0"/>
        <v>209.97</v>
      </c>
      <c r="C8" s="345">
        <v>3</v>
      </c>
      <c r="D8" s="345"/>
      <c r="E8" s="353">
        <v>37</v>
      </c>
      <c r="F8" s="354">
        <f>C8*4+D8*6+6.5</f>
        <v>18.5</v>
      </c>
      <c r="G8" s="356">
        <v>2241</v>
      </c>
      <c r="H8" s="357">
        <f>ROUND(G8*0.003,2)</f>
        <v>6.72</v>
      </c>
      <c r="I8" s="363">
        <v>702</v>
      </c>
      <c r="J8" s="363">
        <v>245</v>
      </c>
      <c r="K8" s="363">
        <v>1</v>
      </c>
      <c r="L8" s="354">
        <f>ROUND(I8*0.01+J8*0.1,2)+10</f>
        <v>41.52</v>
      </c>
      <c r="M8" s="365">
        <v>19</v>
      </c>
      <c r="N8" s="366">
        <v>2</v>
      </c>
      <c r="O8" s="354">
        <v>13</v>
      </c>
      <c r="P8" s="365">
        <v>2</v>
      </c>
      <c r="Q8" s="371">
        <v>16</v>
      </c>
      <c r="R8" s="355">
        <v>2227</v>
      </c>
      <c r="S8" s="354">
        <f>ROUND(R8*0.012,2)</f>
        <v>26.72</v>
      </c>
      <c r="T8" s="365"/>
      <c r="U8" s="354"/>
      <c r="V8" s="378">
        <v>1</v>
      </c>
      <c r="W8" s="380"/>
      <c r="X8" s="381">
        <v>0.28</v>
      </c>
      <c r="Y8" s="355">
        <v>770</v>
      </c>
      <c r="Z8" s="355">
        <v>110</v>
      </c>
      <c r="AA8" s="356">
        <v>183</v>
      </c>
      <c r="AB8" s="354">
        <f>ROUND(Y8*0.04+Z8*0.01+AA8*0.03,2)</f>
        <v>37.39</v>
      </c>
      <c r="AC8" s="368">
        <v>1</v>
      </c>
      <c r="AD8" s="368">
        <v>1</v>
      </c>
      <c r="AE8" s="368">
        <v>38</v>
      </c>
      <c r="AF8" s="365">
        <v>2</v>
      </c>
      <c r="AG8" s="356">
        <v>184</v>
      </c>
      <c r="AH8" s="389">
        <f>ROUND((AF8*5+AG8*0.01),2)</f>
        <v>11.84</v>
      </c>
    </row>
    <row r="9" s="332" customFormat="1" ht="14.25" spans="1:34">
      <c r="A9" s="343" t="s">
        <v>62</v>
      </c>
      <c r="B9" s="344">
        <f t="shared" si="0"/>
        <v>0.1</v>
      </c>
      <c r="C9" s="345"/>
      <c r="D9" s="346"/>
      <c r="E9" s="353"/>
      <c r="F9" s="354"/>
      <c r="G9" s="356"/>
      <c r="H9" s="357"/>
      <c r="I9" s="363"/>
      <c r="J9" s="363"/>
      <c r="K9" s="363"/>
      <c r="L9" s="354"/>
      <c r="M9" s="365"/>
      <c r="N9" s="366"/>
      <c r="O9" s="354"/>
      <c r="P9" s="365"/>
      <c r="Q9" s="371"/>
      <c r="R9" s="355"/>
      <c r="S9" s="354"/>
      <c r="T9" s="365"/>
      <c r="U9" s="354"/>
      <c r="V9" s="378"/>
      <c r="W9" s="380">
        <v>167</v>
      </c>
      <c r="X9" s="381">
        <v>0.1</v>
      </c>
      <c r="Y9" s="355"/>
      <c r="Z9" s="355"/>
      <c r="AA9" s="356"/>
      <c r="AB9" s="354"/>
      <c r="AC9" s="368"/>
      <c r="AD9" s="368"/>
      <c r="AE9" s="368"/>
      <c r="AF9" s="365"/>
      <c r="AG9" s="356"/>
      <c r="AH9" s="389"/>
    </row>
    <row r="10" s="332" customFormat="1" ht="24" spans="1:34">
      <c r="A10" s="343" t="s">
        <v>136</v>
      </c>
      <c r="B10" s="344">
        <f t="shared" si="0"/>
        <v>12</v>
      </c>
      <c r="C10" s="345"/>
      <c r="D10" s="345"/>
      <c r="E10" s="353"/>
      <c r="F10" s="354"/>
      <c r="G10" s="356"/>
      <c r="H10" s="357"/>
      <c r="I10" s="363"/>
      <c r="J10" s="363"/>
      <c r="K10" s="363"/>
      <c r="L10" s="354"/>
      <c r="M10" s="367"/>
      <c r="N10" s="366"/>
      <c r="O10" s="354"/>
      <c r="P10" s="365"/>
      <c r="Q10" s="371"/>
      <c r="R10" s="355"/>
      <c r="S10" s="354"/>
      <c r="T10" s="365">
        <v>1</v>
      </c>
      <c r="U10" s="354">
        <v>12</v>
      </c>
      <c r="V10" s="378"/>
      <c r="W10" s="380"/>
      <c r="X10" s="381"/>
      <c r="Y10" s="355"/>
      <c r="Z10" s="355"/>
      <c r="AA10" s="356"/>
      <c r="AB10" s="354"/>
      <c r="AC10" s="368"/>
      <c r="AD10" s="368"/>
      <c r="AE10" s="368"/>
      <c r="AF10" s="365"/>
      <c r="AG10" s="356"/>
      <c r="AH10" s="389"/>
    </row>
    <row r="11" s="332" customFormat="1" ht="14.25" spans="1:34">
      <c r="A11" s="343" t="s">
        <v>137</v>
      </c>
      <c r="B11" s="344">
        <f t="shared" si="0"/>
        <v>9.86</v>
      </c>
      <c r="C11" s="345">
        <v>1</v>
      </c>
      <c r="D11" s="345"/>
      <c r="E11" s="353"/>
      <c r="F11" s="354">
        <f>C11*4+D11*6</f>
        <v>4</v>
      </c>
      <c r="G11" s="356"/>
      <c r="H11" s="357"/>
      <c r="I11" s="363">
        <v>440</v>
      </c>
      <c r="J11" s="363"/>
      <c r="K11" s="363"/>
      <c r="L11" s="354">
        <f>ROUND(I11*0.01+J11*0.1,2)</f>
        <v>4.4</v>
      </c>
      <c r="M11" s="365"/>
      <c r="N11" s="366"/>
      <c r="O11" s="354"/>
      <c r="P11" s="365"/>
      <c r="Q11" s="371"/>
      <c r="R11" s="355"/>
      <c r="S11" s="354"/>
      <c r="T11" s="365"/>
      <c r="U11" s="354"/>
      <c r="V11" s="378">
        <v>1</v>
      </c>
      <c r="W11" s="380">
        <v>1966</v>
      </c>
      <c r="X11" s="381">
        <v>1.46</v>
      </c>
      <c r="Y11" s="355"/>
      <c r="Z11" s="355"/>
      <c r="AA11" s="356"/>
      <c r="AB11" s="354"/>
      <c r="AC11" s="368"/>
      <c r="AD11" s="368"/>
      <c r="AE11" s="368"/>
      <c r="AF11" s="365"/>
      <c r="AG11" s="356"/>
      <c r="AH11" s="389"/>
    </row>
    <row r="12" s="332" customFormat="1" ht="14.25" spans="1:34">
      <c r="A12" s="343" t="s">
        <v>34</v>
      </c>
      <c r="B12" s="344">
        <f t="shared" si="0"/>
        <v>0.1</v>
      </c>
      <c r="C12" s="345"/>
      <c r="D12" s="346"/>
      <c r="E12" s="353"/>
      <c r="F12" s="354"/>
      <c r="G12" s="356"/>
      <c r="H12" s="357"/>
      <c r="I12" s="363"/>
      <c r="J12" s="363"/>
      <c r="K12" s="363"/>
      <c r="L12" s="354"/>
      <c r="M12" s="365"/>
      <c r="N12" s="366"/>
      <c r="O12" s="354"/>
      <c r="P12" s="365"/>
      <c r="Q12" s="371"/>
      <c r="R12" s="355"/>
      <c r="S12" s="354"/>
      <c r="T12" s="365"/>
      <c r="U12" s="354"/>
      <c r="V12" s="378"/>
      <c r="W12" s="380">
        <v>167</v>
      </c>
      <c r="X12" s="381">
        <v>0.1</v>
      </c>
      <c r="Y12" s="355"/>
      <c r="Z12" s="355"/>
      <c r="AA12" s="356"/>
      <c r="AB12" s="354"/>
      <c r="AC12" s="368"/>
      <c r="AD12" s="368"/>
      <c r="AE12" s="368"/>
      <c r="AF12" s="365"/>
      <c r="AG12" s="356"/>
      <c r="AH12" s="389"/>
    </row>
    <row r="13" s="332" customFormat="1" ht="14.25" spans="1:34">
      <c r="A13" s="343" t="s">
        <v>36</v>
      </c>
      <c r="B13" s="344">
        <f t="shared" si="0"/>
        <v>113.39</v>
      </c>
      <c r="C13" s="345">
        <v>2</v>
      </c>
      <c r="D13" s="345">
        <v>1</v>
      </c>
      <c r="E13" s="353"/>
      <c r="F13" s="354">
        <f>C13*4+D13*6</f>
        <v>14</v>
      </c>
      <c r="G13" s="356">
        <v>1930</v>
      </c>
      <c r="H13" s="357">
        <f>ROUND(G13*0.003,2)</f>
        <v>5.79</v>
      </c>
      <c r="I13" s="363">
        <v>260</v>
      </c>
      <c r="J13" s="363">
        <v>210</v>
      </c>
      <c r="K13" s="363"/>
      <c r="L13" s="354">
        <f>ROUND(I13*0.01+J13*0.1,2)</f>
        <v>23.6</v>
      </c>
      <c r="M13" s="368">
        <v>20</v>
      </c>
      <c r="N13" s="369"/>
      <c r="O13" s="354">
        <v>4</v>
      </c>
      <c r="P13" s="368">
        <v>1</v>
      </c>
      <c r="Q13" s="371">
        <v>8</v>
      </c>
      <c r="R13" s="355">
        <v>900</v>
      </c>
      <c r="S13" s="354">
        <f>ROUND(R13*0.012,2)</f>
        <v>10.8</v>
      </c>
      <c r="T13" s="365">
        <v>1</v>
      </c>
      <c r="U13" s="354">
        <v>12</v>
      </c>
      <c r="V13" s="378">
        <v>1</v>
      </c>
      <c r="W13" s="380">
        <v>2600</v>
      </c>
      <c r="X13" s="381">
        <v>1.84</v>
      </c>
      <c r="Y13" s="355">
        <v>510</v>
      </c>
      <c r="Z13" s="355">
        <v>54</v>
      </c>
      <c r="AA13" s="356">
        <v>143</v>
      </c>
      <c r="AB13" s="354">
        <f>ROUND(Y13*0.04+Z13*0.01+AA13*0.03,2)</f>
        <v>25.23</v>
      </c>
      <c r="AC13" s="368"/>
      <c r="AD13" s="368"/>
      <c r="AE13" s="368"/>
      <c r="AF13" s="368">
        <v>1</v>
      </c>
      <c r="AG13" s="356">
        <v>313</v>
      </c>
      <c r="AH13" s="389">
        <f>ROUND((AF13*5+AG13*0.01),2)</f>
        <v>8.13</v>
      </c>
    </row>
    <row r="14" spans="28:28">
      <c r="AB14" s="386"/>
    </row>
    <row r="15" spans="28:28">
      <c r="AB15" s="386"/>
    </row>
  </sheetData>
  <mergeCells count="14">
    <mergeCell ref="B1:AB1"/>
    <mergeCell ref="C2:E2"/>
    <mergeCell ref="F2:H2"/>
    <mergeCell ref="I2:L2"/>
    <mergeCell ref="M2:O2"/>
    <mergeCell ref="P2:Q2"/>
    <mergeCell ref="R2:S2"/>
    <mergeCell ref="T2:U2"/>
    <mergeCell ref="V2:X2"/>
    <mergeCell ref="Y2:AB2"/>
    <mergeCell ref="AC2:AE2"/>
    <mergeCell ref="AF2:AH2"/>
    <mergeCell ref="A2:A3"/>
    <mergeCell ref="B2:B3"/>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
  <sheetViews>
    <sheetView workbookViewId="0">
      <selection activeCell="A1" sqref="$A1:$XFD1048576"/>
    </sheetView>
  </sheetViews>
  <sheetFormatPr defaultColWidth="8.44166666666667" defaultRowHeight="14.25"/>
  <cols>
    <col min="2" max="2" width="14.1916666666667" customWidth="1"/>
    <col min="3" max="3" width="16.375" customWidth="1"/>
    <col min="4" max="4" width="15.4416666666667" customWidth="1"/>
    <col min="5" max="5" width="10.75" customWidth="1"/>
    <col min="6" max="6" width="13.6916666666667" customWidth="1"/>
    <col min="7" max="7" width="12.4416666666667" customWidth="1"/>
  </cols>
  <sheetData>
    <row r="1" ht="20.25" spans="1:14">
      <c r="A1" s="294" t="s">
        <v>138</v>
      </c>
      <c r="B1" s="294"/>
      <c r="C1" s="294"/>
      <c r="D1" s="294"/>
      <c r="E1" s="294"/>
      <c r="F1" s="312"/>
      <c r="G1" s="312"/>
      <c r="H1" s="312"/>
      <c r="I1" s="312"/>
      <c r="J1" s="312"/>
      <c r="K1" s="312"/>
      <c r="L1" s="312"/>
      <c r="M1" s="312"/>
      <c r="N1" s="312"/>
    </row>
    <row r="2" ht="27" spans="1:14">
      <c r="A2" s="295" t="s">
        <v>139</v>
      </c>
      <c r="B2" s="295"/>
      <c r="C2" s="295"/>
      <c r="D2" s="295"/>
      <c r="E2" s="295"/>
      <c r="F2" s="313"/>
      <c r="G2" s="313"/>
      <c r="H2" s="313"/>
      <c r="I2" s="313"/>
      <c r="J2" s="313"/>
      <c r="K2" s="313"/>
      <c r="L2" s="313"/>
      <c r="M2" s="313"/>
      <c r="N2" s="323" t="s">
        <v>38</v>
      </c>
    </row>
    <row r="3" spans="1:14">
      <c r="A3" s="296" t="s">
        <v>2</v>
      </c>
      <c r="B3" s="297" t="s">
        <v>140</v>
      </c>
      <c r="C3" s="298"/>
      <c r="D3" s="298"/>
      <c r="E3" s="314"/>
      <c r="F3" s="315" t="s">
        <v>141</v>
      </c>
      <c r="G3" s="315"/>
      <c r="H3" s="315"/>
      <c r="I3" s="315"/>
      <c r="J3" s="315"/>
      <c r="K3" s="315"/>
      <c r="L3" s="315"/>
      <c r="M3" s="324" t="s">
        <v>142</v>
      </c>
      <c r="N3" s="325" t="s">
        <v>3</v>
      </c>
    </row>
    <row r="4" spans="1:14">
      <c r="A4" s="296"/>
      <c r="B4" s="299"/>
      <c r="C4" s="300"/>
      <c r="D4" s="300"/>
      <c r="E4" s="316"/>
      <c r="F4" s="315" t="s">
        <v>143</v>
      </c>
      <c r="G4" s="315"/>
      <c r="H4" s="317" t="s">
        <v>144</v>
      </c>
      <c r="I4" s="322"/>
      <c r="J4" s="315" t="s">
        <v>145</v>
      </c>
      <c r="K4" s="315"/>
      <c r="L4" s="315" t="s">
        <v>146</v>
      </c>
      <c r="M4" s="326" t="s">
        <v>147</v>
      </c>
      <c r="N4" s="325"/>
    </row>
    <row r="5" ht="178.5" spans="1:14">
      <c r="A5" s="296"/>
      <c r="B5" s="301" t="s">
        <v>148</v>
      </c>
      <c r="C5" s="301" t="s">
        <v>149</v>
      </c>
      <c r="D5" s="301" t="s">
        <v>150</v>
      </c>
      <c r="E5" s="301" t="s">
        <v>151</v>
      </c>
      <c r="F5" s="318" t="s">
        <v>152</v>
      </c>
      <c r="G5" s="318" t="s">
        <v>153</v>
      </c>
      <c r="H5" s="318" t="s">
        <v>154</v>
      </c>
      <c r="I5" s="318" t="s">
        <v>155</v>
      </c>
      <c r="J5" s="318" t="s">
        <v>156</v>
      </c>
      <c r="K5" s="318" t="s">
        <v>157</v>
      </c>
      <c r="L5" s="318" t="s">
        <v>158</v>
      </c>
      <c r="M5" s="327"/>
      <c r="N5" s="325"/>
    </row>
    <row r="6" spans="1:14">
      <c r="A6" s="302" t="s">
        <v>32</v>
      </c>
      <c r="B6" s="303">
        <v>1362</v>
      </c>
      <c r="C6" s="303">
        <v>149</v>
      </c>
      <c r="D6" s="303">
        <f t="shared" ref="D6:F6" si="0">SUM(D7:D9)</f>
        <v>0</v>
      </c>
      <c r="E6" s="303">
        <f t="shared" si="0"/>
        <v>0</v>
      </c>
      <c r="F6" s="319">
        <f t="shared" si="0"/>
        <v>0</v>
      </c>
      <c r="G6" s="319">
        <f t="shared" ref="G6:K6" si="1">SUM(G7:G10)</f>
        <v>27.24</v>
      </c>
      <c r="H6" s="319">
        <f t="shared" si="1"/>
        <v>40.86</v>
      </c>
      <c r="I6" s="319">
        <f t="shared" si="1"/>
        <v>1.49</v>
      </c>
      <c r="J6" s="319">
        <f t="shared" si="1"/>
        <v>27.24</v>
      </c>
      <c r="K6" s="319">
        <f t="shared" si="1"/>
        <v>27.24</v>
      </c>
      <c r="L6" s="319">
        <f>SUM(L7:L9)</f>
        <v>0</v>
      </c>
      <c r="M6" s="319">
        <f>SUM(M7:M9)</f>
        <v>0</v>
      </c>
      <c r="N6" s="328">
        <f t="shared" ref="N6:N10" si="2">SUM(F6:M6)</f>
        <v>124.07</v>
      </c>
    </row>
    <row r="7" ht="33.75" spans="1:14">
      <c r="A7" s="304" t="s">
        <v>159</v>
      </c>
      <c r="B7" s="305"/>
      <c r="C7" s="306"/>
      <c r="D7" s="307"/>
      <c r="E7" s="307"/>
      <c r="F7" s="320"/>
      <c r="G7" s="320">
        <f t="shared" ref="G7:G9" si="3">ROUND(B8*0.02,2)</f>
        <v>18.84</v>
      </c>
      <c r="H7" s="320"/>
      <c r="I7" s="320"/>
      <c r="J7" s="320"/>
      <c r="K7" s="320"/>
      <c r="L7" s="320"/>
      <c r="M7" s="320"/>
      <c r="N7" s="305">
        <f t="shared" si="2"/>
        <v>18.84</v>
      </c>
    </row>
    <row r="8" ht="22.5" spans="1:14">
      <c r="A8" s="304" t="s">
        <v>160</v>
      </c>
      <c r="B8" s="305">
        <v>942</v>
      </c>
      <c r="C8" s="306">
        <v>103</v>
      </c>
      <c r="D8" s="307"/>
      <c r="E8" s="307"/>
      <c r="F8" s="320"/>
      <c r="G8" s="320">
        <f t="shared" si="3"/>
        <v>0</v>
      </c>
      <c r="H8" s="320">
        <f>ROUND(B8*0.03,2)</f>
        <v>28.26</v>
      </c>
      <c r="I8" s="320">
        <f>ROUND(C8*0.01,2)</f>
        <v>1.03</v>
      </c>
      <c r="J8" s="320">
        <f t="shared" ref="J8:J10" si="4">ROUND(B8*0.02,2)</f>
        <v>18.84</v>
      </c>
      <c r="K8" s="320">
        <f t="shared" ref="K8:K10" si="5">ROUND(B8*0.02,2)</f>
        <v>18.84</v>
      </c>
      <c r="L8" s="320"/>
      <c r="M8" s="320"/>
      <c r="N8" s="305">
        <f t="shared" si="2"/>
        <v>66.97</v>
      </c>
    </row>
    <row r="9" ht="33.75" spans="1:14">
      <c r="A9" s="304" t="s">
        <v>161</v>
      </c>
      <c r="B9" s="305"/>
      <c r="C9" s="306"/>
      <c r="D9" s="307"/>
      <c r="E9" s="307"/>
      <c r="F9" s="320"/>
      <c r="G9" s="320">
        <f t="shared" si="3"/>
        <v>8.4</v>
      </c>
      <c r="H9" s="320"/>
      <c r="I9" s="320"/>
      <c r="J9" s="320">
        <f t="shared" si="4"/>
        <v>0</v>
      </c>
      <c r="K9" s="320">
        <f t="shared" si="5"/>
        <v>0</v>
      </c>
      <c r="L9" s="320"/>
      <c r="M9" s="320"/>
      <c r="N9" s="305">
        <f t="shared" si="2"/>
        <v>8.4</v>
      </c>
    </row>
    <row r="10" ht="22.5" spans="1:14">
      <c r="A10" s="308" t="s">
        <v>162</v>
      </c>
      <c r="B10" s="309">
        <v>420</v>
      </c>
      <c r="C10" s="310">
        <v>46</v>
      </c>
      <c r="D10" s="311"/>
      <c r="E10" s="311"/>
      <c r="F10" s="321"/>
      <c r="G10" s="321"/>
      <c r="H10" s="321">
        <f>ROUND(B10*0.03,2)</f>
        <v>12.6</v>
      </c>
      <c r="I10" s="321">
        <f>ROUND(C10*0.01,2)</f>
        <v>0.46</v>
      </c>
      <c r="J10" s="320">
        <f t="shared" si="4"/>
        <v>8.4</v>
      </c>
      <c r="K10" s="320">
        <f t="shared" si="5"/>
        <v>8.4</v>
      </c>
      <c r="L10" s="321"/>
      <c r="M10" s="329"/>
      <c r="N10" s="305">
        <f t="shared" si="2"/>
        <v>29.86</v>
      </c>
    </row>
  </sheetData>
  <mergeCells count="9">
    <mergeCell ref="A1:N1"/>
    <mergeCell ref="F3:L3"/>
    <mergeCell ref="F4:G4"/>
    <mergeCell ref="H4:I4"/>
    <mergeCell ref="J4:K4"/>
    <mergeCell ref="A3:A5"/>
    <mergeCell ref="M4:M5"/>
    <mergeCell ref="N3:N5"/>
    <mergeCell ref="B3:E4"/>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D20" sqref="D20"/>
    </sheetView>
  </sheetViews>
  <sheetFormatPr defaultColWidth="8.31666666666667" defaultRowHeight="14.25" outlineLevelCol="5"/>
  <cols>
    <col min="2" max="2" width="20.0666666666667" customWidth="1"/>
    <col min="3" max="3" width="27.1916666666667" customWidth="1"/>
    <col min="4" max="4" width="34.3166666666667" customWidth="1"/>
    <col min="5" max="5" width="35.25" customWidth="1"/>
    <col min="6" max="6" width="15.25" customWidth="1"/>
    <col min="7" max="7" width="49" customWidth="1"/>
  </cols>
  <sheetData>
    <row r="1" ht="17.65" customHeight="1" spans="1:6">
      <c r="A1" s="231" t="s">
        <v>163</v>
      </c>
      <c r="B1" s="231"/>
      <c r="C1" s="231"/>
      <c r="D1" s="231"/>
      <c r="E1" s="231"/>
      <c r="F1" s="231"/>
    </row>
    <row r="2" ht="18.75" spans="1:6">
      <c r="A2" s="231"/>
      <c r="B2" s="231"/>
      <c r="C2" s="231"/>
      <c r="D2" s="231"/>
      <c r="E2" s="231"/>
      <c r="F2" s="288" t="s">
        <v>38</v>
      </c>
    </row>
    <row r="3" spans="1:6">
      <c r="A3" s="282" t="s">
        <v>164</v>
      </c>
      <c r="B3" s="282" t="s">
        <v>2</v>
      </c>
      <c r="C3" s="283" t="s">
        <v>165</v>
      </c>
      <c r="D3" s="282" t="s">
        <v>166</v>
      </c>
      <c r="E3" s="289" t="s">
        <v>167</v>
      </c>
      <c r="F3" s="282" t="s">
        <v>168</v>
      </c>
    </row>
    <row r="4" ht="15.75" customHeight="1" spans="1:6">
      <c r="A4" s="282" t="s">
        <v>169</v>
      </c>
      <c r="B4" s="234" t="s">
        <v>32</v>
      </c>
      <c r="C4" s="234">
        <v>280</v>
      </c>
      <c r="D4" s="284" t="s">
        <v>170</v>
      </c>
      <c r="E4" s="245">
        <f t="shared" ref="E4:E10" si="0">C4*0.11</f>
        <v>30.8</v>
      </c>
      <c r="F4" s="290" t="s">
        <v>171</v>
      </c>
    </row>
    <row r="5" spans="1:6">
      <c r="A5" s="282"/>
      <c r="B5" s="285" t="s">
        <v>172</v>
      </c>
      <c r="C5" s="285">
        <v>135</v>
      </c>
      <c r="D5" s="286"/>
      <c r="E5" s="245">
        <f t="shared" si="0"/>
        <v>14.85</v>
      </c>
      <c r="F5" s="291"/>
    </row>
    <row r="6" spans="1:6">
      <c r="A6" s="282"/>
      <c r="B6" s="285" t="s">
        <v>173</v>
      </c>
      <c r="C6" s="285">
        <v>35</v>
      </c>
      <c r="D6" s="286"/>
      <c r="E6" s="245">
        <f t="shared" si="0"/>
        <v>3.85</v>
      </c>
      <c r="F6" s="291"/>
    </row>
    <row r="7" spans="1:6">
      <c r="A7" s="282"/>
      <c r="B7" s="285" t="s">
        <v>174</v>
      </c>
      <c r="C7" s="285">
        <v>60</v>
      </c>
      <c r="D7" s="286"/>
      <c r="E7" s="245">
        <f t="shared" si="0"/>
        <v>6.6</v>
      </c>
      <c r="F7" s="291"/>
    </row>
    <row r="8" spans="1:6">
      <c r="A8" s="282"/>
      <c r="B8" s="285" t="s">
        <v>175</v>
      </c>
      <c r="C8" s="285">
        <v>20</v>
      </c>
      <c r="D8" s="286"/>
      <c r="E8" s="245">
        <f t="shared" si="0"/>
        <v>2.2</v>
      </c>
      <c r="F8" s="291"/>
    </row>
    <row r="9" spans="1:6">
      <c r="A9" s="282"/>
      <c r="B9" s="285" t="s">
        <v>176</v>
      </c>
      <c r="C9" s="285">
        <v>5</v>
      </c>
      <c r="D9" s="286"/>
      <c r="E9" s="245">
        <f t="shared" si="0"/>
        <v>0.55</v>
      </c>
      <c r="F9" s="291"/>
    </row>
    <row r="10" spans="1:6">
      <c r="A10" s="282"/>
      <c r="B10" s="285" t="s">
        <v>177</v>
      </c>
      <c r="C10" s="285">
        <v>25</v>
      </c>
      <c r="D10" s="287"/>
      <c r="E10" s="245">
        <f t="shared" si="0"/>
        <v>2.75</v>
      </c>
      <c r="F10" s="292"/>
    </row>
    <row r="12" spans="6:6">
      <c r="F12" s="293"/>
    </row>
  </sheetData>
  <mergeCells count="4">
    <mergeCell ref="A1:F1"/>
    <mergeCell ref="A4:A10"/>
    <mergeCell ref="D4:D10"/>
    <mergeCell ref="F4:F10"/>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4"/>
  <sheetViews>
    <sheetView topLeftCell="A3" workbookViewId="0">
      <pane xSplit="1" ySplit="4" topLeftCell="B7" activePane="bottomRight" state="frozen"/>
      <selection/>
      <selection pane="topRight"/>
      <selection pane="bottomLeft"/>
      <selection pane="bottomRight" activeCell="H5" sqref="H5"/>
    </sheetView>
  </sheetViews>
  <sheetFormatPr defaultColWidth="9.125" defaultRowHeight="15"/>
  <cols>
    <col min="1" max="1" width="12.25" style="255" customWidth="1"/>
    <col min="2" max="2" width="8.125" style="255" customWidth="1"/>
    <col min="3" max="3" width="6.125" style="255" customWidth="1"/>
    <col min="4" max="4" width="7.125" style="255" customWidth="1"/>
    <col min="5" max="5" width="6.875" style="255" customWidth="1"/>
    <col min="6" max="6" width="8.375" style="255" customWidth="1"/>
    <col min="7" max="7" width="9.625" style="255" customWidth="1"/>
    <col min="8" max="8" width="9" style="255" customWidth="1"/>
    <col min="9" max="9" width="7" style="255" customWidth="1"/>
    <col min="10" max="10" width="9.5" style="256" customWidth="1"/>
    <col min="11" max="11" width="26.875" style="256" customWidth="1"/>
    <col min="12" max="12" width="5.875" style="255" customWidth="1"/>
    <col min="13" max="13" width="7" style="256" customWidth="1"/>
    <col min="14" max="14" width="12.5" style="257" customWidth="1"/>
    <col min="15" max="15" width="20.625" style="257" customWidth="1"/>
    <col min="16" max="16" width="5.875" style="256" customWidth="1"/>
    <col min="17" max="17" width="8.625" style="256" customWidth="1"/>
    <col min="18" max="18" width="11" style="255" customWidth="1"/>
    <col min="19" max="19" width="6.125" style="255" customWidth="1"/>
    <col min="20" max="20" width="9.375" style="255" customWidth="1"/>
    <col min="21" max="21" width="5" style="255" customWidth="1"/>
    <col min="22" max="22" width="6.75" style="255" customWidth="1"/>
    <col min="23" max="23" width="9.75" style="255" customWidth="1"/>
    <col min="24" max="24" width="14.125" style="256" customWidth="1"/>
    <col min="25" max="25" width="10.1916666666667" style="256" customWidth="1"/>
    <col min="26" max="28" width="9" style="255"/>
    <col min="29" max="16384" width="9.125" style="255"/>
  </cols>
  <sheetData>
    <row r="1" ht="14.25" spans="1:1">
      <c r="A1" s="258" t="s">
        <v>178</v>
      </c>
    </row>
    <row r="2" s="253" customFormat="1" ht="24.95" customHeight="1" spans="1:25">
      <c r="A2" s="259" t="s">
        <v>179</v>
      </c>
      <c r="B2" s="260"/>
      <c r="C2" s="260"/>
      <c r="D2" s="260"/>
      <c r="E2" s="260"/>
      <c r="F2" s="260"/>
      <c r="G2" s="260"/>
      <c r="H2" s="260"/>
      <c r="I2" s="260"/>
      <c r="J2" s="260"/>
      <c r="K2" s="260"/>
      <c r="L2" s="260"/>
      <c r="M2" s="260"/>
      <c r="N2" s="260"/>
      <c r="O2" s="260"/>
      <c r="P2" s="260"/>
      <c r="Q2" s="260"/>
      <c r="R2" s="260"/>
      <c r="S2" s="260"/>
      <c r="T2" s="260"/>
      <c r="U2" s="260"/>
      <c r="V2" s="260"/>
      <c r="W2" s="260"/>
      <c r="X2" s="260"/>
      <c r="Y2" s="260"/>
    </row>
    <row r="3" ht="21.95" customHeight="1" spans="1:25">
      <c r="A3" s="261" t="s">
        <v>180</v>
      </c>
      <c r="B3" s="262" t="s">
        <v>181</v>
      </c>
      <c r="C3" s="263"/>
      <c r="D3" s="263"/>
      <c r="E3" s="263"/>
      <c r="F3" s="263"/>
      <c r="G3" s="263"/>
      <c r="H3" s="263"/>
      <c r="I3" s="263"/>
      <c r="J3" s="269" t="s">
        <v>182</v>
      </c>
      <c r="K3" s="270"/>
      <c r="L3" s="269"/>
      <c r="M3" s="270"/>
      <c r="N3" s="269"/>
      <c r="O3" s="269"/>
      <c r="P3" s="273" t="s">
        <v>183</v>
      </c>
      <c r="Q3" s="273"/>
      <c r="R3" s="276"/>
      <c r="S3" s="276"/>
      <c r="T3" s="276"/>
      <c r="U3" s="276" t="s">
        <v>184</v>
      </c>
      <c r="V3" s="276"/>
      <c r="W3" s="276"/>
      <c r="X3" s="207" t="s">
        <v>185</v>
      </c>
      <c r="Y3" s="280" t="s">
        <v>186</v>
      </c>
    </row>
    <row r="4" ht="63" spans="1:25">
      <c r="A4" s="152"/>
      <c r="B4" s="152" t="s">
        <v>187</v>
      </c>
      <c r="C4" s="152" t="s">
        <v>188</v>
      </c>
      <c r="D4" s="152" t="s">
        <v>189</v>
      </c>
      <c r="E4" s="152" t="s">
        <v>190</v>
      </c>
      <c r="F4" s="152" t="s">
        <v>191</v>
      </c>
      <c r="G4" s="152" t="s">
        <v>192</v>
      </c>
      <c r="H4" s="152" t="s">
        <v>193</v>
      </c>
      <c r="I4" s="152" t="s">
        <v>194</v>
      </c>
      <c r="J4" s="152" t="s">
        <v>195</v>
      </c>
      <c r="K4" s="135" t="s">
        <v>196</v>
      </c>
      <c r="L4" s="152" t="s">
        <v>197</v>
      </c>
      <c r="M4" s="135" t="s">
        <v>198</v>
      </c>
      <c r="N4" s="152" t="s">
        <v>199</v>
      </c>
      <c r="O4" s="152" t="s">
        <v>200</v>
      </c>
      <c r="P4" s="274" t="s">
        <v>201</v>
      </c>
      <c r="Q4" s="274" t="s">
        <v>202</v>
      </c>
      <c r="R4" s="277" t="s">
        <v>203</v>
      </c>
      <c r="S4" s="277" t="s">
        <v>204</v>
      </c>
      <c r="T4" s="277" t="s">
        <v>205</v>
      </c>
      <c r="U4" s="277" t="s">
        <v>206</v>
      </c>
      <c r="V4" s="277" t="s">
        <v>207</v>
      </c>
      <c r="W4" s="277" t="s">
        <v>208</v>
      </c>
      <c r="X4" s="135"/>
      <c r="Y4" s="280"/>
    </row>
    <row r="5" s="254" customFormat="1" ht="116.1" customHeight="1" spans="1:25">
      <c r="A5" s="264"/>
      <c r="B5" s="265" t="s">
        <v>209</v>
      </c>
      <c r="C5" s="151" t="s">
        <v>210</v>
      </c>
      <c r="D5" s="151" t="s">
        <v>211</v>
      </c>
      <c r="E5" s="151" t="s">
        <v>212</v>
      </c>
      <c r="F5" s="265" t="s">
        <v>213</v>
      </c>
      <c r="G5" s="268" t="s">
        <v>214</v>
      </c>
      <c r="H5" s="265" t="s">
        <v>215</v>
      </c>
      <c r="I5" s="265" t="s">
        <v>216</v>
      </c>
      <c r="J5" s="271" t="s">
        <v>217</v>
      </c>
      <c r="K5" s="272" t="s">
        <v>218</v>
      </c>
      <c r="L5" s="265" t="s">
        <v>219</v>
      </c>
      <c r="M5" s="272" t="s">
        <v>220</v>
      </c>
      <c r="N5" s="265" t="s">
        <v>219</v>
      </c>
      <c r="O5" s="264" t="s">
        <v>221</v>
      </c>
      <c r="P5" s="272" t="s">
        <v>222</v>
      </c>
      <c r="Q5" s="272" t="s">
        <v>223</v>
      </c>
      <c r="R5" s="265" t="s">
        <v>224</v>
      </c>
      <c r="S5" s="265" t="s">
        <v>225</v>
      </c>
      <c r="T5" s="265" t="s">
        <v>226</v>
      </c>
      <c r="U5" s="265" t="s">
        <v>227</v>
      </c>
      <c r="V5" s="279" t="s">
        <v>228</v>
      </c>
      <c r="W5" s="265" t="s">
        <v>229</v>
      </c>
      <c r="X5" s="272" t="s">
        <v>230</v>
      </c>
      <c r="Y5" s="280"/>
    </row>
    <row r="6" customHeight="1" spans="1:25">
      <c r="A6" s="266" t="s">
        <v>231</v>
      </c>
      <c r="B6" s="151">
        <v>16211</v>
      </c>
      <c r="C6" s="151">
        <v>2</v>
      </c>
      <c r="D6" s="151">
        <v>33</v>
      </c>
      <c r="E6" s="151">
        <v>1203</v>
      </c>
      <c r="F6" s="151">
        <f>ROUND(B6*1112500/1004542,0)</f>
        <v>17953</v>
      </c>
      <c r="G6" s="151">
        <f>ROUND(C6*480/226,0)</f>
        <v>4</v>
      </c>
      <c r="H6" s="151">
        <f>ROUND(D6*4460/2362,0)</f>
        <v>62</v>
      </c>
      <c r="I6" s="151">
        <f>ROUND(E6*114500/83364,0)</f>
        <v>1652</v>
      </c>
      <c r="J6" s="111">
        <f>ROUND((F6*6+30%*F6*15+6*F6)/10000,0)</f>
        <v>30</v>
      </c>
      <c r="K6" s="111">
        <f>ROUND((180*G6+60*4*0.7*G6)/10000,0)</f>
        <v>0</v>
      </c>
      <c r="L6" s="111"/>
      <c r="M6" s="111">
        <f>ROUND((15*2*2+180)*G6*0.7/10000,0)</f>
        <v>0</v>
      </c>
      <c r="N6" s="111"/>
      <c r="O6" s="111">
        <f>ROUND((1000*G6*0.7+300*G6*0.3+3600*0.7*G6+400*0.7*G6)/10000,0)</f>
        <v>1</v>
      </c>
      <c r="P6" s="111">
        <f>ROUND(7.5*F6/10000,0)</f>
        <v>13</v>
      </c>
      <c r="Q6" s="111">
        <f>ROUND((1.25*H6*12+10*4*H6)/10000,0)</f>
        <v>0</v>
      </c>
      <c r="R6" s="146">
        <f>ROUND((240*H6+30*H6+150*0.1*H6)/10000,0)</f>
        <v>2</v>
      </c>
      <c r="S6" s="278">
        <f>ROUND(30*6*H6/10000,0)</f>
        <v>1</v>
      </c>
      <c r="T6" s="146">
        <f>ROUND(400*H6/10000,0)</f>
        <v>2</v>
      </c>
      <c r="U6" s="146">
        <f>ROUND(35*F6/10000,0)</f>
        <v>63</v>
      </c>
      <c r="V6" s="146">
        <f>ROUND(90*I6/10000,0)</f>
        <v>15</v>
      </c>
      <c r="W6" s="146">
        <f>ROUND((100)*I6/10000,0)</f>
        <v>17</v>
      </c>
      <c r="X6" s="144">
        <v>33</v>
      </c>
      <c r="Y6" s="281">
        <f>SUM(J6:X6)</f>
        <v>177</v>
      </c>
    </row>
    <row r="7" customHeight="1" spans="1:25">
      <c r="A7" s="266" t="s">
        <v>58</v>
      </c>
      <c r="B7" s="151">
        <v>3369</v>
      </c>
      <c r="C7" s="151">
        <v>0.6</v>
      </c>
      <c r="D7" s="151">
        <v>12</v>
      </c>
      <c r="E7" s="151">
        <v>263</v>
      </c>
      <c r="F7" s="151">
        <v>3731</v>
      </c>
      <c r="G7" s="151">
        <v>1.2</v>
      </c>
      <c r="H7" s="151">
        <v>13</v>
      </c>
      <c r="I7" s="151">
        <v>373</v>
      </c>
      <c r="J7" s="151">
        <v>6.23</v>
      </c>
      <c r="K7" s="151">
        <v>0.13</v>
      </c>
      <c r="L7" s="111"/>
      <c r="M7" s="151">
        <v>0.07</v>
      </c>
      <c r="N7" s="111"/>
      <c r="O7" s="275">
        <v>0.3</v>
      </c>
      <c r="P7" s="151">
        <v>2.7</v>
      </c>
      <c r="Q7" s="151">
        <v>0.08</v>
      </c>
      <c r="R7" s="151">
        <v>0.42</v>
      </c>
      <c r="S7" s="151">
        <v>0.21</v>
      </c>
      <c r="T7" s="151">
        <v>0.42</v>
      </c>
      <c r="U7" s="151">
        <v>13</v>
      </c>
      <c r="V7" s="151">
        <v>3.39</v>
      </c>
      <c r="W7" s="151">
        <v>3.84</v>
      </c>
      <c r="X7" s="144">
        <v>0</v>
      </c>
      <c r="Y7" s="281">
        <v>31</v>
      </c>
    </row>
    <row r="8" customHeight="1" spans="1:25">
      <c r="A8" s="266" t="s">
        <v>59</v>
      </c>
      <c r="B8" s="151">
        <v>1070</v>
      </c>
      <c r="C8" s="151">
        <v>0</v>
      </c>
      <c r="D8" s="151">
        <v>1</v>
      </c>
      <c r="E8" s="151">
        <v>79</v>
      </c>
      <c r="F8" s="151">
        <v>1185</v>
      </c>
      <c r="G8" s="151">
        <v>0</v>
      </c>
      <c r="H8" s="151">
        <v>6</v>
      </c>
      <c r="I8" s="151">
        <v>133</v>
      </c>
      <c r="J8" s="151">
        <v>1.98</v>
      </c>
      <c r="K8" s="151">
        <v>0</v>
      </c>
      <c r="L8" s="111"/>
      <c r="M8" s="151">
        <v>0</v>
      </c>
      <c r="N8" s="111"/>
      <c r="O8" s="111">
        <v>0</v>
      </c>
      <c r="P8" s="151">
        <v>0.86</v>
      </c>
      <c r="Q8" s="151">
        <v>0.04</v>
      </c>
      <c r="R8" s="151">
        <v>0.19</v>
      </c>
      <c r="S8" s="151">
        <v>0.1</v>
      </c>
      <c r="T8" s="151">
        <v>0.19</v>
      </c>
      <c r="U8" s="151">
        <v>4</v>
      </c>
      <c r="V8" s="151">
        <v>1.21</v>
      </c>
      <c r="W8" s="151">
        <v>1.37</v>
      </c>
      <c r="X8" s="144">
        <v>0</v>
      </c>
      <c r="Y8" s="281">
        <v>10</v>
      </c>
    </row>
    <row r="9" customHeight="1" spans="1:25">
      <c r="A9" s="266" t="s">
        <v>60</v>
      </c>
      <c r="B9" s="151">
        <v>560</v>
      </c>
      <c r="C9" s="151">
        <v>0</v>
      </c>
      <c r="D9" s="151">
        <v>3</v>
      </c>
      <c r="E9" s="151">
        <v>43</v>
      </c>
      <c r="F9" s="151">
        <v>620</v>
      </c>
      <c r="G9" s="151">
        <v>0</v>
      </c>
      <c r="H9" s="151">
        <v>3</v>
      </c>
      <c r="I9" s="151">
        <v>69</v>
      </c>
      <c r="J9" s="151">
        <v>1.04</v>
      </c>
      <c r="K9" s="151">
        <v>0</v>
      </c>
      <c r="L9" s="111"/>
      <c r="M9" s="151">
        <v>0</v>
      </c>
      <c r="N9" s="111"/>
      <c r="O9" s="111">
        <v>0</v>
      </c>
      <c r="P9" s="151">
        <v>0.45</v>
      </c>
      <c r="Q9" s="151">
        <v>0.02</v>
      </c>
      <c r="R9" s="151">
        <v>0.1</v>
      </c>
      <c r="S9" s="151">
        <v>0.05</v>
      </c>
      <c r="T9" s="151">
        <v>0.1</v>
      </c>
      <c r="U9" s="151">
        <v>2</v>
      </c>
      <c r="V9" s="151">
        <v>0.63</v>
      </c>
      <c r="W9" s="151">
        <v>0.71</v>
      </c>
      <c r="X9" s="144">
        <v>0</v>
      </c>
      <c r="Y9" s="281">
        <v>5</v>
      </c>
    </row>
    <row r="10" customHeight="1" spans="1:25">
      <c r="A10" s="266" t="s">
        <v>62</v>
      </c>
      <c r="B10" s="151">
        <v>6425</v>
      </c>
      <c r="C10" s="151">
        <v>0.6</v>
      </c>
      <c r="D10" s="151">
        <v>6</v>
      </c>
      <c r="E10" s="151">
        <v>470</v>
      </c>
      <c r="F10" s="151">
        <v>7115</v>
      </c>
      <c r="G10" s="151">
        <v>0.8</v>
      </c>
      <c r="H10" s="151">
        <v>21</v>
      </c>
      <c r="I10" s="151">
        <v>590</v>
      </c>
      <c r="J10" s="151">
        <v>11.89</v>
      </c>
      <c r="K10" s="151">
        <v>0.09</v>
      </c>
      <c r="L10" s="111"/>
      <c r="M10" s="151">
        <v>0.05</v>
      </c>
      <c r="N10" s="111"/>
      <c r="O10" s="275">
        <v>0.2</v>
      </c>
      <c r="P10" s="151">
        <v>5.15</v>
      </c>
      <c r="Q10" s="151">
        <v>0.14</v>
      </c>
      <c r="R10" s="151">
        <v>0.68</v>
      </c>
      <c r="S10" s="151">
        <v>0.33</v>
      </c>
      <c r="T10" s="151">
        <v>0.68</v>
      </c>
      <c r="U10" s="151">
        <v>25</v>
      </c>
      <c r="V10" s="151">
        <v>5.36</v>
      </c>
      <c r="W10" s="151">
        <v>6.07</v>
      </c>
      <c r="X10" s="144">
        <v>20</v>
      </c>
      <c r="Y10" s="281">
        <v>76</v>
      </c>
    </row>
    <row r="11" customHeight="1" spans="1:25">
      <c r="A11" s="266" t="s">
        <v>34</v>
      </c>
      <c r="B11" s="151">
        <v>111</v>
      </c>
      <c r="C11" s="151">
        <v>0</v>
      </c>
      <c r="D11" s="151">
        <v>2</v>
      </c>
      <c r="E11" s="151">
        <v>10</v>
      </c>
      <c r="F11" s="151">
        <v>123</v>
      </c>
      <c r="G11" s="151">
        <v>0</v>
      </c>
      <c r="H11" s="151">
        <v>1</v>
      </c>
      <c r="I11" s="151">
        <v>6</v>
      </c>
      <c r="J11" s="151">
        <v>0.21</v>
      </c>
      <c r="K11" s="151">
        <v>0</v>
      </c>
      <c r="L11" s="111"/>
      <c r="M11" s="151">
        <v>0</v>
      </c>
      <c r="N11" s="111"/>
      <c r="O11" s="111">
        <v>0</v>
      </c>
      <c r="P11" s="151">
        <v>0.09</v>
      </c>
      <c r="Q11" s="151">
        <v>0</v>
      </c>
      <c r="R11" s="151">
        <v>0.03</v>
      </c>
      <c r="S11" s="151">
        <v>0.02</v>
      </c>
      <c r="T11" s="151">
        <v>0.03</v>
      </c>
      <c r="U11" s="151">
        <v>0.4</v>
      </c>
      <c r="V11" s="151">
        <v>0.05</v>
      </c>
      <c r="W11" s="151">
        <v>0.06</v>
      </c>
      <c r="X11" s="144">
        <v>5</v>
      </c>
      <c r="Y11" s="281">
        <v>6</v>
      </c>
    </row>
    <row r="12" customHeight="1" spans="1:25">
      <c r="A12" s="266" t="s">
        <v>35</v>
      </c>
      <c r="B12" s="151">
        <v>146</v>
      </c>
      <c r="C12" s="151">
        <v>0</v>
      </c>
      <c r="D12" s="151">
        <v>0</v>
      </c>
      <c r="E12" s="151">
        <v>19</v>
      </c>
      <c r="F12" s="151">
        <v>162</v>
      </c>
      <c r="G12" s="151">
        <v>0</v>
      </c>
      <c r="H12" s="151">
        <v>1</v>
      </c>
      <c r="I12" s="151">
        <v>20</v>
      </c>
      <c r="J12" s="151">
        <v>0.27</v>
      </c>
      <c r="K12" s="151">
        <v>0</v>
      </c>
      <c r="L12" s="111"/>
      <c r="M12" s="151">
        <v>0</v>
      </c>
      <c r="N12" s="111"/>
      <c r="O12" s="111">
        <v>0</v>
      </c>
      <c r="P12" s="151">
        <v>0.12</v>
      </c>
      <c r="Q12" s="151">
        <v>0</v>
      </c>
      <c r="R12" s="151">
        <v>0.03</v>
      </c>
      <c r="S12" s="151">
        <v>0.02</v>
      </c>
      <c r="T12" s="151">
        <v>0.03</v>
      </c>
      <c r="U12" s="151">
        <v>0.6</v>
      </c>
      <c r="V12" s="151">
        <v>0.18</v>
      </c>
      <c r="W12" s="151">
        <v>0.21</v>
      </c>
      <c r="X12" s="144">
        <v>0</v>
      </c>
      <c r="Y12" s="281">
        <v>1</v>
      </c>
    </row>
    <row r="13" customHeight="1" spans="1:25">
      <c r="A13" s="266" t="s">
        <v>36</v>
      </c>
      <c r="B13" s="151">
        <v>4530</v>
      </c>
      <c r="C13" s="151">
        <v>0.8</v>
      </c>
      <c r="D13" s="151">
        <v>9</v>
      </c>
      <c r="E13" s="151">
        <v>319</v>
      </c>
      <c r="F13" s="151">
        <v>5017</v>
      </c>
      <c r="G13" s="151">
        <v>2</v>
      </c>
      <c r="H13" s="151">
        <v>17</v>
      </c>
      <c r="I13" s="151">
        <v>461</v>
      </c>
      <c r="J13" s="151">
        <v>8.38</v>
      </c>
      <c r="K13" s="151">
        <v>0.22</v>
      </c>
      <c r="L13" s="111"/>
      <c r="M13" s="151">
        <v>0.12</v>
      </c>
      <c r="N13" s="111"/>
      <c r="O13" s="275">
        <v>0.5</v>
      </c>
      <c r="P13" s="151">
        <v>3.63</v>
      </c>
      <c r="Q13" s="151">
        <v>0.11</v>
      </c>
      <c r="R13" s="151">
        <v>0.55</v>
      </c>
      <c r="S13" s="151">
        <v>0.27</v>
      </c>
      <c r="T13" s="151">
        <v>0.55</v>
      </c>
      <c r="U13" s="151">
        <v>17</v>
      </c>
      <c r="V13" s="151">
        <v>4.18</v>
      </c>
      <c r="W13" s="151">
        <v>4.74</v>
      </c>
      <c r="X13" s="144">
        <v>8</v>
      </c>
      <c r="Y13" s="281">
        <v>48</v>
      </c>
    </row>
    <row r="14" spans="1:25">
      <c r="A14" s="267"/>
      <c r="B14" s="267"/>
      <c r="C14" s="267"/>
      <c r="D14" s="267"/>
      <c r="E14" s="267"/>
      <c r="F14" s="267"/>
      <c r="G14" s="267"/>
      <c r="H14" s="267"/>
      <c r="I14" s="267"/>
      <c r="J14" s="267"/>
      <c r="K14" s="267"/>
      <c r="L14" s="267"/>
      <c r="M14" s="267"/>
      <c r="N14" s="267"/>
      <c r="O14" s="267"/>
      <c r="P14" s="267"/>
      <c r="Q14" s="267"/>
      <c r="R14" s="267"/>
      <c r="S14" s="267"/>
      <c r="T14" s="267"/>
      <c r="U14" s="267"/>
      <c r="V14" s="267"/>
      <c r="W14" s="267"/>
      <c r="X14" s="267"/>
      <c r="Y14" s="267"/>
    </row>
  </sheetData>
  <mergeCells count="9">
    <mergeCell ref="A2:Y2"/>
    <mergeCell ref="B3:I3"/>
    <mergeCell ref="J3:O3"/>
    <mergeCell ref="P3:T3"/>
    <mergeCell ref="U3:W3"/>
    <mergeCell ref="A14:Y14"/>
    <mergeCell ref="A3:A5"/>
    <mergeCell ref="X3:X4"/>
    <mergeCell ref="Y3:Y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省卫生和计划生育委员会</Company>
  <Application>Microsoft Excel</Application>
  <HeadingPairs>
    <vt:vector size="2" baseType="variant">
      <vt:variant>
        <vt:lpstr>工作表</vt:lpstr>
      </vt:variant>
      <vt:variant>
        <vt:i4>19</vt:i4>
      </vt:variant>
    </vt:vector>
  </HeadingPairs>
  <TitlesOfParts>
    <vt:vector size="19" baseType="lpstr">
      <vt:lpstr>精神卫生-癫痫任务</vt:lpstr>
      <vt:lpstr>精神卫生-其余任务</vt:lpstr>
      <vt:lpstr>慢非-市县1</vt:lpstr>
      <vt:lpstr>慢非-市县2</vt:lpstr>
      <vt:lpstr>免疫规划</vt:lpstr>
      <vt:lpstr>艾滋病防治-监测随访干预</vt:lpstr>
      <vt:lpstr>艾滋病防治-抗病毒治疗</vt:lpstr>
      <vt:lpstr>艾滋病防治-中医药治疗</vt:lpstr>
      <vt:lpstr>艾滋病防治-母婴传播</vt:lpstr>
      <vt:lpstr>艾滋病防治-血液安全</vt:lpstr>
      <vt:lpstr>结核病防治</vt:lpstr>
      <vt:lpstr>资金分配总表</vt:lpstr>
      <vt:lpstr>成人烟草流行情况调查</vt:lpstr>
      <vt:lpstr>食品安全风险监测</vt:lpstr>
      <vt:lpstr>重点传染病监测</vt:lpstr>
      <vt:lpstr>麻风监测</vt:lpstr>
      <vt:lpstr>疟疾等寄生虫病监测</vt:lpstr>
      <vt:lpstr>水和环境监测</vt:lpstr>
      <vt:lpstr>学校卫生监测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龙玉珊</dc:creator>
  <cp:lastModifiedBy>唐青娜</cp:lastModifiedBy>
  <dcterms:created xsi:type="dcterms:W3CDTF">2023-12-02T15:04:00Z</dcterms:created>
  <dcterms:modified xsi:type="dcterms:W3CDTF">2024-10-25T10:48:07Z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2052-11.8.2.11961</vt:lpwstr>
  </property>
  <property fmtid="{D5CDD505-2E9C-101B-9397-08002B2CF9AE}" pid="3" name="ICV">
    <vt:lpwstr>DC97F79E966544AD94D5B68EAF53FC69_13</vt:lpwstr>
  </property>
</Properties>
</file>