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5"/>
  </bookViews>
  <sheets>
    <sheet name="1月" sheetId="45" r:id="rId1"/>
    <sheet name="3月" sheetId="46" r:id="rId2"/>
    <sheet name="4月" sheetId="47" r:id="rId3"/>
    <sheet name="5月" sheetId="48" r:id="rId4"/>
    <sheet name="6月" sheetId="49" r:id="rId5"/>
    <sheet name="上半年" sheetId="51" r:id="rId6"/>
  </sheets>
  <definedNames>
    <definedName name="_xlnm.Print_Titles" localSheetId="0">'1月'!$1:$3</definedName>
    <definedName name="_xlnm.Print_Titles" localSheetId="1">'3月'!$1:$3</definedName>
  </definedNames>
  <calcPr calcId="144525"/>
</workbook>
</file>

<file path=xl/sharedStrings.xml><?xml version="1.0" encoding="utf-8"?>
<sst xmlns="http://schemas.openxmlformats.org/spreadsheetml/2006/main" count="504" uniqueCount="68">
  <si>
    <t>2024年1月各考试点考生通过率统计表</t>
  </si>
  <si>
    <t xml:space="preserve">            培训机构
    工种</t>
  </si>
  <si>
    <t>江门市安全生产知识考试点（江门市安信职业安全培训有限公司）</t>
  </si>
  <si>
    <t>开平四维考试点（广东四维培训有限公司）</t>
  </si>
  <si>
    <t>开平市安全生产管理协会</t>
  </si>
  <si>
    <t>江门市技师学院</t>
  </si>
  <si>
    <t>江门市新会机电职业技术学校</t>
  </si>
  <si>
    <t>江门市新会技师学院</t>
  </si>
  <si>
    <t>鹤山市新供销协力教育咨询有限公司</t>
  </si>
  <si>
    <t>全市合计</t>
  </si>
  <si>
    <t>实考人数</t>
  </si>
  <si>
    <t>合格人数</t>
  </si>
  <si>
    <t>通过率</t>
  </si>
  <si>
    <t>低压电工初训</t>
  </si>
  <si>
    <t>高压电工初训</t>
  </si>
  <si>
    <t>电力电缆初训</t>
  </si>
  <si>
    <t>熔化焊接与热切割初训</t>
  </si>
  <si>
    <t>高处安装维护拆除初训</t>
  </si>
  <si>
    <t>特种作业初训合计</t>
  </si>
  <si>
    <t>低压电工复训</t>
  </si>
  <si>
    <t>高压电工复训</t>
  </si>
  <si>
    <t>熔化焊接与热切割复训</t>
  </si>
  <si>
    <t>钎焊复训</t>
  </si>
  <si>
    <t>高处安装维护拆除复训</t>
  </si>
  <si>
    <t>登高架设复训</t>
  </si>
  <si>
    <t>制冷与空调运行操作复训</t>
  </si>
  <si>
    <t>制冷与空调安装修理复训</t>
  </si>
  <si>
    <t>矿山安检复训</t>
  </si>
  <si>
    <t>电力电缆复训</t>
  </si>
  <si>
    <t>电气试验复训</t>
  </si>
  <si>
    <t>继电保护复训</t>
  </si>
  <si>
    <t>危化操作工复训</t>
  </si>
  <si>
    <t>特种作业复训合计</t>
  </si>
  <si>
    <t>特种作业人员合计</t>
  </si>
  <si>
    <t>烟花爆竹经营负责人初训</t>
  </si>
  <si>
    <t>危化生产负责人初训</t>
  </si>
  <si>
    <t>危化经营负责人初训</t>
  </si>
  <si>
    <t>非煤矿山负责人初训</t>
  </si>
  <si>
    <t>金属冶炼负责人初训</t>
  </si>
  <si>
    <t>高危行业负责人初训合计</t>
  </si>
  <si>
    <t>烟花爆竹经营负责人复训</t>
  </si>
  <si>
    <t>危化生产负责人复训</t>
  </si>
  <si>
    <t>危化经营负责人复训</t>
  </si>
  <si>
    <t>非煤矿山负责人复训</t>
  </si>
  <si>
    <t>金属冶炼负责人复训</t>
  </si>
  <si>
    <t>高危行业负责人复训合计</t>
  </si>
  <si>
    <t>高危行业主要负责人合计</t>
  </si>
  <si>
    <t>烟花爆竹经营安管初训</t>
  </si>
  <si>
    <t>危化生产安管初训</t>
  </si>
  <si>
    <t>危化经营安管初训</t>
  </si>
  <si>
    <t>非煤矿山安管初训</t>
  </si>
  <si>
    <t>金属冶炼安管初训</t>
  </si>
  <si>
    <t>高危行业安管初训合计</t>
  </si>
  <si>
    <t>烟花爆竹经营安管复训</t>
  </si>
  <si>
    <t>危化生产安管复训</t>
  </si>
  <si>
    <t>危化经营安管复训</t>
  </si>
  <si>
    <t>非煤矿山安管复训</t>
  </si>
  <si>
    <t>金属冶炼安管复训</t>
  </si>
  <si>
    <t>高危行业安管复训合计</t>
  </si>
  <si>
    <t>高危行业安管人员合计</t>
  </si>
  <si>
    <t>高危行业负责人安管合计</t>
  </si>
  <si>
    <t>全工种合计</t>
  </si>
  <si>
    <t>备注：
1.考试点名称以全国安全生产培训考试信息管理系统记录为准，按系统顺序排序；
2.实考人数=报考总人数-正考补考均缺考人数-考试违规被取消成绩人数；
3.仅统计已完成考试者，还有补考机会者不统计。</t>
  </si>
  <si>
    <t>2024年3月各考试点考生通过率统计表</t>
  </si>
  <si>
    <t>2024年4月各考试点考生通过率统计表</t>
  </si>
  <si>
    <t>2024年5月各考试点考生通过率统计表</t>
  </si>
  <si>
    <t>2024年6月各考试点考生通过率统计表</t>
  </si>
  <si>
    <t>2024年上半年各考试点考生通过率统计表</t>
  </si>
</sst>
</file>

<file path=xl/styles.xml><?xml version="1.0" encoding="utf-8"?>
<styleSheet xmlns="http://schemas.openxmlformats.org/spreadsheetml/2006/main">
  <numFmts count="5">
    <numFmt numFmtId="176" formatCode="0.0%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1" fillId="23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34" borderId="20" applyNumberFormat="0" applyAlignment="0" applyProtection="0">
      <alignment vertical="center"/>
    </xf>
    <xf numFmtId="0" fontId="17" fillId="23" borderId="17" applyNumberFormat="0" applyAlignment="0" applyProtection="0">
      <alignment vertical="center"/>
    </xf>
    <xf numFmtId="0" fontId="24" fillId="33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31" borderId="1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76" fontId="6" fillId="3" borderId="5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176" fontId="6" fillId="4" borderId="5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176" fontId="6" fillId="5" borderId="5" xfId="0" applyNumberFormat="1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76" fontId="6" fillId="6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6" fillId="3" borderId="10" xfId="0" applyNumberFormat="1" applyFont="1" applyFill="1" applyBorder="1" applyAlignment="1">
      <alignment horizontal="center" vertical="center"/>
    </xf>
    <xf numFmtId="176" fontId="6" fillId="4" borderId="10" xfId="0" applyNumberFormat="1" applyFont="1" applyFill="1" applyBorder="1" applyAlignment="1">
      <alignment horizontal="center" vertical="center"/>
    </xf>
    <xf numFmtId="176" fontId="6" fillId="5" borderId="10" xfId="0" applyNumberFormat="1" applyFont="1" applyFill="1" applyBorder="1" applyAlignment="1">
      <alignment horizontal="center" vertical="center"/>
    </xf>
    <xf numFmtId="176" fontId="6" fillId="6" borderId="1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176" fontId="6" fillId="3" borderId="14" xfId="0" applyNumberFormat="1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workbookViewId="0">
      <pane xSplit="1" ySplit="3" topLeftCell="B34" activePane="bottomRight" state="frozen"/>
      <selection/>
      <selection pane="topRight"/>
      <selection pane="bottomLeft"/>
      <selection pane="bottomRight" activeCell="U4" sqref="U4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/>
      <c r="C4" s="8"/>
      <c r="D4" s="9"/>
      <c r="E4" s="8"/>
      <c r="F4" s="8"/>
      <c r="G4" s="9"/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>
        <v>299</v>
      </c>
      <c r="U4" s="8">
        <v>199</v>
      </c>
      <c r="V4" s="9">
        <f t="shared" ref="V4:V12" si="0">U4/T4</f>
        <v>0.665551839464883</v>
      </c>
      <c r="W4" s="29">
        <f t="shared" ref="W4:W12" si="1">B4+E4+H4+K4+N4+Q4+T4</f>
        <v>299</v>
      </c>
      <c r="X4" s="8">
        <f t="shared" ref="X4:X12" si="2">C4+F4+I4+L4+O4+R4+U4</f>
        <v>199</v>
      </c>
      <c r="Y4" s="33">
        <f t="shared" ref="Y4:Y12" si="3">X4/W4</f>
        <v>0.665551839464883</v>
      </c>
    </row>
    <row r="5" spans="1:25">
      <c r="A5" s="7" t="s">
        <v>14</v>
      </c>
      <c r="B5" s="8"/>
      <c r="C5" s="8"/>
      <c r="D5" s="9"/>
      <c r="E5" s="8"/>
      <c r="F5" s="8"/>
      <c r="G5" s="9"/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/>
      <c r="X5" s="8"/>
      <c r="Y5" s="33"/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/>
      <c r="C7" s="8"/>
      <c r="D7" s="9"/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>
        <v>323</v>
      </c>
      <c r="U7" s="8">
        <v>214</v>
      </c>
      <c r="V7" s="9">
        <f t="shared" si="0"/>
        <v>0.662538699690402</v>
      </c>
      <c r="W7" s="29">
        <f t="shared" si="1"/>
        <v>323</v>
      </c>
      <c r="X7" s="8">
        <f t="shared" si="2"/>
        <v>214</v>
      </c>
      <c r="Y7" s="33">
        <f t="shared" si="3"/>
        <v>0.662538699690402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8">
        <v>86</v>
      </c>
      <c r="U8" s="8">
        <v>71</v>
      </c>
      <c r="V8" s="9">
        <f t="shared" si="0"/>
        <v>0.825581395348837</v>
      </c>
      <c r="W8" s="29">
        <f t="shared" si="1"/>
        <v>86</v>
      </c>
      <c r="X8" s="8">
        <f t="shared" si="2"/>
        <v>71</v>
      </c>
      <c r="Y8" s="33">
        <f t="shared" si="3"/>
        <v>0.825581395348837</v>
      </c>
    </row>
    <row r="9" spans="1:25">
      <c r="A9" s="10" t="s">
        <v>18</v>
      </c>
      <c r="B9" s="11"/>
      <c r="C9" s="11"/>
      <c r="D9" s="12"/>
      <c r="E9" s="11"/>
      <c r="F9" s="11"/>
      <c r="G9" s="12"/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>
        <f>SUM(T4:T8)</f>
        <v>708</v>
      </c>
      <c r="U9" s="11">
        <f>SUM(U4:U8)</f>
        <v>484</v>
      </c>
      <c r="V9" s="12">
        <f t="shared" si="0"/>
        <v>0.68361581920904</v>
      </c>
      <c r="W9" s="30">
        <f t="shared" si="1"/>
        <v>708</v>
      </c>
      <c r="X9" s="11">
        <f t="shared" si="2"/>
        <v>484</v>
      </c>
      <c r="Y9" s="39">
        <f t="shared" si="3"/>
        <v>0.68361581920904</v>
      </c>
    </row>
    <row r="10" spans="1:25">
      <c r="A10" s="7" t="s">
        <v>19</v>
      </c>
      <c r="B10" s="8"/>
      <c r="C10" s="8"/>
      <c r="D10" s="9"/>
      <c r="E10" s="8"/>
      <c r="F10" s="8"/>
      <c r="G10" s="9"/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>
        <v>281</v>
      </c>
      <c r="U10" s="8">
        <v>272</v>
      </c>
      <c r="V10" s="9">
        <f t="shared" si="0"/>
        <v>0.96797153024911</v>
      </c>
      <c r="W10" s="31">
        <f t="shared" si="1"/>
        <v>281</v>
      </c>
      <c r="X10" s="8">
        <f t="shared" si="2"/>
        <v>272</v>
      </c>
      <c r="Y10" s="33">
        <f t="shared" si="3"/>
        <v>0.96797153024911</v>
      </c>
    </row>
    <row r="11" spans="1:25">
      <c r="A11" s="7" t="s">
        <v>20</v>
      </c>
      <c r="B11" s="8"/>
      <c r="C11" s="8"/>
      <c r="D11" s="9"/>
      <c r="E11" s="8"/>
      <c r="F11" s="8"/>
      <c r="G11" s="9"/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>
        <v>49</v>
      </c>
      <c r="U11" s="8">
        <v>44</v>
      </c>
      <c r="V11" s="9">
        <f t="shared" si="0"/>
        <v>0.897959183673469</v>
      </c>
      <c r="W11" s="31">
        <f t="shared" si="1"/>
        <v>49</v>
      </c>
      <c r="X11" s="8">
        <f t="shared" si="2"/>
        <v>44</v>
      </c>
      <c r="Y11" s="33">
        <f t="shared" si="3"/>
        <v>0.897959183673469</v>
      </c>
    </row>
    <row r="12" spans="1:25">
      <c r="A12" s="7" t="s">
        <v>21</v>
      </c>
      <c r="B12" s="8"/>
      <c r="C12" s="8"/>
      <c r="D12" s="9"/>
      <c r="E12" s="8"/>
      <c r="F12" s="8"/>
      <c r="G12" s="9"/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>
        <v>132</v>
      </c>
      <c r="U12" s="8">
        <v>128</v>
      </c>
      <c r="V12" s="9">
        <f t="shared" si="0"/>
        <v>0.96969696969697</v>
      </c>
      <c r="W12" s="31">
        <f t="shared" si="1"/>
        <v>132</v>
      </c>
      <c r="X12" s="8">
        <f t="shared" si="2"/>
        <v>128</v>
      </c>
      <c r="Y12" s="33">
        <f t="shared" si="3"/>
        <v>0.96969696969697</v>
      </c>
    </row>
    <row r="13" spans="1:25">
      <c r="A13" s="7" t="s">
        <v>22</v>
      </c>
      <c r="B13" s="8"/>
      <c r="C13" s="8"/>
      <c r="D13" s="9"/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/>
      <c r="X13" s="8"/>
      <c r="Y13" s="33"/>
    </row>
    <row r="14" spans="1:25">
      <c r="A14" s="7" t="s">
        <v>23</v>
      </c>
      <c r="B14" s="8"/>
      <c r="C14" s="8"/>
      <c r="D14" s="9"/>
      <c r="E14" s="8"/>
      <c r="F14" s="8"/>
      <c r="G14" s="9"/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>
        <v>174</v>
      </c>
      <c r="U14" s="8">
        <v>168</v>
      </c>
      <c r="V14" s="9">
        <f t="shared" ref="V14:V17" si="4">U14/T14</f>
        <v>0.96551724137931</v>
      </c>
      <c r="W14" s="31">
        <f t="shared" ref="W14:W17" si="5">B14+E14+H14+K14+N14+Q14+T14</f>
        <v>174</v>
      </c>
      <c r="X14" s="8">
        <f t="shared" ref="X14:X17" si="6">C14+F14+I14+L14+O14+R14+U14</f>
        <v>168</v>
      </c>
      <c r="Y14" s="33">
        <f t="shared" ref="Y14:Y17" si="7">X14/W14</f>
        <v>0.96551724137931</v>
      </c>
    </row>
    <row r="15" spans="1:25">
      <c r="A15" s="7" t="s">
        <v>24</v>
      </c>
      <c r="B15" s="8"/>
      <c r="C15" s="8"/>
      <c r="D15" s="9"/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/>
      <c r="U15" s="8"/>
      <c r="V15" s="9"/>
      <c r="W15" s="31"/>
      <c r="X15" s="8"/>
      <c r="Y15" s="33"/>
    </row>
    <row r="16" spans="1:25">
      <c r="A16" s="7" t="s">
        <v>25</v>
      </c>
      <c r="B16" s="8"/>
      <c r="C16" s="8"/>
      <c r="D16" s="9"/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>
        <v>5</v>
      </c>
      <c r="U16" s="8">
        <v>5</v>
      </c>
      <c r="V16" s="9">
        <f t="shared" si="4"/>
        <v>1</v>
      </c>
      <c r="W16" s="31">
        <f t="shared" si="5"/>
        <v>5</v>
      </c>
      <c r="X16" s="8">
        <f t="shared" si="6"/>
        <v>5</v>
      </c>
      <c r="Y16" s="33">
        <f t="shared" si="7"/>
        <v>1</v>
      </c>
    </row>
    <row r="17" spans="1:25">
      <c r="A17" s="7" t="s">
        <v>26</v>
      </c>
      <c r="B17" s="8"/>
      <c r="C17" s="8"/>
      <c r="D17" s="9"/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>
        <v>8</v>
      </c>
      <c r="U17" s="8">
        <v>8</v>
      </c>
      <c r="V17" s="9">
        <f t="shared" si="4"/>
        <v>1</v>
      </c>
      <c r="W17" s="31">
        <f t="shared" si="5"/>
        <v>8</v>
      </c>
      <c r="X17" s="8">
        <f t="shared" si="6"/>
        <v>8</v>
      </c>
      <c r="Y17" s="33">
        <f t="shared" si="7"/>
        <v>1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/>
      <c r="C19" s="8"/>
      <c r="D19" s="9"/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>
        <v>1</v>
      </c>
      <c r="U19" s="8">
        <v>1</v>
      </c>
      <c r="V19" s="9">
        <f>U19/T19</f>
        <v>1</v>
      </c>
      <c r="W19" s="31">
        <f t="shared" ref="W19:W21" si="8">B19+E19+H19+K19+N19+Q19+T19</f>
        <v>1</v>
      </c>
      <c r="X19" s="8">
        <f t="shared" ref="X19:X21" si="9">C19+F19+I19+L19+O19+R19+U19</f>
        <v>1</v>
      </c>
      <c r="Y19" s="33">
        <f t="shared" ref="Y19:Y21" si="10">X19/W19</f>
        <v>1</v>
      </c>
    </row>
    <row r="20" spans="1:25">
      <c r="A20" s="7" t="s">
        <v>29</v>
      </c>
      <c r="B20" s="8"/>
      <c r="C20" s="8"/>
      <c r="D20" s="9"/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>
        <v>1</v>
      </c>
      <c r="U20" s="8">
        <v>1</v>
      </c>
      <c r="V20" s="9">
        <f>U20/T20</f>
        <v>1</v>
      </c>
      <c r="W20" s="31">
        <f t="shared" si="8"/>
        <v>1</v>
      </c>
      <c r="X20" s="8">
        <f t="shared" si="9"/>
        <v>1</v>
      </c>
      <c r="Y20" s="33">
        <f t="shared" si="10"/>
        <v>1</v>
      </c>
    </row>
    <row r="21" spans="1:25">
      <c r="A21" s="7" t="s">
        <v>30</v>
      </c>
      <c r="B21" s="8"/>
      <c r="C21" s="8"/>
      <c r="D21" s="9"/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>
        <v>2</v>
      </c>
      <c r="U21" s="8">
        <v>2</v>
      </c>
      <c r="V21" s="9">
        <f t="shared" ref="V21:V29" si="11">U21/T21</f>
        <v>1</v>
      </c>
      <c r="W21" s="31">
        <f t="shared" si="8"/>
        <v>2</v>
      </c>
      <c r="X21" s="8">
        <f t="shared" si="9"/>
        <v>2</v>
      </c>
      <c r="Y21" s="33">
        <f t="shared" si="10"/>
        <v>1</v>
      </c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/>
      <c r="C23" s="11"/>
      <c r="D23" s="12"/>
      <c r="E23" s="11"/>
      <c r="F23" s="11"/>
      <c r="G23" s="12"/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>
        <f>SUM(T10:T22)</f>
        <v>653</v>
      </c>
      <c r="U23" s="11">
        <f>SUM(U10:U22)</f>
        <v>629</v>
      </c>
      <c r="V23" s="12">
        <f t="shared" si="11"/>
        <v>0.963246554364472</v>
      </c>
      <c r="W23" s="30">
        <f t="shared" ref="W23:W29" si="12">B23+E23+H23+K23+N23+Q23+T23</f>
        <v>653</v>
      </c>
      <c r="X23" s="11">
        <f t="shared" ref="X23:X29" si="13">C23+F23+I23+L23+O23+R23+U23</f>
        <v>629</v>
      </c>
      <c r="Y23" s="39">
        <f t="shared" ref="Y23:Y29" si="14">X23/W23</f>
        <v>0.963246554364472</v>
      </c>
    </row>
    <row r="24" spans="1:25">
      <c r="A24" s="10" t="s">
        <v>33</v>
      </c>
      <c r="B24" s="11"/>
      <c r="C24" s="11"/>
      <c r="D24" s="12"/>
      <c r="E24" s="11"/>
      <c r="F24" s="11"/>
      <c r="G24" s="12"/>
      <c r="H24" s="11"/>
      <c r="I24" s="11"/>
      <c r="J24" s="12"/>
      <c r="K24" s="11"/>
      <c r="L24" s="11"/>
      <c r="M24" s="12"/>
      <c r="N24" s="11"/>
      <c r="O24" s="11"/>
      <c r="P24" s="12"/>
      <c r="Q24" s="11"/>
      <c r="R24" s="11"/>
      <c r="S24" s="12"/>
      <c r="T24" s="11">
        <f>T9+T23</f>
        <v>1361</v>
      </c>
      <c r="U24" s="11">
        <f>U9+U23</f>
        <v>1113</v>
      </c>
      <c r="V24" s="12">
        <f t="shared" si="11"/>
        <v>0.817781043350478</v>
      </c>
      <c r="W24" s="30">
        <f t="shared" si="12"/>
        <v>1361</v>
      </c>
      <c r="X24" s="11">
        <f t="shared" si="13"/>
        <v>1113</v>
      </c>
      <c r="Y24" s="39">
        <f t="shared" si="14"/>
        <v>0.817781043350478</v>
      </c>
    </row>
    <row r="25" spans="1:25">
      <c r="A25" s="7" t="s">
        <v>34</v>
      </c>
      <c r="B25" s="8"/>
      <c r="C25" s="8"/>
      <c r="D25" s="9"/>
      <c r="E25" s="8"/>
      <c r="F25" s="8"/>
      <c r="G25" s="9"/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>
        <v>41</v>
      </c>
      <c r="U25" s="8">
        <v>28</v>
      </c>
      <c r="V25" s="9">
        <f t="shared" si="11"/>
        <v>0.682926829268293</v>
      </c>
      <c r="W25" s="31">
        <f t="shared" si="12"/>
        <v>41</v>
      </c>
      <c r="X25" s="8">
        <f t="shared" si="13"/>
        <v>28</v>
      </c>
      <c r="Y25" s="33">
        <f t="shared" si="14"/>
        <v>0.682926829268293</v>
      </c>
    </row>
    <row r="26" spans="1:25">
      <c r="A26" s="7" t="s">
        <v>35</v>
      </c>
      <c r="B26" s="8"/>
      <c r="C26" s="8"/>
      <c r="D26" s="9"/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/>
      <c r="X26" s="8"/>
      <c r="Y26" s="33"/>
    </row>
    <row r="27" spans="1:25">
      <c r="A27" s="7" t="s">
        <v>36</v>
      </c>
      <c r="B27" s="8"/>
      <c r="C27" s="8"/>
      <c r="D27" s="9"/>
      <c r="E27" s="8"/>
      <c r="F27" s="8"/>
      <c r="G27" s="9"/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>
        <v>17</v>
      </c>
      <c r="U27" s="8">
        <v>16</v>
      </c>
      <c r="V27" s="9">
        <f t="shared" si="11"/>
        <v>0.941176470588235</v>
      </c>
      <c r="W27" s="31">
        <f t="shared" si="12"/>
        <v>17</v>
      </c>
      <c r="X27" s="8">
        <f t="shared" si="13"/>
        <v>16</v>
      </c>
      <c r="Y27" s="33">
        <f t="shared" si="14"/>
        <v>0.941176470588235</v>
      </c>
    </row>
    <row r="28" spans="1:25">
      <c r="A28" s="7" t="s">
        <v>37</v>
      </c>
      <c r="B28" s="8"/>
      <c r="C28" s="8"/>
      <c r="D28" s="9"/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>
        <v>5</v>
      </c>
      <c r="U28" s="8">
        <v>5</v>
      </c>
      <c r="V28" s="9">
        <f t="shared" si="11"/>
        <v>1</v>
      </c>
      <c r="W28" s="31">
        <f t="shared" si="12"/>
        <v>5</v>
      </c>
      <c r="X28" s="8">
        <f t="shared" si="13"/>
        <v>5</v>
      </c>
      <c r="Y28" s="33">
        <f t="shared" si="14"/>
        <v>1</v>
      </c>
    </row>
    <row r="29" spans="1:25">
      <c r="A29" s="7" t="s">
        <v>38</v>
      </c>
      <c r="B29" s="8"/>
      <c r="C29" s="8"/>
      <c r="D29" s="9"/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>
        <v>1</v>
      </c>
      <c r="U29" s="8">
        <v>1</v>
      </c>
      <c r="V29" s="9">
        <f t="shared" si="11"/>
        <v>1</v>
      </c>
      <c r="W29" s="31">
        <f t="shared" si="12"/>
        <v>1</v>
      </c>
      <c r="X29" s="8">
        <f t="shared" si="13"/>
        <v>1</v>
      </c>
      <c r="Y29" s="33">
        <f t="shared" si="14"/>
        <v>1</v>
      </c>
    </row>
    <row r="30" spans="1:25">
      <c r="A30" s="10" t="s">
        <v>39</v>
      </c>
      <c r="B30" s="11"/>
      <c r="C30" s="11"/>
      <c r="D30" s="12"/>
      <c r="E30" s="11"/>
      <c r="F30" s="11"/>
      <c r="G30" s="12"/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>
        <f>SUM(T25:T29)</f>
        <v>64</v>
      </c>
      <c r="U30" s="11">
        <f>SUM(U25:U29)</f>
        <v>50</v>
      </c>
      <c r="V30" s="12">
        <f t="shared" ref="V30:V42" si="15">U30/T30</f>
        <v>0.78125</v>
      </c>
      <c r="W30" s="30">
        <f t="shared" ref="W30:W42" si="16">B30+E30+H30+K30+N30+Q30+T30</f>
        <v>64</v>
      </c>
      <c r="X30" s="11">
        <f t="shared" ref="X30:X42" si="17">C30+F30+I30+L30+O30+R30+U30</f>
        <v>50</v>
      </c>
      <c r="Y30" s="39">
        <f t="shared" ref="Y30:Y42" si="18">X30/W30</f>
        <v>0.78125</v>
      </c>
    </row>
    <row r="31" spans="1:25">
      <c r="A31" s="7" t="s">
        <v>40</v>
      </c>
      <c r="B31" s="8"/>
      <c r="C31" s="8"/>
      <c r="D31" s="9"/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/>
      <c r="U31" s="8"/>
      <c r="V31" s="9"/>
      <c r="W31" s="31"/>
      <c r="X31" s="8"/>
      <c r="Y31" s="33"/>
    </row>
    <row r="32" spans="1:25">
      <c r="A32" s="7" t="s">
        <v>41</v>
      </c>
      <c r="B32" s="8"/>
      <c r="C32" s="8"/>
      <c r="D32" s="9"/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>
        <v>12</v>
      </c>
      <c r="U32" s="8">
        <v>11</v>
      </c>
      <c r="V32" s="9">
        <f t="shared" si="15"/>
        <v>0.916666666666667</v>
      </c>
      <c r="W32" s="31">
        <f t="shared" si="16"/>
        <v>12</v>
      </c>
      <c r="X32" s="8">
        <f t="shared" si="17"/>
        <v>11</v>
      </c>
      <c r="Y32" s="33">
        <f t="shared" si="18"/>
        <v>0.916666666666667</v>
      </c>
    </row>
    <row r="33" spans="1:25">
      <c r="A33" s="7" t="s">
        <v>42</v>
      </c>
      <c r="B33" s="8"/>
      <c r="C33" s="8"/>
      <c r="D33" s="9"/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>
        <v>25</v>
      </c>
      <c r="U33" s="8">
        <v>25</v>
      </c>
      <c r="V33" s="9">
        <f t="shared" si="15"/>
        <v>1</v>
      </c>
      <c r="W33" s="31">
        <f t="shared" si="16"/>
        <v>25</v>
      </c>
      <c r="X33" s="8">
        <f t="shared" si="17"/>
        <v>25</v>
      </c>
      <c r="Y33" s="33">
        <f t="shared" si="18"/>
        <v>1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>
        <v>1</v>
      </c>
      <c r="U34" s="8">
        <v>1</v>
      </c>
      <c r="V34" s="9">
        <f t="shared" si="15"/>
        <v>1</v>
      </c>
      <c r="W34" s="31">
        <f t="shared" si="16"/>
        <v>1</v>
      </c>
      <c r="X34" s="8">
        <f t="shared" si="17"/>
        <v>1</v>
      </c>
      <c r="Y34" s="33">
        <f t="shared" si="18"/>
        <v>1</v>
      </c>
    </row>
    <row r="35" spans="1:25">
      <c r="A35" s="7" t="s">
        <v>44</v>
      </c>
      <c r="B35" s="8"/>
      <c r="C35" s="8"/>
      <c r="D35" s="9"/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>
        <v>1</v>
      </c>
      <c r="U35" s="8">
        <v>1</v>
      </c>
      <c r="V35" s="9">
        <f t="shared" si="15"/>
        <v>1</v>
      </c>
      <c r="W35" s="31">
        <f t="shared" si="16"/>
        <v>1</v>
      </c>
      <c r="X35" s="8">
        <f t="shared" si="17"/>
        <v>1</v>
      </c>
      <c r="Y35" s="33">
        <f t="shared" si="18"/>
        <v>1</v>
      </c>
    </row>
    <row r="36" spans="1:25">
      <c r="A36" s="10" t="s">
        <v>45</v>
      </c>
      <c r="B36" s="11"/>
      <c r="C36" s="11"/>
      <c r="D36" s="12"/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>
        <f>SUM(T31:T35)</f>
        <v>39</v>
      </c>
      <c r="U36" s="11">
        <f>SUM(U31:U35)</f>
        <v>38</v>
      </c>
      <c r="V36" s="12">
        <f t="shared" si="15"/>
        <v>0.974358974358974</v>
      </c>
      <c r="W36" s="30">
        <f t="shared" si="16"/>
        <v>39</v>
      </c>
      <c r="X36" s="11">
        <f t="shared" si="17"/>
        <v>38</v>
      </c>
      <c r="Y36" s="39">
        <f t="shared" si="18"/>
        <v>0.974358974358974</v>
      </c>
    </row>
    <row r="37" spans="1:25">
      <c r="A37" s="10" t="s">
        <v>46</v>
      </c>
      <c r="B37" s="11"/>
      <c r="C37" s="11"/>
      <c r="D37" s="12"/>
      <c r="E37" s="11"/>
      <c r="F37" s="11"/>
      <c r="G37" s="12"/>
      <c r="H37" s="11"/>
      <c r="I37" s="11"/>
      <c r="J37" s="12"/>
      <c r="K37" s="11"/>
      <c r="L37" s="11"/>
      <c r="M37" s="12"/>
      <c r="N37" s="11"/>
      <c r="O37" s="11"/>
      <c r="P37" s="12"/>
      <c r="Q37" s="11"/>
      <c r="R37" s="11"/>
      <c r="S37" s="12"/>
      <c r="T37" s="11">
        <f>T30+T36</f>
        <v>103</v>
      </c>
      <c r="U37" s="11">
        <f>U30+U36</f>
        <v>88</v>
      </c>
      <c r="V37" s="12">
        <f t="shared" si="15"/>
        <v>0.854368932038835</v>
      </c>
      <c r="W37" s="30">
        <f t="shared" si="16"/>
        <v>103</v>
      </c>
      <c r="X37" s="11">
        <f t="shared" si="17"/>
        <v>88</v>
      </c>
      <c r="Y37" s="39">
        <f t="shared" si="18"/>
        <v>0.854368932038835</v>
      </c>
    </row>
    <row r="38" spans="1:25">
      <c r="A38" s="7" t="s">
        <v>47</v>
      </c>
      <c r="B38" s="8"/>
      <c r="C38" s="8"/>
      <c r="D38" s="9"/>
      <c r="E38" s="8"/>
      <c r="F38" s="8"/>
      <c r="G38" s="9"/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>
        <v>36</v>
      </c>
      <c r="U38" s="8">
        <v>27</v>
      </c>
      <c r="V38" s="9">
        <f t="shared" si="15"/>
        <v>0.75</v>
      </c>
      <c r="W38" s="31">
        <f t="shared" si="16"/>
        <v>36</v>
      </c>
      <c r="X38" s="8">
        <f t="shared" si="17"/>
        <v>27</v>
      </c>
      <c r="Y38" s="33">
        <f t="shared" si="18"/>
        <v>0.75</v>
      </c>
    </row>
    <row r="39" spans="1:25">
      <c r="A39" s="7" t="s">
        <v>48</v>
      </c>
      <c r="B39" s="8"/>
      <c r="C39" s="8"/>
      <c r="D39" s="9"/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>
        <v>9</v>
      </c>
      <c r="U39" s="8">
        <v>9</v>
      </c>
      <c r="V39" s="9">
        <f t="shared" si="15"/>
        <v>1</v>
      </c>
      <c r="W39" s="31">
        <f t="shared" si="16"/>
        <v>9</v>
      </c>
      <c r="X39" s="8">
        <f t="shared" si="17"/>
        <v>9</v>
      </c>
      <c r="Y39" s="33">
        <f t="shared" si="18"/>
        <v>1</v>
      </c>
    </row>
    <row r="40" spans="1:25">
      <c r="A40" s="7" t="s">
        <v>49</v>
      </c>
      <c r="B40" s="8"/>
      <c r="C40" s="8"/>
      <c r="D40" s="9"/>
      <c r="E40" s="8"/>
      <c r="F40" s="8"/>
      <c r="G40" s="9"/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>
        <v>32</v>
      </c>
      <c r="U40" s="8">
        <v>28</v>
      </c>
      <c r="V40" s="9">
        <f t="shared" si="15"/>
        <v>0.875</v>
      </c>
      <c r="W40" s="31">
        <f t="shared" si="16"/>
        <v>32</v>
      </c>
      <c r="X40" s="8">
        <f t="shared" si="17"/>
        <v>28</v>
      </c>
      <c r="Y40" s="33">
        <f t="shared" si="18"/>
        <v>0.875</v>
      </c>
    </row>
    <row r="41" spans="1:25">
      <c r="A41" s="7" t="s">
        <v>50</v>
      </c>
      <c r="B41" s="8"/>
      <c r="C41" s="8"/>
      <c r="D41" s="9"/>
      <c r="E41" s="8"/>
      <c r="F41" s="8"/>
      <c r="G41" s="9"/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>
        <v>5</v>
      </c>
      <c r="U41" s="8">
        <v>5</v>
      </c>
      <c r="V41" s="9">
        <f t="shared" si="15"/>
        <v>1</v>
      </c>
      <c r="W41" s="31">
        <f t="shared" si="16"/>
        <v>5</v>
      </c>
      <c r="X41" s="8">
        <f t="shared" si="17"/>
        <v>5</v>
      </c>
      <c r="Y41" s="33">
        <f t="shared" si="18"/>
        <v>1</v>
      </c>
    </row>
    <row r="42" spans="1:25">
      <c r="A42" s="7" t="s">
        <v>51</v>
      </c>
      <c r="B42" s="8"/>
      <c r="C42" s="8"/>
      <c r="D42" s="9"/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>
        <v>6</v>
      </c>
      <c r="U42" s="8">
        <v>5</v>
      </c>
      <c r="V42" s="9">
        <f t="shared" si="15"/>
        <v>0.833333333333333</v>
      </c>
      <c r="W42" s="31">
        <f t="shared" si="16"/>
        <v>6</v>
      </c>
      <c r="X42" s="8">
        <f t="shared" si="17"/>
        <v>5</v>
      </c>
      <c r="Y42" s="33">
        <f t="shared" si="18"/>
        <v>0.833333333333333</v>
      </c>
    </row>
    <row r="43" spans="1:25">
      <c r="A43" s="10" t="s">
        <v>52</v>
      </c>
      <c r="B43" s="11"/>
      <c r="C43" s="11"/>
      <c r="D43" s="12"/>
      <c r="E43" s="11"/>
      <c r="F43" s="11"/>
      <c r="G43" s="12"/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>
        <f>SUM(T38:T42)</f>
        <v>88</v>
      </c>
      <c r="U43" s="11">
        <f>SUM(U38:U42)</f>
        <v>74</v>
      </c>
      <c r="V43" s="12">
        <f t="shared" ref="V43:V47" si="19">U43/T43</f>
        <v>0.840909090909091</v>
      </c>
      <c r="W43" s="30">
        <f t="shared" ref="W43:W47" si="20">B43+E43+H43+K43+N43+Q43+T43</f>
        <v>88</v>
      </c>
      <c r="X43" s="11">
        <f t="shared" ref="X43:X47" si="21">C43+F43+I43+L43+O43+R43+U43</f>
        <v>74</v>
      </c>
      <c r="Y43" s="39">
        <f t="shared" ref="Y43:Y47" si="22">X43/W43</f>
        <v>0.840909090909091</v>
      </c>
    </row>
    <row r="44" spans="1:25">
      <c r="A44" s="7" t="s">
        <v>53</v>
      </c>
      <c r="B44" s="8"/>
      <c r="C44" s="8"/>
      <c r="D44" s="9"/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/>
      <c r="U44" s="8"/>
      <c r="V44" s="9"/>
      <c r="W44" s="31"/>
      <c r="X44" s="8"/>
      <c r="Y44" s="33"/>
    </row>
    <row r="45" spans="1:25">
      <c r="A45" s="7" t="s">
        <v>54</v>
      </c>
      <c r="B45" s="8"/>
      <c r="C45" s="8"/>
      <c r="D45" s="9"/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>
        <v>19</v>
      </c>
      <c r="U45" s="8">
        <v>18</v>
      </c>
      <c r="V45" s="9">
        <f t="shared" si="19"/>
        <v>0.947368421052632</v>
      </c>
      <c r="W45" s="31">
        <f t="shared" si="20"/>
        <v>19</v>
      </c>
      <c r="X45" s="8">
        <f t="shared" si="21"/>
        <v>18</v>
      </c>
      <c r="Y45" s="33">
        <f t="shared" si="22"/>
        <v>0.947368421052632</v>
      </c>
    </row>
    <row r="46" spans="1:25">
      <c r="A46" s="7" t="s">
        <v>55</v>
      </c>
      <c r="B46" s="8"/>
      <c r="C46" s="8"/>
      <c r="D46" s="9"/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>
        <v>71</v>
      </c>
      <c r="U46" s="8">
        <v>68</v>
      </c>
      <c r="V46" s="9">
        <f t="shared" si="19"/>
        <v>0.957746478873239</v>
      </c>
      <c r="W46" s="31">
        <f t="shared" si="20"/>
        <v>71</v>
      </c>
      <c r="X46" s="8">
        <f t="shared" si="21"/>
        <v>68</v>
      </c>
      <c r="Y46" s="33">
        <f t="shared" si="22"/>
        <v>0.957746478873239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>
        <v>1</v>
      </c>
      <c r="U47" s="8">
        <v>1</v>
      </c>
      <c r="V47" s="9">
        <f t="shared" si="19"/>
        <v>1</v>
      </c>
      <c r="W47" s="31">
        <f t="shared" si="20"/>
        <v>1</v>
      </c>
      <c r="X47" s="8">
        <f t="shared" si="21"/>
        <v>1</v>
      </c>
      <c r="Y47" s="33">
        <f t="shared" si="22"/>
        <v>1</v>
      </c>
    </row>
    <row r="48" spans="1:25">
      <c r="A48" s="7" t="s">
        <v>57</v>
      </c>
      <c r="B48" s="8"/>
      <c r="C48" s="8"/>
      <c r="D48" s="9"/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9"/>
      <c r="W48" s="31"/>
      <c r="X48" s="8"/>
      <c r="Y48" s="33"/>
    </row>
    <row r="49" spans="1:25">
      <c r="A49" s="10" t="s">
        <v>58</v>
      </c>
      <c r="B49" s="11"/>
      <c r="C49" s="11"/>
      <c r="D49" s="12"/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>
        <f>SUM(T44:T48)</f>
        <v>91</v>
      </c>
      <c r="U49" s="11">
        <f>SUM(U44:U48)</f>
        <v>87</v>
      </c>
      <c r="V49" s="12">
        <f t="shared" ref="V49:V52" si="23">U49/T49</f>
        <v>0.956043956043956</v>
      </c>
      <c r="W49" s="30">
        <f t="shared" ref="W49:W52" si="24">B49+E49+H49+K49+N49+Q49+T49</f>
        <v>91</v>
      </c>
      <c r="X49" s="11">
        <f t="shared" ref="X49:X52" si="25">C49+F49+I49+L49+O49+R49+U49</f>
        <v>87</v>
      </c>
      <c r="Y49" s="39">
        <f t="shared" ref="Y49:Y52" si="26">X49/W49</f>
        <v>0.956043956043956</v>
      </c>
    </row>
    <row r="50" spans="1:25">
      <c r="A50" s="10" t="s">
        <v>59</v>
      </c>
      <c r="B50" s="11"/>
      <c r="C50" s="11"/>
      <c r="D50" s="12"/>
      <c r="E50" s="11"/>
      <c r="F50" s="11"/>
      <c r="G50" s="12"/>
      <c r="H50" s="11"/>
      <c r="I50" s="11"/>
      <c r="J50" s="12"/>
      <c r="K50" s="11"/>
      <c r="L50" s="11"/>
      <c r="M50" s="12"/>
      <c r="N50" s="11"/>
      <c r="O50" s="11"/>
      <c r="P50" s="12"/>
      <c r="Q50" s="11"/>
      <c r="R50" s="11"/>
      <c r="S50" s="12"/>
      <c r="T50" s="11">
        <f>T43+T49</f>
        <v>179</v>
      </c>
      <c r="U50" s="11">
        <f>U43+U49</f>
        <v>161</v>
      </c>
      <c r="V50" s="12">
        <f t="shared" si="23"/>
        <v>0.899441340782123</v>
      </c>
      <c r="W50" s="30">
        <f t="shared" si="24"/>
        <v>179</v>
      </c>
      <c r="X50" s="11">
        <f t="shared" si="25"/>
        <v>161</v>
      </c>
      <c r="Y50" s="39">
        <f t="shared" si="26"/>
        <v>0.899441340782123</v>
      </c>
    </row>
    <row r="51" customHeight="1" spans="1:25">
      <c r="A51" s="10" t="s">
        <v>60</v>
      </c>
      <c r="B51" s="11"/>
      <c r="C51" s="11"/>
      <c r="D51" s="12"/>
      <c r="E51" s="11"/>
      <c r="F51" s="11"/>
      <c r="G51" s="12"/>
      <c r="H51" s="11"/>
      <c r="I51" s="11"/>
      <c r="J51" s="12"/>
      <c r="K51" s="11"/>
      <c r="L51" s="11"/>
      <c r="M51" s="12"/>
      <c r="N51" s="11"/>
      <c r="O51" s="11"/>
      <c r="P51" s="12"/>
      <c r="Q51" s="11"/>
      <c r="R51" s="11"/>
      <c r="S51" s="12"/>
      <c r="T51" s="11">
        <f>T37+T50</f>
        <v>282</v>
      </c>
      <c r="U51" s="11">
        <f>U37+U50</f>
        <v>249</v>
      </c>
      <c r="V51" s="12">
        <f t="shared" si="23"/>
        <v>0.882978723404255</v>
      </c>
      <c r="W51" s="30">
        <f t="shared" si="24"/>
        <v>282</v>
      </c>
      <c r="X51" s="11">
        <f t="shared" si="25"/>
        <v>249</v>
      </c>
      <c r="Y51" s="39">
        <f t="shared" si="26"/>
        <v>0.882978723404255</v>
      </c>
    </row>
    <row r="52" customHeight="1" spans="1:25">
      <c r="A52" s="10" t="s">
        <v>61</v>
      </c>
      <c r="B52" s="11"/>
      <c r="C52" s="11"/>
      <c r="D52" s="12"/>
      <c r="E52" s="11"/>
      <c r="F52" s="11"/>
      <c r="G52" s="12"/>
      <c r="H52" s="11"/>
      <c r="I52" s="11"/>
      <c r="J52" s="12"/>
      <c r="K52" s="11"/>
      <c r="L52" s="11"/>
      <c r="M52" s="12"/>
      <c r="N52" s="11"/>
      <c r="O52" s="11"/>
      <c r="P52" s="12"/>
      <c r="Q52" s="11"/>
      <c r="R52" s="11"/>
      <c r="S52" s="12"/>
      <c r="T52" s="11">
        <f>T24+T51</f>
        <v>1643</v>
      </c>
      <c r="U52" s="11">
        <f>U24+U51</f>
        <v>1362</v>
      </c>
      <c r="V52" s="12">
        <f t="shared" si="23"/>
        <v>0.828971393791844</v>
      </c>
      <c r="W52" s="44">
        <f t="shared" si="24"/>
        <v>1643</v>
      </c>
      <c r="X52" s="45">
        <f t="shared" si="25"/>
        <v>1362</v>
      </c>
      <c r="Y52" s="46">
        <f t="shared" si="26"/>
        <v>0.828971393791844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236220472440945" right="0.236220472440945" top="0.748031496062992" bottom="0.748031496062992" header="0.31496062992126" footer="0.31496062992126"/>
  <pageSetup paperSize="9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workbookViewId="0">
      <pane xSplit="1" ySplit="3" topLeftCell="B25" activePane="bottomRight" state="frozen"/>
      <selection/>
      <selection pane="topRight"/>
      <selection pane="bottomLeft"/>
      <selection pane="bottomRight" activeCell="U24" sqref="U24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63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>
        <v>155</v>
      </c>
      <c r="C4" s="8">
        <v>108</v>
      </c>
      <c r="D4" s="9">
        <f>C4/B4</f>
        <v>0.696774193548387</v>
      </c>
      <c r="E4" s="8"/>
      <c r="F4" s="8"/>
      <c r="G4" s="9"/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>
        <v>175</v>
      </c>
      <c r="U4" s="8">
        <v>130</v>
      </c>
      <c r="V4" s="9">
        <f t="shared" ref="V4:V12" si="0">U4/T4</f>
        <v>0.742857142857143</v>
      </c>
      <c r="W4" s="29">
        <f t="shared" ref="W4:W13" si="1">B4+E4+H4+K4+N4+Q4+T4</f>
        <v>330</v>
      </c>
      <c r="X4" s="8">
        <f t="shared" ref="X4:X13" si="2">C4+F4+I4+L4+O4+R4+U4</f>
        <v>238</v>
      </c>
      <c r="Y4" s="33">
        <f t="shared" ref="Y4:Y13" si="3">X4/W4</f>
        <v>0.721212121212121</v>
      </c>
    </row>
    <row r="5" spans="1:25">
      <c r="A5" s="7" t="s">
        <v>14</v>
      </c>
      <c r="B5" s="8"/>
      <c r="C5" s="8"/>
      <c r="D5" s="9"/>
      <c r="E5" s="8"/>
      <c r="F5" s="8"/>
      <c r="G5" s="9"/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/>
      <c r="X5" s="8"/>
      <c r="Y5" s="33"/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>
        <v>116</v>
      </c>
      <c r="C7" s="8">
        <v>61</v>
      </c>
      <c r="D7" s="9">
        <f>C7/B7</f>
        <v>0.525862068965517</v>
      </c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>
        <v>130</v>
      </c>
      <c r="U7" s="8">
        <v>58</v>
      </c>
      <c r="V7" s="9">
        <f t="shared" si="0"/>
        <v>0.446153846153846</v>
      </c>
      <c r="W7" s="29">
        <f t="shared" si="1"/>
        <v>246</v>
      </c>
      <c r="X7" s="8">
        <f t="shared" si="2"/>
        <v>119</v>
      </c>
      <c r="Y7" s="33">
        <f t="shared" si="3"/>
        <v>0.483739837398374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43">
        <v>55</v>
      </c>
      <c r="U8" s="43">
        <v>50</v>
      </c>
      <c r="V8" s="9">
        <f t="shared" si="0"/>
        <v>0.909090909090909</v>
      </c>
      <c r="W8" s="29">
        <f t="shared" si="1"/>
        <v>55</v>
      </c>
      <c r="X8" s="8">
        <f t="shared" si="2"/>
        <v>50</v>
      </c>
      <c r="Y8" s="33">
        <f t="shared" si="3"/>
        <v>0.909090909090909</v>
      </c>
    </row>
    <row r="9" spans="1:25">
      <c r="A9" s="10" t="s">
        <v>18</v>
      </c>
      <c r="B9" s="11">
        <f>SUM(B4:B8)</f>
        <v>271</v>
      </c>
      <c r="C9" s="11">
        <f>SUM(C4:C8)</f>
        <v>169</v>
      </c>
      <c r="D9" s="12">
        <f t="shared" ref="D9:D17" si="4">C9/B9</f>
        <v>0.623616236162362</v>
      </c>
      <c r="E9" s="11"/>
      <c r="F9" s="11"/>
      <c r="G9" s="12"/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>
        <f>SUM(T4:T8)</f>
        <v>360</v>
      </c>
      <c r="U9" s="11">
        <f>SUM(U4:U8)</f>
        <v>238</v>
      </c>
      <c r="V9" s="12">
        <f t="shared" si="0"/>
        <v>0.661111111111111</v>
      </c>
      <c r="W9" s="30">
        <f t="shared" si="1"/>
        <v>631</v>
      </c>
      <c r="X9" s="11">
        <f t="shared" si="2"/>
        <v>407</v>
      </c>
      <c r="Y9" s="39">
        <f t="shared" si="3"/>
        <v>0.645007923930269</v>
      </c>
    </row>
    <row r="10" spans="1:25">
      <c r="A10" s="7" t="s">
        <v>19</v>
      </c>
      <c r="B10" s="8">
        <v>478</v>
      </c>
      <c r="C10" s="8">
        <v>467</v>
      </c>
      <c r="D10" s="9">
        <f t="shared" si="4"/>
        <v>0.976987447698745</v>
      </c>
      <c r="E10" s="8"/>
      <c r="F10" s="8"/>
      <c r="G10" s="9"/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>
        <v>115</v>
      </c>
      <c r="U10" s="8">
        <v>110</v>
      </c>
      <c r="V10" s="9">
        <f t="shared" si="0"/>
        <v>0.956521739130435</v>
      </c>
      <c r="W10" s="31">
        <f t="shared" si="1"/>
        <v>593</v>
      </c>
      <c r="X10" s="8">
        <f t="shared" si="2"/>
        <v>577</v>
      </c>
      <c r="Y10" s="33">
        <f t="shared" si="3"/>
        <v>0.973018549747049</v>
      </c>
    </row>
    <row r="11" spans="1:25">
      <c r="A11" s="7" t="s">
        <v>20</v>
      </c>
      <c r="B11" s="8">
        <v>70</v>
      </c>
      <c r="C11" s="8">
        <v>68</v>
      </c>
      <c r="D11" s="9">
        <f t="shared" si="4"/>
        <v>0.971428571428571</v>
      </c>
      <c r="E11" s="8"/>
      <c r="F11" s="8"/>
      <c r="G11" s="9"/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/>
      <c r="U11" s="8"/>
      <c r="V11" s="9"/>
      <c r="W11" s="31">
        <f t="shared" si="1"/>
        <v>70</v>
      </c>
      <c r="X11" s="8">
        <f t="shared" si="2"/>
        <v>68</v>
      </c>
      <c r="Y11" s="33">
        <f t="shared" si="3"/>
        <v>0.971428571428571</v>
      </c>
    </row>
    <row r="12" spans="1:25">
      <c r="A12" s="7" t="s">
        <v>21</v>
      </c>
      <c r="B12" s="8">
        <v>136</v>
      </c>
      <c r="C12" s="8">
        <v>124</v>
      </c>
      <c r="D12" s="9">
        <f t="shared" si="4"/>
        <v>0.911764705882353</v>
      </c>
      <c r="E12" s="8"/>
      <c r="F12" s="8"/>
      <c r="G12" s="9"/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>
        <v>50</v>
      </c>
      <c r="U12" s="8">
        <v>41</v>
      </c>
      <c r="V12" s="9">
        <f t="shared" si="0"/>
        <v>0.82</v>
      </c>
      <c r="W12" s="31">
        <f t="shared" si="1"/>
        <v>186</v>
      </c>
      <c r="X12" s="8">
        <f t="shared" si="2"/>
        <v>165</v>
      </c>
      <c r="Y12" s="33">
        <f t="shared" si="3"/>
        <v>0.887096774193548</v>
      </c>
    </row>
    <row r="13" spans="1:25">
      <c r="A13" s="7" t="s">
        <v>22</v>
      </c>
      <c r="B13" s="8">
        <v>1</v>
      </c>
      <c r="C13" s="8">
        <v>1</v>
      </c>
      <c r="D13" s="9">
        <f t="shared" si="4"/>
        <v>1</v>
      </c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>
        <f t="shared" si="1"/>
        <v>1</v>
      </c>
      <c r="X13" s="8">
        <f t="shared" si="2"/>
        <v>1</v>
      </c>
      <c r="Y13" s="33">
        <f t="shared" si="3"/>
        <v>1</v>
      </c>
    </row>
    <row r="14" spans="1:25">
      <c r="A14" s="7" t="s">
        <v>23</v>
      </c>
      <c r="B14" s="8">
        <v>103</v>
      </c>
      <c r="C14" s="8">
        <v>100</v>
      </c>
      <c r="D14" s="9">
        <f t="shared" si="4"/>
        <v>0.970873786407767</v>
      </c>
      <c r="E14" s="8"/>
      <c r="F14" s="8"/>
      <c r="G14" s="9"/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>
        <v>1</v>
      </c>
      <c r="U14" s="8">
        <v>1</v>
      </c>
      <c r="V14" s="9">
        <f>U14/T14</f>
        <v>1</v>
      </c>
      <c r="W14" s="31">
        <f t="shared" ref="W14:W17" si="5">B14+E14+H14+K14+N14+Q14+T14</f>
        <v>104</v>
      </c>
      <c r="X14" s="8">
        <f t="shared" ref="X14:X17" si="6">C14+F14+I14+L14+O14+R14+U14</f>
        <v>101</v>
      </c>
      <c r="Y14" s="33">
        <f t="shared" ref="Y14:Y17" si="7">X14/W14</f>
        <v>0.971153846153846</v>
      </c>
    </row>
    <row r="15" spans="1:25">
      <c r="A15" s="7" t="s">
        <v>24</v>
      </c>
      <c r="B15" s="8">
        <v>2</v>
      </c>
      <c r="C15" s="8">
        <v>2</v>
      </c>
      <c r="D15" s="9">
        <f t="shared" si="4"/>
        <v>1</v>
      </c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/>
      <c r="U15" s="8"/>
      <c r="V15" s="9"/>
      <c r="W15" s="31">
        <f t="shared" si="5"/>
        <v>2</v>
      </c>
      <c r="X15" s="8">
        <f t="shared" si="6"/>
        <v>2</v>
      </c>
      <c r="Y15" s="33">
        <f t="shared" si="7"/>
        <v>1</v>
      </c>
    </row>
    <row r="16" spans="1:25">
      <c r="A16" s="7" t="s">
        <v>25</v>
      </c>
      <c r="B16" s="8">
        <v>2</v>
      </c>
      <c r="C16" s="8">
        <v>2</v>
      </c>
      <c r="D16" s="9">
        <f t="shared" si="4"/>
        <v>1</v>
      </c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/>
      <c r="U16" s="8"/>
      <c r="V16" s="9"/>
      <c r="W16" s="31">
        <f t="shared" si="5"/>
        <v>2</v>
      </c>
      <c r="X16" s="8">
        <f t="shared" si="6"/>
        <v>2</v>
      </c>
      <c r="Y16" s="33">
        <f t="shared" si="7"/>
        <v>1</v>
      </c>
    </row>
    <row r="17" spans="1:25">
      <c r="A17" s="7" t="s">
        <v>26</v>
      </c>
      <c r="B17" s="8">
        <v>9</v>
      </c>
      <c r="C17" s="8">
        <v>7</v>
      </c>
      <c r="D17" s="9">
        <f t="shared" si="4"/>
        <v>0.777777777777778</v>
      </c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/>
      <c r="U17" s="8"/>
      <c r="V17" s="9"/>
      <c r="W17" s="31">
        <f t="shared" si="5"/>
        <v>9</v>
      </c>
      <c r="X17" s="8">
        <f t="shared" si="6"/>
        <v>7</v>
      </c>
      <c r="Y17" s="33">
        <f t="shared" si="7"/>
        <v>0.777777777777778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>
        <v>11</v>
      </c>
      <c r="C19" s="8">
        <v>9</v>
      </c>
      <c r="D19" s="9">
        <f>C19/B19</f>
        <v>0.818181818181818</v>
      </c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/>
      <c r="U19" s="8"/>
      <c r="V19" s="9"/>
      <c r="W19" s="31">
        <f t="shared" ref="W19:W20" si="8">B19+E19+H19+K19+N19+Q19+T19</f>
        <v>11</v>
      </c>
      <c r="X19" s="8">
        <f t="shared" ref="X19:X20" si="9">C19+F19+I19+L19+O19+R19+U19</f>
        <v>9</v>
      </c>
      <c r="Y19" s="33">
        <f t="shared" ref="Y19:Y20" si="10">X19/W19</f>
        <v>0.818181818181818</v>
      </c>
    </row>
    <row r="20" spans="1:25">
      <c r="A20" s="7" t="s">
        <v>29</v>
      </c>
      <c r="B20" s="8">
        <v>10</v>
      </c>
      <c r="C20" s="8">
        <v>6</v>
      </c>
      <c r="D20" s="9">
        <f>C20/B20</f>
        <v>0.6</v>
      </c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/>
      <c r="U20" s="8"/>
      <c r="V20" s="9"/>
      <c r="W20" s="31">
        <f t="shared" si="8"/>
        <v>10</v>
      </c>
      <c r="X20" s="8">
        <f t="shared" si="9"/>
        <v>6</v>
      </c>
      <c r="Y20" s="33">
        <f t="shared" si="10"/>
        <v>0.6</v>
      </c>
    </row>
    <row r="21" spans="1:25">
      <c r="A21" s="7" t="s">
        <v>30</v>
      </c>
      <c r="B21" s="8"/>
      <c r="C21" s="8"/>
      <c r="D21" s="9"/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/>
      <c r="U21" s="8"/>
      <c r="V21" s="9"/>
      <c r="W21" s="31"/>
      <c r="X21" s="8"/>
      <c r="Y21" s="33"/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>
        <f>SUM(B10:B22)</f>
        <v>822</v>
      </c>
      <c r="C23" s="11">
        <f>SUM(C10:C22)</f>
        <v>786</v>
      </c>
      <c r="D23" s="12">
        <f t="shared" ref="D23:D27" si="11">C23/B23</f>
        <v>0.956204379562044</v>
      </c>
      <c r="E23" s="11"/>
      <c r="F23" s="11"/>
      <c r="G23" s="12"/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>
        <f>SUM(T10:T22)</f>
        <v>166</v>
      </c>
      <c r="U23" s="11">
        <f>SUM(U10:U22)</f>
        <v>152</v>
      </c>
      <c r="V23" s="12">
        <f t="shared" ref="V23:V25" si="12">U23/T23</f>
        <v>0.91566265060241</v>
      </c>
      <c r="W23" s="30">
        <f t="shared" ref="W23:W25" si="13">B23+E23+H23+K23+N23+Q23+T23</f>
        <v>988</v>
      </c>
      <c r="X23" s="11">
        <f t="shared" ref="X23:X25" si="14">C23+F23+I23+L23+O23+R23+U23</f>
        <v>938</v>
      </c>
      <c r="Y23" s="39">
        <f t="shared" ref="Y23:Y25" si="15">X23/W23</f>
        <v>0.949392712550607</v>
      </c>
    </row>
    <row r="24" spans="1:25">
      <c r="A24" s="10" t="s">
        <v>33</v>
      </c>
      <c r="B24" s="11">
        <f>B9+B23</f>
        <v>1093</v>
      </c>
      <c r="C24" s="11">
        <f>C9+C23</f>
        <v>955</v>
      </c>
      <c r="D24" s="12">
        <f t="shared" si="11"/>
        <v>0.873741994510521</v>
      </c>
      <c r="E24" s="11"/>
      <c r="F24" s="11"/>
      <c r="G24" s="12"/>
      <c r="H24" s="11"/>
      <c r="I24" s="11"/>
      <c r="J24" s="12"/>
      <c r="K24" s="11"/>
      <c r="L24" s="11"/>
      <c r="M24" s="12"/>
      <c r="N24" s="11"/>
      <c r="O24" s="11"/>
      <c r="P24" s="12"/>
      <c r="Q24" s="11"/>
      <c r="R24" s="11"/>
      <c r="S24" s="12"/>
      <c r="T24" s="11">
        <f>T9+T23</f>
        <v>526</v>
      </c>
      <c r="U24" s="11">
        <f>U9+U23</f>
        <v>390</v>
      </c>
      <c r="V24" s="12">
        <f t="shared" si="12"/>
        <v>0.741444866920152</v>
      </c>
      <c r="W24" s="30">
        <f t="shared" si="13"/>
        <v>1619</v>
      </c>
      <c r="X24" s="11">
        <f t="shared" si="14"/>
        <v>1345</v>
      </c>
      <c r="Y24" s="39">
        <f t="shared" si="15"/>
        <v>0.830759728227301</v>
      </c>
    </row>
    <row r="25" spans="1:25">
      <c r="A25" s="7" t="s">
        <v>34</v>
      </c>
      <c r="B25" s="8">
        <v>8</v>
      </c>
      <c r="C25" s="8">
        <v>5</v>
      </c>
      <c r="D25" s="9">
        <f t="shared" si="11"/>
        <v>0.625</v>
      </c>
      <c r="E25" s="8"/>
      <c r="F25" s="8"/>
      <c r="G25" s="9"/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>
        <v>10</v>
      </c>
      <c r="U25" s="8">
        <v>7</v>
      </c>
      <c r="V25" s="9">
        <f t="shared" si="12"/>
        <v>0.7</v>
      </c>
      <c r="W25" s="31">
        <f t="shared" si="13"/>
        <v>18</v>
      </c>
      <c r="X25" s="8">
        <f t="shared" si="14"/>
        <v>12</v>
      </c>
      <c r="Y25" s="33">
        <f t="shared" si="15"/>
        <v>0.666666666666667</v>
      </c>
    </row>
    <row r="26" spans="1:25">
      <c r="A26" s="7" t="s">
        <v>35</v>
      </c>
      <c r="B26" s="8">
        <v>1</v>
      </c>
      <c r="C26" s="8">
        <v>0</v>
      </c>
      <c r="D26" s="9">
        <f t="shared" si="11"/>
        <v>0</v>
      </c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/>
      <c r="X26" s="8"/>
      <c r="Y26" s="33"/>
    </row>
    <row r="27" spans="1:25">
      <c r="A27" s="7" t="s">
        <v>36</v>
      </c>
      <c r="B27" s="8">
        <v>23</v>
      </c>
      <c r="C27" s="8">
        <v>12</v>
      </c>
      <c r="D27" s="9">
        <f t="shared" si="11"/>
        <v>0.521739130434783</v>
      </c>
      <c r="E27" s="8"/>
      <c r="F27" s="8"/>
      <c r="G27" s="9"/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>
        <v>1</v>
      </c>
      <c r="U27" s="8">
        <v>0</v>
      </c>
      <c r="V27" s="9">
        <f t="shared" ref="V27:V30" si="16">U27/T27</f>
        <v>0</v>
      </c>
      <c r="W27" s="31">
        <f t="shared" ref="W27:W30" si="17">B27+E27+H27+K27+N27+Q27+T27</f>
        <v>24</v>
      </c>
      <c r="X27" s="8">
        <f t="shared" ref="X27:X30" si="18">C27+F27+I27+L27+O27+R27+U27</f>
        <v>12</v>
      </c>
      <c r="Y27" s="33">
        <f t="shared" ref="Y27:Y30" si="19">X27/W27</f>
        <v>0.5</v>
      </c>
    </row>
    <row r="28" spans="1:25">
      <c r="A28" s="7" t="s">
        <v>37</v>
      </c>
      <c r="B28" s="8">
        <v>1</v>
      </c>
      <c r="C28" s="8">
        <v>1</v>
      </c>
      <c r="D28" s="9">
        <f t="shared" ref="D28:D33" si="20">C28/B28</f>
        <v>1</v>
      </c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/>
      <c r="U28" s="8"/>
      <c r="V28" s="9"/>
      <c r="W28" s="31">
        <f t="shared" si="17"/>
        <v>1</v>
      </c>
      <c r="X28" s="8">
        <f t="shared" si="18"/>
        <v>1</v>
      </c>
      <c r="Y28" s="33">
        <f t="shared" si="19"/>
        <v>1</v>
      </c>
    </row>
    <row r="29" spans="1:25">
      <c r="A29" s="7" t="s">
        <v>38</v>
      </c>
      <c r="B29" s="8"/>
      <c r="C29" s="8"/>
      <c r="D29" s="9"/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/>
      <c r="U29" s="8"/>
      <c r="V29" s="9"/>
      <c r="W29" s="31"/>
      <c r="X29" s="8"/>
      <c r="Y29" s="33"/>
    </row>
    <row r="30" spans="1:25">
      <c r="A30" s="10" t="s">
        <v>39</v>
      </c>
      <c r="B30" s="11">
        <f>SUM(B25:B29)</f>
        <v>33</v>
      </c>
      <c r="C30" s="11">
        <f>SUM(C25:C29)</f>
        <v>18</v>
      </c>
      <c r="D30" s="12">
        <f t="shared" si="20"/>
        <v>0.545454545454545</v>
      </c>
      <c r="E30" s="11"/>
      <c r="F30" s="11"/>
      <c r="G30" s="12"/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>
        <f>SUM(T25:T29)</f>
        <v>11</v>
      </c>
      <c r="U30" s="11">
        <f>SUM(U25:U29)</f>
        <v>7</v>
      </c>
      <c r="V30" s="12">
        <f t="shared" si="16"/>
        <v>0.636363636363636</v>
      </c>
      <c r="W30" s="30">
        <f t="shared" si="17"/>
        <v>44</v>
      </c>
      <c r="X30" s="11">
        <f t="shared" si="18"/>
        <v>25</v>
      </c>
      <c r="Y30" s="39">
        <f t="shared" si="19"/>
        <v>0.568181818181818</v>
      </c>
    </row>
    <row r="31" spans="1:25">
      <c r="A31" s="7" t="s">
        <v>40</v>
      </c>
      <c r="B31" s="8"/>
      <c r="C31" s="8"/>
      <c r="D31" s="9"/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/>
      <c r="U31" s="8"/>
      <c r="V31" s="9"/>
      <c r="W31" s="31"/>
      <c r="X31" s="8"/>
      <c r="Y31" s="33"/>
    </row>
    <row r="32" spans="1:25">
      <c r="A32" s="7" t="s">
        <v>41</v>
      </c>
      <c r="B32" s="8"/>
      <c r="C32" s="8"/>
      <c r="D32" s="9"/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>
        <v>2</v>
      </c>
      <c r="U32" s="8">
        <v>1</v>
      </c>
      <c r="V32" s="9">
        <f t="shared" ref="V32:V43" si="21">U32/T32</f>
        <v>0.5</v>
      </c>
      <c r="W32" s="31">
        <f t="shared" ref="W32:W43" si="22">B32+E32+H32+K32+N32+Q32+T32</f>
        <v>2</v>
      </c>
      <c r="X32" s="8">
        <f t="shared" ref="X32:X43" si="23">C32+F32+I32+L32+O32+R32+U32</f>
        <v>1</v>
      </c>
      <c r="Y32" s="33">
        <f t="shared" ref="Y32:Y43" si="24">X32/W32</f>
        <v>0.5</v>
      </c>
    </row>
    <row r="33" spans="1:25">
      <c r="A33" s="7" t="s">
        <v>42</v>
      </c>
      <c r="B33" s="8">
        <v>10</v>
      </c>
      <c r="C33" s="8">
        <v>4</v>
      </c>
      <c r="D33" s="9">
        <f t="shared" si="20"/>
        <v>0.4</v>
      </c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>
        <v>1</v>
      </c>
      <c r="U33" s="8">
        <v>0</v>
      </c>
      <c r="V33" s="9">
        <f t="shared" si="21"/>
        <v>0</v>
      </c>
      <c r="W33" s="31">
        <f t="shared" si="22"/>
        <v>11</v>
      </c>
      <c r="X33" s="8">
        <f t="shared" si="23"/>
        <v>4</v>
      </c>
      <c r="Y33" s="33">
        <f t="shared" si="24"/>
        <v>0.363636363636364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/>
      <c r="U34" s="8"/>
      <c r="V34" s="9"/>
      <c r="W34" s="31"/>
      <c r="X34" s="8"/>
      <c r="Y34" s="33"/>
    </row>
    <row r="35" spans="1:25">
      <c r="A35" s="7" t="s">
        <v>44</v>
      </c>
      <c r="B35" s="8">
        <v>2</v>
      </c>
      <c r="C35" s="8">
        <v>2</v>
      </c>
      <c r="D35" s="9">
        <f>C35/B35</f>
        <v>1</v>
      </c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/>
      <c r="U35" s="8"/>
      <c r="V35" s="9"/>
      <c r="W35" s="31">
        <f t="shared" si="22"/>
        <v>2</v>
      </c>
      <c r="X35" s="8">
        <f t="shared" si="23"/>
        <v>2</v>
      </c>
      <c r="Y35" s="33">
        <f t="shared" si="24"/>
        <v>1</v>
      </c>
    </row>
    <row r="36" spans="1:25">
      <c r="A36" s="10" t="s">
        <v>45</v>
      </c>
      <c r="B36" s="11">
        <f>SUM(B31:B35)</f>
        <v>12</v>
      </c>
      <c r="C36" s="11">
        <f>SUM(C31:C35)</f>
        <v>6</v>
      </c>
      <c r="D36" s="12">
        <f t="shared" ref="D36:D40" si="25">C36/B36</f>
        <v>0.5</v>
      </c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>
        <f>SUM(T31:T35)</f>
        <v>3</v>
      </c>
      <c r="U36" s="11">
        <f>SUM(U31:U35)</f>
        <v>1</v>
      </c>
      <c r="V36" s="12">
        <f t="shared" si="21"/>
        <v>0.333333333333333</v>
      </c>
      <c r="W36" s="30">
        <f t="shared" si="22"/>
        <v>15</v>
      </c>
      <c r="X36" s="11">
        <f t="shared" si="23"/>
        <v>7</v>
      </c>
      <c r="Y36" s="39">
        <f t="shared" si="24"/>
        <v>0.466666666666667</v>
      </c>
    </row>
    <row r="37" spans="1:25">
      <c r="A37" s="10" t="s">
        <v>46</v>
      </c>
      <c r="B37" s="11">
        <f>B30+B36</f>
        <v>45</v>
      </c>
      <c r="C37" s="11">
        <f>C30+C36</f>
        <v>24</v>
      </c>
      <c r="D37" s="12">
        <f t="shared" si="25"/>
        <v>0.533333333333333</v>
      </c>
      <c r="E37" s="11"/>
      <c r="F37" s="11"/>
      <c r="G37" s="12"/>
      <c r="H37" s="11"/>
      <c r="I37" s="11"/>
      <c r="J37" s="12"/>
      <c r="K37" s="11"/>
      <c r="L37" s="11"/>
      <c r="M37" s="12"/>
      <c r="N37" s="11"/>
      <c r="O37" s="11"/>
      <c r="P37" s="12"/>
      <c r="Q37" s="11"/>
      <c r="R37" s="11"/>
      <c r="S37" s="12"/>
      <c r="T37" s="11">
        <f>T30+T36</f>
        <v>14</v>
      </c>
      <c r="U37" s="11">
        <f>U30+U36</f>
        <v>8</v>
      </c>
      <c r="V37" s="12">
        <f t="shared" si="21"/>
        <v>0.571428571428571</v>
      </c>
      <c r="W37" s="30">
        <f t="shared" si="22"/>
        <v>59</v>
      </c>
      <c r="X37" s="11">
        <f t="shared" si="23"/>
        <v>32</v>
      </c>
      <c r="Y37" s="39">
        <f t="shared" si="24"/>
        <v>0.542372881355932</v>
      </c>
    </row>
    <row r="38" spans="1:25">
      <c r="A38" s="7" t="s">
        <v>47</v>
      </c>
      <c r="B38" s="8">
        <v>1</v>
      </c>
      <c r="C38" s="8">
        <v>1</v>
      </c>
      <c r="D38" s="9">
        <f t="shared" si="25"/>
        <v>1</v>
      </c>
      <c r="E38" s="8"/>
      <c r="F38" s="8"/>
      <c r="G38" s="9"/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>
        <v>9</v>
      </c>
      <c r="U38" s="8">
        <v>7</v>
      </c>
      <c r="V38" s="9">
        <f t="shared" si="21"/>
        <v>0.777777777777778</v>
      </c>
      <c r="W38" s="31">
        <f t="shared" si="22"/>
        <v>10</v>
      </c>
      <c r="X38" s="8">
        <f t="shared" si="23"/>
        <v>8</v>
      </c>
      <c r="Y38" s="33">
        <f t="shared" si="24"/>
        <v>0.8</v>
      </c>
    </row>
    <row r="39" spans="1:25">
      <c r="A39" s="7" t="s">
        <v>48</v>
      </c>
      <c r="B39" s="8">
        <v>7</v>
      </c>
      <c r="C39" s="8">
        <v>6</v>
      </c>
      <c r="D39" s="9">
        <f t="shared" si="25"/>
        <v>0.857142857142857</v>
      </c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/>
      <c r="U39" s="8"/>
      <c r="V39" s="9"/>
      <c r="W39" s="31">
        <f t="shared" si="22"/>
        <v>7</v>
      </c>
      <c r="X39" s="8">
        <f t="shared" si="23"/>
        <v>6</v>
      </c>
      <c r="Y39" s="33">
        <f t="shared" si="24"/>
        <v>0.857142857142857</v>
      </c>
    </row>
    <row r="40" spans="1:25">
      <c r="A40" s="7" t="s">
        <v>49</v>
      </c>
      <c r="B40" s="8">
        <v>72</v>
      </c>
      <c r="C40" s="8">
        <v>42</v>
      </c>
      <c r="D40" s="9">
        <f t="shared" si="25"/>
        <v>0.583333333333333</v>
      </c>
      <c r="E40" s="8"/>
      <c r="F40" s="8"/>
      <c r="G40" s="9"/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>
        <v>4</v>
      </c>
      <c r="U40" s="8">
        <v>2</v>
      </c>
      <c r="V40" s="9">
        <f t="shared" si="21"/>
        <v>0.5</v>
      </c>
      <c r="W40" s="31">
        <f t="shared" si="22"/>
        <v>76</v>
      </c>
      <c r="X40" s="8">
        <f t="shared" si="23"/>
        <v>44</v>
      </c>
      <c r="Y40" s="33">
        <f t="shared" si="24"/>
        <v>0.578947368421053</v>
      </c>
    </row>
    <row r="41" spans="1:25">
      <c r="A41" s="7" t="s">
        <v>50</v>
      </c>
      <c r="B41" s="8"/>
      <c r="C41" s="8"/>
      <c r="D41" s="9"/>
      <c r="E41" s="8"/>
      <c r="F41" s="8"/>
      <c r="G41" s="9"/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/>
      <c r="U41" s="8"/>
      <c r="V41" s="9"/>
      <c r="W41" s="31"/>
      <c r="X41" s="8"/>
      <c r="Y41" s="33"/>
    </row>
    <row r="42" spans="1:25">
      <c r="A42" s="7" t="s">
        <v>51</v>
      </c>
      <c r="B42" s="8">
        <v>1</v>
      </c>
      <c r="C42" s="8">
        <v>1</v>
      </c>
      <c r="D42" s="9">
        <f>C42/B42</f>
        <v>1</v>
      </c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/>
      <c r="U42" s="8"/>
      <c r="V42" s="9"/>
      <c r="W42" s="31">
        <f t="shared" si="22"/>
        <v>1</v>
      </c>
      <c r="X42" s="8">
        <f t="shared" si="23"/>
        <v>1</v>
      </c>
      <c r="Y42" s="33">
        <f t="shared" si="24"/>
        <v>1</v>
      </c>
    </row>
    <row r="43" spans="1:25">
      <c r="A43" s="10" t="s">
        <v>52</v>
      </c>
      <c r="B43" s="11">
        <f>SUM(B38:B42)</f>
        <v>81</v>
      </c>
      <c r="C43" s="11">
        <f>SUM(C38:C42)</f>
        <v>50</v>
      </c>
      <c r="D43" s="12">
        <f t="shared" ref="D43:D48" si="26">C43/B43</f>
        <v>0.617283950617284</v>
      </c>
      <c r="E43" s="11"/>
      <c r="F43" s="11"/>
      <c r="G43" s="12"/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>
        <f>SUM(T38:T42)</f>
        <v>13</v>
      </c>
      <c r="U43" s="11">
        <f>SUM(U38:U42)</f>
        <v>9</v>
      </c>
      <c r="V43" s="12">
        <f t="shared" si="21"/>
        <v>0.692307692307692</v>
      </c>
      <c r="W43" s="30">
        <f t="shared" si="22"/>
        <v>94</v>
      </c>
      <c r="X43" s="11">
        <f t="shared" si="23"/>
        <v>59</v>
      </c>
      <c r="Y43" s="39">
        <f t="shared" si="24"/>
        <v>0.627659574468085</v>
      </c>
    </row>
    <row r="44" spans="1:25">
      <c r="A44" s="7" t="s">
        <v>53</v>
      </c>
      <c r="B44" s="8"/>
      <c r="C44" s="8"/>
      <c r="D44" s="9"/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/>
      <c r="U44" s="8"/>
      <c r="V44" s="9"/>
      <c r="W44" s="31"/>
      <c r="X44" s="8"/>
      <c r="Y44" s="33"/>
    </row>
    <row r="45" spans="1:25">
      <c r="A45" s="7" t="s">
        <v>54</v>
      </c>
      <c r="B45" s="8"/>
      <c r="C45" s="8"/>
      <c r="D45" s="9"/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/>
      <c r="U45" s="8"/>
      <c r="V45" s="9"/>
      <c r="W45" s="31"/>
      <c r="X45" s="8"/>
      <c r="Y45" s="33"/>
    </row>
    <row r="46" spans="1:25">
      <c r="A46" s="7" t="s">
        <v>55</v>
      </c>
      <c r="B46" s="8">
        <v>9</v>
      </c>
      <c r="C46" s="8">
        <v>5</v>
      </c>
      <c r="D46" s="9">
        <f t="shared" si="26"/>
        <v>0.555555555555556</v>
      </c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>
        <v>3</v>
      </c>
      <c r="U46" s="8">
        <v>3</v>
      </c>
      <c r="V46" s="9">
        <f t="shared" ref="V46" si="27">U46/T46</f>
        <v>1</v>
      </c>
      <c r="W46" s="31">
        <f t="shared" ref="W46:W48" si="28">B46+E46+H46+K46+N46+Q46+T46</f>
        <v>12</v>
      </c>
      <c r="X46" s="8">
        <f t="shared" ref="X46:X48" si="29">C46+F46+I46+L46+O46+R46+U46</f>
        <v>8</v>
      </c>
      <c r="Y46" s="33">
        <f t="shared" ref="Y46:Y48" si="30">X46/W46</f>
        <v>0.666666666666667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/>
      <c r="U47" s="8"/>
      <c r="V47" s="9"/>
      <c r="W47" s="31"/>
      <c r="X47" s="8"/>
      <c r="Y47" s="33"/>
    </row>
    <row r="48" spans="1:25">
      <c r="A48" s="7" t="s">
        <v>57</v>
      </c>
      <c r="B48" s="8">
        <v>12</v>
      </c>
      <c r="C48" s="8">
        <v>8</v>
      </c>
      <c r="D48" s="9">
        <f t="shared" si="26"/>
        <v>0.666666666666667</v>
      </c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9"/>
      <c r="W48" s="31">
        <f t="shared" si="28"/>
        <v>12</v>
      </c>
      <c r="X48" s="8">
        <f t="shared" si="29"/>
        <v>8</v>
      </c>
      <c r="Y48" s="33">
        <f t="shared" si="30"/>
        <v>0.666666666666667</v>
      </c>
    </row>
    <row r="49" spans="1:25">
      <c r="A49" s="10" t="s">
        <v>58</v>
      </c>
      <c r="B49" s="11">
        <f>SUM(B44:B48)</f>
        <v>21</v>
      </c>
      <c r="C49" s="11">
        <f>SUM(C44:C48)</f>
        <v>13</v>
      </c>
      <c r="D49" s="12">
        <f t="shared" ref="D49:D52" si="31">C49/B49</f>
        <v>0.619047619047619</v>
      </c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>
        <f>SUM(T44:T48)</f>
        <v>3</v>
      </c>
      <c r="U49" s="11">
        <f>SUM(U44:U48)</f>
        <v>3</v>
      </c>
      <c r="V49" s="12">
        <f t="shared" ref="V49:V52" si="32">U49/T49</f>
        <v>1</v>
      </c>
      <c r="W49" s="30">
        <f t="shared" ref="W49:W52" si="33">B49+E49+H49+K49+N49+Q49+T49</f>
        <v>24</v>
      </c>
      <c r="X49" s="11">
        <f t="shared" ref="X49:X52" si="34">C49+F49+I49+L49+O49+R49+U49</f>
        <v>16</v>
      </c>
      <c r="Y49" s="39">
        <f t="shared" ref="Y49:Y52" si="35">X49/W49</f>
        <v>0.666666666666667</v>
      </c>
    </row>
    <row r="50" spans="1:25">
      <c r="A50" s="10" t="s">
        <v>59</v>
      </c>
      <c r="B50" s="11">
        <f>B43+B49</f>
        <v>102</v>
      </c>
      <c r="C50" s="11">
        <f>C43+C49</f>
        <v>63</v>
      </c>
      <c r="D50" s="12">
        <f t="shared" si="31"/>
        <v>0.617647058823529</v>
      </c>
      <c r="E50" s="11"/>
      <c r="F50" s="11"/>
      <c r="G50" s="12"/>
      <c r="H50" s="11"/>
      <c r="I50" s="11"/>
      <c r="J50" s="12"/>
      <c r="K50" s="11"/>
      <c r="L50" s="11"/>
      <c r="M50" s="12"/>
      <c r="N50" s="11"/>
      <c r="O50" s="11"/>
      <c r="P50" s="12"/>
      <c r="Q50" s="11"/>
      <c r="R50" s="11"/>
      <c r="S50" s="12"/>
      <c r="T50" s="11">
        <f>T43+T49</f>
        <v>16</v>
      </c>
      <c r="U50" s="11">
        <f>U43+U49</f>
        <v>12</v>
      </c>
      <c r="V50" s="12">
        <f t="shared" si="32"/>
        <v>0.75</v>
      </c>
      <c r="W50" s="30">
        <f t="shared" si="33"/>
        <v>118</v>
      </c>
      <c r="X50" s="11">
        <f t="shared" si="34"/>
        <v>75</v>
      </c>
      <c r="Y50" s="39">
        <f t="shared" si="35"/>
        <v>0.635593220338983</v>
      </c>
    </row>
    <row r="51" customHeight="1" spans="1:25">
      <c r="A51" s="10" t="s">
        <v>60</v>
      </c>
      <c r="B51" s="11">
        <f>B37+B50</f>
        <v>147</v>
      </c>
      <c r="C51" s="11">
        <f>C37+C50</f>
        <v>87</v>
      </c>
      <c r="D51" s="12">
        <f t="shared" si="31"/>
        <v>0.591836734693878</v>
      </c>
      <c r="E51" s="11"/>
      <c r="F51" s="11"/>
      <c r="G51" s="12"/>
      <c r="H51" s="11"/>
      <c r="I51" s="11"/>
      <c r="J51" s="12"/>
      <c r="K51" s="11"/>
      <c r="L51" s="11"/>
      <c r="M51" s="12"/>
      <c r="N51" s="11"/>
      <c r="O51" s="11"/>
      <c r="P51" s="12"/>
      <c r="Q51" s="11"/>
      <c r="R51" s="11"/>
      <c r="S51" s="12"/>
      <c r="T51" s="11">
        <f>T37+T50</f>
        <v>30</v>
      </c>
      <c r="U51" s="11">
        <f>U37+U50</f>
        <v>20</v>
      </c>
      <c r="V51" s="12">
        <f t="shared" si="32"/>
        <v>0.666666666666667</v>
      </c>
      <c r="W51" s="30">
        <f t="shared" si="33"/>
        <v>177</v>
      </c>
      <c r="X51" s="11">
        <f t="shared" si="34"/>
        <v>107</v>
      </c>
      <c r="Y51" s="39">
        <f t="shared" si="35"/>
        <v>0.604519774011299</v>
      </c>
    </row>
    <row r="52" customHeight="1" spans="1:25">
      <c r="A52" s="10" t="s">
        <v>61</v>
      </c>
      <c r="B52" s="11">
        <f>B24+B51</f>
        <v>1240</v>
      </c>
      <c r="C52" s="11">
        <f>C24+C51</f>
        <v>1042</v>
      </c>
      <c r="D52" s="12">
        <f t="shared" si="31"/>
        <v>0.840322580645161</v>
      </c>
      <c r="E52" s="11"/>
      <c r="F52" s="11"/>
      <c r="G52" s="12"/>
      <c r="H52" s="11"/>
      <c r="I52" s="11"/>
      <c r="J52" s="12"/>
      <c r="K52" s="11"/>
      <c r="L52" s="11"/>
      <c r="M52" s="12"/>
      <c r="N52" s="11"/>
      <c r="O52" s="11"/>
      <c r="P52" s="12"/>
      <c r="Q52" s="11"/>
      <c r="R52" s="11"/>
      <c r="S52" s="12"/>
      <c r="T52" s="11">
        <f>T24+T51</f>
        <v>556</v>
      </c>
      <c r="U52" s="11">
        <f>U24+U51</f>
        <v>410</v>
      </c>
      <c r="V52" s="12">
        <f t="shared" si="32"/>
        <v>0.737410071942446</v>
      </c>
      <c r="W52" s="44">
        <f t="shared" si="33"/>
        <v>1796</v>
      </c>
      <c r="X52" s="45">
        <f t="shared" si="34"/>
        <v>1452</v>
      </c>
      <c r="Y52" s="46">
        <f t="shared" si="35"/>
        <v>0.808463251670379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236220472440945" right="0.236220472440945" top="0.748031496062992" bottom="0.748031496062992" header="0.31496062992126" footer="0.31496062992126"/>
  <pageSetup paperSize="9" orientation="landscape" horizontalDpi="1200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topLeftCell="A14" workbookViewId="0">
      <pane xSplit="1" topLeftCell="B1" activePane="topRight" state="frozen"/>
      <selection/>
      <selection pane="topRight" activeCell="E38" sqref="E38:F42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64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>
        <v>352</v>
      </c>
      <c r="C4" s="8">
        <v>237</v>
      </c>
      <c r="D4" s="9">
        <f t="shared" ref="D4:D17" si="0">C4/B4</f>
        <v>0.673295454545455</v>
      </c>
      <c r="E4" s="8">
        <v>41</v>
      </c>
      <c r="F4" s="8">
        <v>27</v>
      </c>
      <c r="G4" s="9">
        <f>F4/E4</f>
        <v>0.658536585365854</v>
      </c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/>
      <c r="U4" s="8"/>
      <c r="V4" s="9"/>
      <c r="W4" s="29">
        <f t="shared" ref="W4:W17" si="1">B4+E4+H4+K4+N4+Q4+T4</f>
        <v>393</v>
      </c>
      <c r="X4" s="8">
        <f t="shared" ref="X4:X17" si="2">C4+F4+I4+L4+O4+R4+U4</f>
        <v>264</v>
      </c>
      <c r="Y4" s="33">
        <f t="shared" ref="Y4:Y17" si="3">X4/W4</f>
        <v>0.67175572519084</v>
      </c>
    </row>
    <row r="5" spans="1:25">
      <c r="A5" s="7" t="s">
        <v>14</v>
      </c>
      <c r="B5" s="8"/>
      <c r="C5" s="8"/>
      <c r="D5" s="9"/>
      <c r="E5" s="8">
        <v>154</v>
      </c>
      <c r="F5" s="8">
        <v>119</v>
      </c>
      <c r="G5" s="9">
        <f>F5/E5</f>
        <v>0.772727272727273</v>
      </c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/>
      <c r="X5" s="8"/>
      <c r="Y5" s="33"/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>
        <v>222</v>
      </c>
      <c r="C7" s="8">
        <v>140</v>
      </c>
      <c r="D7" s="9">
        <f t="shared" si="0"/>
        <v>0.630630630630631</v>
      </c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/>
      <c r="U7" s="8"/>
      <c r="V7" s="9"/>
      <c r="W7" s="29">
        <f t="shared" si="1"/>
        <v>222</v>
      </c>
      <c r="X7" s="8">
        <f t="shared" si="2"/>
        <v>140</v>
      </c>
      <c r="Y7" s="33">
        <f t="shared" si="3"/>
        <v>0.630630630630631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43"/>
      <c r="U8" s="43"/>
      <c r="V8" s="9"/>
      <c r="W8" s="29"/>
      <c r="X8" s="8"/>
      <c r="Y8" s="33"/>
    </row>
    <row r="9" spans="1:25">
      <c r="A9" s="10" t="s">
        <v>18</v>
      </c>
      <c r="B9" s="11">
        <f t="shared" ref="B9:F9" si="4">SUM(B4:B8)</f>
        <v>574</v>
      </c>
      <c r="C9" s="11">
        <f t="shared" si="4"/>
        <v>377</v>
      </c>
      <c r="D9" s="12">
        <f t="shared" si="0"/>
        <v>0.656794425087108</v>
      </c>
      <c r="E9" s="11">
        <f t="shared" si="4"/>
        <v>195</v>
      </c>
      <c r="F9" s="11">
        <f t="shared" si="4"/>
        <v>146</v>
      </c>
      <c r="G9" s="12">
        <f>F9/E9</f>
        <v>0.748717948717949</v>
      </c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/>
      <c r="U9" s="11"/>
      <c r="V9" s="12"/>
      <c r="W9" s="30">
        <f t="shared" si="1"/>
        <v>769</v>
      </c>
      <c r="X9" s="11">
        <f t="shared" si="2"/>
        <v>523</v>
      </c>
      <c r="Y9" s="39">
        <f t="shared" si="3"/>
        <v>0.680104031209363</v>
      </c>
    </row>
    <row r="10" spans="1:25">
      <c r="A10" s="7" t="s">
        <v>19</v>
      </c>
      <c r="B10" s="8">
        <v>765</v>
      </c>
      <c r="C10" s="8">
        <v>738</v>
      </c>
      <c r="D10" s="9">
        <f t="shared" si="0"/>
        <v>0.964705882352941</v>
      </c>
      <c r="E10" s="8">
        <v>52</v>
      </c>
      <c r="F10" s="8">
        <v>51</v>
      </c>
      <c r="G10" s="9">
        <f t="shared" ref="G10:G14" si="5">F10/E10</f>
        <v>0.980769230769231</v>
      </c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/>
      <c r="U10" s="8"/>
      <c r="V10" s="9"/>
      <c r="W10" s="31">
        <f t="shared" si="1"/>
        <v>817</v>
      </c>
      <c r="X10" s="8">
        <f t="shared" si="2"/>
        <v>789</v>
      </c>
      <c r="Y10" s="33">
        <f t="shared" si="3"/>
        <v>0.965728274173807</v>
      </c>
    </row>
    <row r="11" spans="1:25">
      <c r="A11" s="7" t="s">
        <v>20</v>
      </c>
      <c r="B11" s="8">
        <v>96</v>
      </c>
      <c r="C11" s="8">
        <v>90</v>
      </c>
      <c r="D11" s="9">
        <f t="shared" si="0"/>
        <v>0.9375</v>
      </c>
      <c r="E11" s="8">
        <v>3</v>
      </c>
      <c r="F11" s="8">
        <v>3</v>
      </c>
      <c r="G11" s="9">
        <f t="shared" si="5"/>
        <v>1</v>
      </c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/>
      <c r="U11" s="8"/>
      <c r="V11" s="9"/>
      <c r="W11" s="31">
        <f t="shared" si="1"/>
        <v>99</v>
      </c>
      <c r="X11" s="8">
        <f t="shared" si="2"/>
        <v>93</v>
      </c>
      <c r="Y11" s="33">
        <f t="shared" si="3"/>
        <v>0.939393939393939</v>
      </c>
    </row>
    <row r="12" spans="1:25">
      <c r="A12" s="7" t="s">
        <v>21</v>
      </c>
      <c r="B12" s="8">
        <v>362</v>
      </c>
      <c r="C12" s="8">
        <v>331</v>
      </c>
      <c r="D12" s="9">
        <f t="shared" si="0"/>
        <v>0.914364640883978</v>
      </c>
      <c r="E12" s="8">
        <v>13</v>
      </c>
      <c r="F12" s="8">
        <v>11</v>
      </c>
      <c r="G12" s="9">
        <f t="shared" si="5"/>
        <v>0.846153846153846</v>
      </c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/>
      <c r="U12" s="8"/>
      <c r="V12" s="9"/>
      <c r="W12" s="31">
        <f t="shared" si="1"/>
        <v>375</v>
      </c>
      <c r="X12" s="8">
        <f t="shared" si="2"/>
        <v>342</v>
      </c>
      <c r="Y12" s="33">
        <f t="shared" si="3"/>
        <v>0.912</v>
      </c>
    </row>
    <row r="13" spans="1:25">
      <c r="A13" s="7" t="s">
        <v>22</v>
      </c>
      <c r="B13" s="8"/>
      <c r="C13" s="8"/>
      <c r="D13" s="9"/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/>
      <c r="X13" s="8"/>
      <c r="Y13" s="33"/>
    </row>
    <row r="14" spans="1:25">
      <c r="A14" s="7" t="s">
        <v>23</v>
      </c>
      <c r="B14" s="8">
        <v>188</v>
      </c>
      <c r="C14" s="8">
        <v>173</v>
      </c>
      <c r="D14" s="9">
        <f t="shared" si="0"/>
        <v>0.920212765957447</v>
      </c>
      <c r="E14" s="8">
        <v>5</v>
      </c>
      <c r="F14" s="8">
        <v>5</v>
      </c>
      <c r="G14" s="9">
        <f t="shared" si="5"/>
        <v>1</v>
      </c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/>
      <c r="U14" s="8"/>
      <c r="V14" s="9"/>
      <c r="W14" s="31">
        <f t="shared" si="1"/>
        <v>193</v>
      </c>
      <c r="X14" s="8">
        <f t="shared" si="2"/>
        <v>178</v>
      </c>
      <c r="Y14" s="33">
        <f t="shared" si="3"/>
        <v>0.922279792746114</v>
      </c>
    </row>
    <row r="15" spans="1:25">
      <c r="A15" s="7" t="s">
        <v>24</v>
      </c>
      <c r="B15" s="8">
        <v>3</v>
      </c>
      <c r="C15" s="8">
        <v>3</v>
      </c>
      <c r="D15" s="9">
        <f t="shared" si="0"/>
        <v>1</v>
      </c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/>
      <c r="U15" s="8"/>
      <c r="V15" s="9"/>
      <c r="W15" s="31">
        <f t="shared" si="1"/>
        <v>3</v>
      </c>
      <c r="X15" s="8">
        <f t="shared" si="2"/>
        <v>3</v>
      </c>
      <c r="Y15" s="33">
        <f t="shared" si="3"/>
        <v>1</v>
      </c>
    </row>
    <row r="16" spans="1:25">
      <c r="A16" s="7" t="s">
        <v>25</v>
      </c>
      <c r="B16" s="8">
        <v>2</v>
      </c>
      <c r="C16" s="8">
        <v>2</v>
      </c>
      <c r="D16" s="9">
        <f t="shared" si="0"/>
        <v>1</v>
      </c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/>
      <c r="U16" s="8"/>
      <c r="V16" s="9"/>
      <c r="W16" s="31">
        <f t="shared" si="1"/>
        <v>2</v>
      </c>
      <c r="X16" s="8">
        <f t="shared" si="2"/>
        <v>2</v>
      </c>
      <c r="Y16" s="33">
        <f t="shared" si="3"/>
        <v>1</v>
      </c>
    </row>
    <row r="17" spans="1:25">
      <c r="A17" s="7" t="s">
        <v>26</v>
      </c>
      <c r="B17" s="8">
        <v>6</v>
      </c>
      <c r="C17" s="8">
        <v>4</v>
      </c>
      <c r="D17" s="9">
        <f t="shared" si="0"/>
        <v>0.666666666666667</v>
      </c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/>
      <c r="U17" s="8"/>
      <c r="V17" s="9"/>
      <c r="W17" s="31">
        <f t="shared" si="1"/>
        <v>6</v>
      </c>
      <c r="X17" s="8">
        <f t="shared" si="2"/>
        <v>4</v>
      </c>
      <c r="Y17" s="33">
        <f t="shared" si="3"/>
        <v>0.666666666666667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>
        <v>6</v>
      </c>
      <c r="C19" s="8">
        <v>5</v>
      </c>
      <c r="D19" s="9">
        <f t="shared" ref="D19:D29" si="6">C19/B19</f>
        <v>0.833333333333333</v>
      </c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/>
      <c r="U19" s="8"/>
      <c r="V19" s="9"/>
      <c r="W19" s="31">
        <f t="shared" ref="W19:W25" si="7">B19+E19+H19+K19+N19+Q19+T19</f>
        <v>6</v>
      </c>
      <c r="X19" s="8">
        <f t="shared" ref="X19:X25" si="8">C19+F19+I19+L19+O19+R19+U19</f>
        <v>5</v>
      </c>
      <c r="Y19" s="33">
        <f t="shared" ref="Y19:Y25" si="9">X19/W19</f>
        <v>0.833333333333333</v>
      </c>
    </row>
    <row r="20" spans="1:25">
      <c r="A20" s="7" t="s">
        <v>29</v>
      </c>
      <c r="B20" s="8">
        <v>3</v>
      </c>
      <c r="C20" s="8">
        <v>3</v>
      </c>
      <c r="D20" s="9">
        <f t="shared" si="6"/>
        <v>1</v>
      </c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/>
      <c r="U20" s="8"/>
      <c r="V20" s="9"/>
      <c r="W20" s="31">
        <f t="shared" si="7"/>
        <v>3</v>
      </c>
      <c r="X20" s="8">
        <f t="shared" si="8"/>
        <v>3</v>
      </c>
      <c r="Y20" s="33">
        <f t="shared" si="9"/>
        <v>1</v>
      </c>
    </row>
    <row r="21" spans="1:25">
      <c r="A21" s="7" t="s">
        <v>30</v>
      </c>
      <c r="B21" s="8">
        <v>1</v>
      </c>
      <c r="C21" s="8">
        <v>1</v>
      </c>
      <c r="D21" s="9">
        <f t="shared" si="6"/>
        <v>1</v>
      </c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/>
      <c r="U21" s="8"/>
      <c r="V21" s="9"/>
      <c r="W21" s="31"/>
      <c r="X21" s="8"/>
      <c r="Y21" s="33"/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>
        <f t="shared" ref="B23:F23" si="10">SUM(B10:B22)</f>
        <v>1432</v>
      </c>
      <c r="C23" s="11">
        <f t="shared" si="10"/>
        <v>1350</v>
      </c>
      <c r="D23" s="12">
        <f t="shared" si="6"/>
        <v>0.942737430167598</v>
      </c>
      <c r="E23" s="11">
        <f t="shared" si="10"/>
        <v>73</v>
      </c>
      <c r="F23" s="11">
        <f t="shared" si="10"/>
        <v>70</v>
      </c>
      <c r="G23" s="12">
        <f t="shared" ref="G23:G27" si="11">F23/E23</f>
        <v>0.958904109589041</v>
      </c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/>
      <c r="U23" s="11"/>
      <c r="V23" s="12"/>
      <c r="W23" s="30">
        <f t="shared" si="7"/>
        <v>1505</v>
      </c>
      <c r="X23" s="11">
        <f t="shared" si="8"/>
        <v>1420</v>
      </c>
      <c r="Y23" s="39">
        <f t="shared" si="9"/>
        <v>0.943521594684385</v>
      </c>
    </row>
    <row r="24" spans="1:25">
      <c r="A24" s="13" t="s">
        <v>33</v>
      </c>
      <c r="B24" s="14">
        <f t="shared" ref="B24:F24" si="12">B9+B23</f>
        <v>2006</v>
      </c>
      <c r="C24" s="14">
        <f t="shared" si="12"/>
        <v>1727</v>
      </c>
      <c r="D24" s="15">
        <f t="shared" si="6"/>
        <v>0.860917248255234</v>
      </c>
      <c r="E24" s="14">
        <f t="shared" si="12"/>
        <v>268</v>
      </c>
      <c r="F24" s="14">
        <f t="shared" si="12"/>
        <v>216</v>
      </c>
      <c r="G24" s="15">
        <f t="shared" si="11"/>
        <v>0.805970149253731</v>
      </c>
      <c r="H24" s="14"/>
      <c r="I24" s="14"/>
      <c r="J24" s="15"/>
      <c r="K24" s="14"/>
      <c r="L24" s="14"/>
      <c r="M24" s="15"/>
      <c r="N24" s="14"/>
      <c r="O24" s="14"/>
      <c r="P24" s="15"/>
      <c r="Q24" s="14"/>
      <c r="R24" s="14"/>
      <c r="S24" s="15"/>
      <c r="T24" s="14"/>
      <c r="U24" s="14"/>
      <c r="V24" s="15"/>
      <c r="W24" s="32">
        <f t="shared" si="7"/>
        <v>2274</v>
      </c>
      <c r="X24" s="14">
        <f t="shared" si="8"/>
        <v>1943</v>
      </c>
      <c r="Y24" s="40">
        <f t="shared" si="9"/>
        <v>0.854441512752858</v>
      </c>
    </row>
    <row r="25" spans="1:25">
      <c r="A25" s="7" t="s">
        <v>34</v>
      </c>
      <c r="B25" s="8">
        <v>20</v>
      </c>
      <c r="C25" s="8">
        <v>14</v>
      </c>
      <c r="D25" s="9">
        <f t="shared" si="6"/>
        <v>0.7</v>
      </c>
      <c r="E25" s="8">
        <v>3</v>
      </c>
      <c r="F25" s="8">
        <v>2</v>
      </c>
      <c r="G25" s="9">
        <f t="shared" si="11"/>
        <v>0.666666666666667</v>
      </c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/>
      <c r="U25" s="8"/>
      <c r="V25" s="9"/>
      <c r="W25" s="31">
        <f t="shared" si="7"/>
        <v>23</v>
      </c>
      <c r="X25" s="8">
        <f t="shared" si="8"/>
        <v>16</v>
      </c>
      <c r="Y25" s="33">
        <f t="shared" si="9"/>
        <v>0.695652173913043</v>
      </c>
    </row>
    <row r="26" spans="1:25">
      <c r="A26" s="7" t="s">
        <v>35</v>
      </c>
      <c r="B26" s="8">
        <v>5</v>
      </c>
      <c r="C26" s="8">
        <v>3</v>
      </c>
      <c r="D26" s="9">
        <f t="shared" si="6"/>
        <v>0.6</v>
      </c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/>
      <c r="X26" s="8"/>
      <c r="Y26" s="33"/>
    </row>
    <row r="27" spans="1:25">
      <c r="A27" s="7" t="s">
        <v>36</v>
      </c>
      <c r="B27" s="8">
        <v>19</v>
      </c>
      <c r="C27" s="8">
        <v>9</v>
      </c>
      <c r="D27" s="9">
        <f t="shared" si="6"/>
        <v>0.473684210526316</v>
      </c>
      <c r="E27" s="8">
        <v>3</v>
      </c>
      <c r="F27" s="8">
        <v>1</v>
      </c>
      <c r="G27" s="9">
        <f t="shared" si="11"/>
        <v>0.333333333333333</v>
      </c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/>
      <c r="U27" s="8"/>
      <c r="V27" s="9"/>
      <c r="W27" s="31">
        <f t="shared" ref="W27:W30" si="13">B27+E27+H27+K27+N27+Q27+T27</f>
        <v>22</v>
      </c>
      <c r="X27" s="8">
        <f t="shared" ref="X27:X30" si="14">C27+F27+I27+L27+O27+R27+U27</f>
        <v>10</v>
      </c>
      <c r="Y27" s="33">
        <f t="shared" ref="Y27:Y30" si="15">X27/W27</f>
        <v>0.454545454545455</v>
      </c>
    </row>
    <row r="28" spans="1:25">
      <c r="A28" s="7" t="s">
        <v>37</v>
      </c>
      <c r="B28" s="8"/>
      <c r="C28" s="8"/>
      <c r="D28" s="9"/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/>
      <c r="U28" s="8"/>
      <c r="V28" s="9"/>
      <c r="W28" s="31"/>
      <c r="X28" s="8"/>
      <c r="Y28" s="33"/>
    </row>
    <row r="29" spans="1:25">
      <c r="A29" s="7" t="s">
        <v>38</v>
      </c>
      <c r="B29" s="8">
        <v>1</v>
      </c>
      <c r="C29" s="8">
        <v>1</v>
      </c>
      <c r="D29" s="9">
        <f t="shared" si="6"/>
        <v>1</v>
      </c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/>
      <c r="U29" s="8"/>
      <c r="V29" s="9"/>
      <c r="W29" s="31"/>
      <c r="X29" s="8"/>
      <c r="Y29" s="33"/>
    </row>
    <row r="30" spans="1:25">
      <c r="A30" s="10" t="s">
        <v>39</v>
      </c>
      <c r="B30" s="11">
        <f t="shared" ref="B30:F30" si="16">SUM(B25:B29)</f>
        <v>45</v>
      </c>
      <c r="C30" s="11">
        <f t="shared" si="16"/>
        <v>27</v>
      </c>
      <c r="D30" s="12">
        <f t="shared" ref="D30:D41" si="17">C30/B30</f>
        <v>0.6</v>
      </c>
      <c r="E30" s="11">
        <f t="shared" si="16"/>
        <v>6</v>
      </c>
      <c r="F30" s="11">
        <f t="shared" si="16"/>
        <v>3</v>
      </c>
      <c r="G30" s="12">
        <f>F30/E30</f>
        <v>0.5</v>
      </c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/>
      <c r="U30" s="11"/>
      <c r="V30" s="12"/>
      <c r="W30" s="30">
        <f t="shared" si="13"/>
        <v>51</v>
      </c>
      <c r="X30" s="11">
        <f t="shared" si="14"/>
        <v>30</v>
      </c>
      <c r="Y30" s="39">
        <f t="shared" si="15"/>
        <v>0.588235294117647</v>
      </c>
    </row>
    <row r="31" spans="1:25">
      <c r="A31" s="7" t="s">
        <v>40</v>
      </c>
      <c r="B31" s="8">
        <v>3</v>
      </c>
      <c r="C31" s="8">
        <v>3</v>
      </c>
      <c r="D31" s="9">
        <f t="shared" si="17"/>
        <v>1</v>
      </c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/>
      <c r="U31" s="8"/>
      <c r="V31" s="9"/>
      <c r="W31" s="31"/>
      <c r="X31" s="8"/>
      <c r="Y31" s="33"/>
    </row>
    <row r="32" spans="1:25">
      <c r="A32" s="7" t="s">
        <v>41</v>
      </c>
      <c r="B32" s="8"/>
      <c r="C32" s="8"/>
      <c r="D32" s="9"/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/>
      <c r="U32" s="8"/>
      <c r="V32" s="9"/>
      <c r="W32" s="31"/>
      <c r="X32" s="8"/>
      <c r="Y32" s="33"/>
    </row>
    <row r="33" spans="1:25">
      <c r="A33" s="7" t="s">
        <v>42</v>
      </c>
      <c r="B33" s="8">
        <v>9</v>
      </c>
      <c r="C33" s="8">
        <v>6</v>
      </c>
      <c r="D33" s="9">
        <f t="shared" si="17"/>
        <v>0.666666666666667</v>
      </c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/>
      <c r="U33" s="8"/>
      <c r="V33" s="9"/>
      <c r="W33" s="31">
        <f t="shared" ref="W32:W40" si="18">B33+E33+H33+K33+N33+Q33+T33</f>
        <v>9</v>
      </c>
      <c r="X33" s="8">
        <f t="shared" ref="X32:X40" si="19">C33+F33+I33+L33+O33+R33+U33</f>
        <v>6</v>
      </c>
      <c r="Y33" s="33">
        <f t="shared" ref="Y32:Y40" si="20">X33/W33</f>
        <v>0.666666666666667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/>
      <c r="U34" s="8"/>
      <c r="V34" s="9"/>
      <c r="W34" s="31"/>
      <c r="X34" s="8"/>
      <c r="Y34" s="33"/>
    </row>
    <row r="35" spans="1:25">
      <c r="A35" s="7" t="s">
        <v>44</v>
      </c>
      <c r="B35" s="8">
        <v>2</v>
      </c>
      <c r="C35" s="8">
        <v>2</v>
      </c>
      <c r="D35" s="9">
        <f t="shared" si="17"/>
        <v>1</v>
      </c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/>
      <c r="U35" s="8"/>
      <c r="V35" s="9"/>
      <c r="W35" s="31">
        <f t="shared" si="18"/>
        <v>2</v>
      </c>
      <c r="X35" s="8">
        <f t="shared" si="19"/>
        <v>2</v>
      </c>
      <c r="Y35" s="33">
        <f t="shared" si="20"/>
        <v>1</v>
      </c>
    </row>
    <row r="36" spans="1:25">
      <c r="A36" s="10" t="s">
        <v>45</v>
      </c>
      <c r="B36" s="11">
        <f t="shared" ref="B36:F36" si="21">SUM(B31:B35)</f>
        <v>14</v>
      </c>
      <c r="C36" s="11">
        <f t="shared" si="21"/>
        <v>11</v>
      </c>
      <c r="D36" s="12">
        <f t="shared" si="17"/>
        <v>0.785714285714286</v>
      </c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/>
      <c r="U36" s="11"/>
      <c r="V36" s="12"/>
      <c r="W36" s="30">
        <f t="shared" si="18"/>
        <v>14</v>
      </c>
      <c r="X36" s="11">
        <f t="shared" si="19"/>
        <v>11</v>
      </c>
      <c r="Y36" s="39">
        <f t="shared" si="20"/>
        <v>0.785714285714286</v>
      </c>
    </row>
    <row r="37" spans="1:25">
      <c r="A37" s="13" t="s">
        <v>46</v>
      </c>
      <c r="B37" s="14">
        <f t="shared" ref="B37:F37" si="22">B30+B36</f>
        <v>59</v>
      </c>
      <c r="C37" s="14">
        <f t="shared" si="22"/>
        <v>38</v>
      </c>
      <c r="D37" s="15">
        <f t="shared" si="17"/>
        <v>0.644067796610169</v>
      </c>
      <c r="E37" s="14">
        <f t="shared" si="22"/>
        <v>6</v>
      </c>
      <c r="F37" s="14">
        <f t="shared" si="22"/>
        <v>3</v>
      </c>
      <c r="G37" s="15">
        <f t="shared" ref="G36:G41" si="23">F37/E37</f>
        <v>0.5</v>
      </c>
      <c r="H37" s="14"/>
      <c r="I37" s="14"/>
      <c r="J37" s="15"/>
      <c r="K37" s="14"/>
      <c r="L37" s="14"/>
      <c r="M37" s="15"/>
      <c r="N37" s="14"/>
      <c r="O37" s="14"/>
      <c r="P37" s="15"/>
      <c r="Q37" s="14"/>
      <c r="R37" s="14"/>
      <c r="S37" s="15"/>
      <c r="T37" s="14"/>
      <c r="U37" s="14"/>
      <c r="V37" s="15"/>
      <c r="W37" s="32">
        <f t="shared" si="18"/>
        <v>65</v>
      </c>
      <c r="X37" s="14">
        <f t="shared" si="19"/>
        <v>41</v>
      </c>
      <c r="Y37" s="40">
        <f t="shared" si="20"/>
        <v>0.630769230769231</v>
      </c>
    </row>
    <row r="38" spans="1:25">
      <c r="A38" s="7" t="s">
        <v>47</v>
      </c>
      <c r="B38" s="8">
        <v>21</v>
      </c>
      <c r="C38" s="8">
        <v>14</v>
      </c>
      <c r="D38" s="9">
        <f t="shared" si="17"/>
        <v>0.666666666666667</v>
      </c>
      <c r="E38" s="8">
        <v>3</v>
      </c>
      <c r="F38" s="8">
        <v>1</v>
      </c>
      <c r="G38" s="9">
        <f t="shared" si="23"/>
        <v>0.333333333333333</v>
      </c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/>
      <c r="U38" s="8"/>
      <c r="V38" s="9"/>
      <c r="W38" s="31">
        <f t="shared" si="18"/>
        <v>24</v>
      </c>
      <c r="X38" s="8">
        <f t="shared" si="19"/>
        <v>15</v>
      </c>
      <c r="Y38" s="33">
        <f t="shared" si="20"/>
        <v>0.625</v>
      </c>
    </row>
    <row r="39" spans="1:25">
      <c r="A39" s="7" t="s">
        <v>48</v>
      </c>
      <c r="B39" s="8">
        <v>13</v>
      </c>
      <c r="C39" s="8">
        <v>10</v>
      </c>
      <c r="D39" s="9">
        <f t="shared" si="17"/>
        <v>0.769230769230769</v>
      </c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/>
      <c r="U39" s="8"/>
      <c r="V39" s="9"/>
      <c r="W39" s="31">
        <f t="shared" si="18"/>
        <v>13</v>
      </c>
      <c r="X39" s="8">
        <f t="shared" si="19"/>
        <v>10</v>
      </c>
      <c r="Y39" s="33">
        <f t="shared" si="20"/>
        <v>0.769230769230769</v>
      </c>
    </row>
    <row r="40" spans="1:25">
      <c r="A40" s="7" t="s">
        <v>49</v>
      </c>
      <c r="B40" s="8">
        <v>57</v>
      </c>
      <c r="C40" s="8">
        <v>31</v>
      </c>
      <c r="D40" s="9">
        <f t="shared" si="17"/>
        <v>0.543859649122807</v>
      </c>
      <c r="E40" s="8">
        <v>7</v>
      </c>
      <c r="F40" s="8">
        <v>2</v>
      </c>
      <c r="G40" s="9">
        <f t="shared" si="23"/>
        <v>0.285714285714286</v>
      </c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/>
      <c r="U40" s="8"/>
      <c r="V40" s="9"/>
      <c r="W40" s="31">
        <f t="shared" si="18"/>
        <v>64</v>
      </c>
      <c r="X40" s="8">
        <f t="shared" si="19"/>
        <v>33</v>
      </c>
      <c r="Y40" s="33">
        <f t="shared" si="20"/>
        <v>0.515625</v>
      </c>
    </row>
    <row r="41" spans="1:25">
      <c r="A41" s="7" t="s">
        <v>50</v>
      </c>
      <c r="B41" s="8">
        <v>1</v>
      </c>
      <c r="C41" s="8">
        <v>1</v>
      </c>
      <c r="D41" s="9">
        <f t="shared" si="17"/>
        <v>1</v>
      </c>
      <c r="E41" s="8">
        <v>4</v>
      </c>
      <c r="F41" s="8">
        <v>4</v>
      </c>
      <c r="G41" s="9">
        <f t="shared" si="23"/>
        <v>1</v>
      </c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/>
      <c r="U41" s="8"/>
      <c r="V41" s="9"/>
      <c r="W41" s="31"/>
      <c r="X41" s="8"/>
      <c r="Y41" s="33"/>
    </row>
    <row r="42" spans="1:25">
      <c r="A42" s="7" t="s">
        <v>51</v>
      </c>
      <c r="B42" s="8"/>
      <c r="C42" s="8"/>
      <c r="D42" s="9"/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/>
      <c r="U42" s="8"/>
      <c r="V42" s="9"/>
      <c r="W42" s="31"/>
      <c r="X42" s="8"/>
      <c r="Y42" s="33"/>
    </row>
    <row r="43" spans="1:25">
      <c r="A43" s="10" t="s">
        <v>52</v>
      </c>
      <c r="B43" s="11">
        <f t="shared" ref="B43:F43" si="24">SUM(B38:B42)</f>
        <v>92</v>
      </c>
      <c r="C43" s="11">
        <f t="shared" si="24"/>
        <v>56</v>
      </c>
      <c r="D43" s="12">
        <f t="shared" ref="D42:D46" si="25">C43/B43</f>
        <v>0.608695652173913</v>
      </c>
      <c r="E43" s="11">
        <f t="shared" si="24"/>
        <v>14</v>
      </c>
      <c r="F43" s="11">
        <f t="shared" si="24"/>
        <v>7</v>
      </c>
      <c r="G43" s="12">
        <f>F43/E43</f>
        <v>0.5</v>
      </c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/>
      <c r="U43" s="11"/>
      <c r="V43" s="12"/>
      <c r="W43" s="30">
        <f t="shared" ref="W42:W46" si="26">B43+E43+H43+K43+N43+Q43+T43</f>
        <v>106</v>
      </c>
      <c r="X43" s="11">
        <f t="shared" ref="X42:X46" si="27">C43+F43+I43+L43+O43+R43+U43</f>
        <v>63</v>
      </c>
      <c r="Y43" s="39">
        <f t="shared" ref="Y42:Y46" si="28">X43/W43</f>
        <v>0.594339622641509</v>
      </c>
    </row>
    <row r="44" spans="1:25">
      <c r="A44" s="7" t="s">
        <v>53</v>
      </c>
      <c r="B44" s="8">
        <v>4</v>
      </c>
      <c r="C44" s="8">
        <v>4</v>
      </c>
      <c r="D44" s="9">
        <f t="shared" si="25"/>
        <v>1</v>
      </c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/>
      <c r="U44" s="8"/>
      <c r="V44" s="9"/>
      <c r="W44" s="31">
        <f t="shared" si="26"/>
        <v>4</v>
      </c>
      <c r="X44" s="8">
        <f t="shared" si="27"/>
        <v>4</v>
      </c>
      <c r="Y44" s="33">
        <f t="shared" si="28"/>
        <v>1</v>
      </c>
    </row>
    <row r="45" spans="1:25">
      <c r="A45" s="7" t="s">
        <v>54</v>
      </c>
      <c r="B45" s="8">
        <v>7</v>
      </c>
      <c r="C45" s="8">
        <v>6</v>
      </c>
      <c r="D45" s="9">
        <f t="shared" si="25"/>
        <v>0.857142857142857</v>
      </c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/>
      <c r="U45" s="8"/>
      <c r="V45" s="9"/>
      <c r="W45" s="31">
        <f t="shared" si="26"/>
        <v>7</v>
      </c>
      <c r="X45" s="8">
        <f t="shared" si="27"/>
        <v>6</v>
      </c>
      <c r="Y45" s="33">
        <f t="shared" si="28"/>
        <v>0.857142857142857</v>
      </c>
    </row>
    <row r="46" spans="1:25">
      <c r="A46" s="7" t="s">
        <v>55</v>
      </c>
      <c r="B46" s="8">
        <v>11</v>
      </c>
      <c r="C46" s="8">
        <v>9</v>
      </c>
      <c r="D46" s="9">
        <f t="shared" si="25"/>
        <v>0.818181818181818</v>
      </c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/>
      <c r="U46" s="8"/>
      <c r="V46" s="9"/>
      <c r="W46" s="31">
        <f t="shared" si="26"/>
        <v>11</v>
      </c>
      <c r="X46" s="8">
        <f t="shared" si="27"/>
        <v>9</v>
      </c>
      <c r="Y46" s="33">
        <f t="shared" si="28"/>
        <v>0.818181818181818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/>
      <c r="U47" s="8"/>
      <c r="V47" s="9"/>
      <c r="W47" s="31"/>
      <c r="X47" s="8"/>
      <c r="Y47" s="33"/>
    </row>
    <row r="48" spans="1:25">
      <c r="A48" s="7" t="s">
        <v>57</v>
      </c>
      <c r="B48" s="8">
        <v>6</v>
      </c>
      <c r="C48" s="8">
        <v>2</v>
      </c>
      <c r="D48" s="9">
        <f t="shared" ref="D48:D52" si="29">C48/B48</f>
        <v>0.333333333333333</v>
      </c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9"/>
      <c r="W48" s="31">
        <f t="shared" ref="W48:W52" si="30">B48+E48+H48+K48+N48+Q48+T48</f>
        <v>6</v>
      </c>
      <c r="X48" s="8">
        <f t="shared" ref="X48:X52" si="31">C48+F48+I48+L48+O48+R48+U48</f>
        <v>2</v>
      </c>
      <c r="Y48" s="33">
        <f t="shared" ref="Y48:Y52" si="32">X48/W48</f>
        <v>0.333333333333333</v>
      </c>
    </row>
    <row r="49" spans="1:25">
      <c r="A49" s="10" t="s">
        <v>58</v>
      </c>
      <c r="B49" s="11">
        <f t="shared" ref="B49:F49" si="33">SUM(B44:B48)</f>
        <v>28</v>
      </c>
      <c r="C49" s="11">
        <f t="shared" si="33"/>
        <v>21</v>
      </c>
      <c r="D49" s="12">
        <f t="shared" si="29"/>
        <v>0.75</v>
      </c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/>
      <c r="U49" s="11"/>
      <c r="V49" s="12"/>
      <c r="W49" s="30">
        <f t="shared" si="30"/>
        <v>28</v>
      </c>
      <c r="X49" s="11">
        <f t="shared" si="31"/>
        <v>21</v>
      </c>
      <c r="Y49" s="39">
        <f t="shared" si="32"/>
        <v>0.75</v>
      </c>
    </row>
    <row r="50" spans="1:25">
      <c r="A50" s="13" t="s">
        <v>59</v>
      </c>
      <c r="B50" s="14">
        <f t="shared" ref="B50:F50" si="34">B43+B49</f>
        <v>120</v>
      </c>
      <c r="C50" s="14">
        <f t="shared" si="34"/>
        <v>77</v>
      </c>
      <c r="D50" s="15">
        <f t="shared" si="29"/>
        <v>0.641666666666667</v>
      </c>
      <c r="E50" s="14">
        <f t="shared" si="34"/>
        <v>14</v>
      </c>
      <c r="F50" s="14">
        <f t="shared" si="34"/>
        <v>7</v>
      </c>
      <c r="G50" s="15">
        <f t="shared" ref="G49:G52" si="35">F50/E50</f>
        <v>0.5</v>
      </c>
      <c r="H50" s="14"/>
      <c r="I50" s="14"/>
      <c r="J50" s="15"/>
      <c r="K50" s="14"/>
      <c r="L50" s="14"/>
      <c r="M50" s="15"/>
      <c r="N50" s="14"/>
      <c r="O50" s="14"/>
      <c r="P50" s="15"/>
      <c r="Q50" s="14"/>
      <c r="R50" s="14"/>
      <c r="S50" s="15"/>
      <c r="T50" s="14"/>
      <c r="U50" s="14"/>
      <c r="V50" s="15"/>
      <c r="W50" s="32">
        <f t="shared" si="30"/>
        <v>134</v>
      </c>
      <c r="X50" s="14">
        <f t="shared" si="31"/>
        <v>84</v>
      </c>
      <c r="Y50" s="40">
        <f t="shared" si="32"/>
        <v>0.626865671641791</v>
      </c>
    </row>
    <row r="51" customHeight="1" spans="1:25">
      <c r="A51" s="16" t="s">
        <v>60</v>
      </c>
      <c r="B51" s="17">
        <f t="shared" ref="B51:F51" si="36">B37+B50</f>
        <v>179</v>
      </c>
      <c r="C51" s="17">
        <f t="shared" si="36"/>
        <v>115</v>
      </c>
      <c r="D51" s="18">
        <f t="shared" si="29"/>
        <v>0.642458100558659</v>
      </c>
      <c r="E51" s="17">
        <f>E37+E50</f>
        <v>20</v>
      </c>
      <c r="F51" s="17">
        <f t="shared" si="36"/>
        <v>10</v>
      </c>
      <c r="G51" s="18">
        <f t="shared" si="35"/>
        <v>0.5</v>
      </c>
      <c r="H51" s="17"/>
      <c r="I51" s="17"/>
      <c r="J51" s="18"/>
      <c r="K51" s="17"/>
      <c r="L51" s="17"/>
      <c r="M51" s="18"/>
      <c r="N51" s="17"/>
      <c r="O51" s="17"/>
      <c r="P51" s="18"/>
      <c r="Q51" s="17"/>
      <c r="R51" s="17"/>
      <c r="S51" s="18"/>
      <c r="T51" s="17"/>
      <c r="U51" s="17"/>
      <c r="V51" s="18"/>
      <c r="W51" s="34">
        <f t="shared" si="30"/>
        <v>199</v>
      </c>
      <c r="X51" s="17">
        <f t="shared" si="31"/>
        <v>125</v>
      </c>
      <c r="Y51" s="41">
        <f t="shared" si="32"/>
        <v>0.628140703517588</v>
      </c>
    </row>
    <row r="52" customHeight="1" spans="1:25">
      <c r="A52" s="19" t="s">
        <v>61</v>
      </c>
      <c r="B52" s="20">
        <f t="shared" ref="B52:F52" si="37">B24+B51</f>
        <v>2185</v>
      </c>
      <c r="C52" s="20">
        <f t="shared" si="37"/>
        <v>1842</v>
      </c>
      <c r="D52" s="21">
        <f t="shared" si="29"/>
        <v>0.843020594965675</v>
      </c>
      <c r="E52" s="20">
        <f t="shared" si="37"/>
        <v>288</v>
      </c>
      <c r="F52" s="20">
        <f t="shared" si="37"/>
        <v>226</v>
      </c>
      <c r="G52" s="21">
        <f t="shared" si="35"/>
        <v>0.784722222222222</v>
      </c>
      <c r="H52" s="20"/>
      <c r="I52" s="20"/>
      <c r="J52" s="21"/>
      <c r="K52" s="20"/>
      <c r="L52" s="20"/>
      <c r="M52" s="21"/>
      <c r="N52" s="20"/>
      <c r="O52" s="20"/>
      <c r="P52" s="21"/>
      <c r="Q52" s="20"/>
      <c r="R52" s="20"/>
      <c r="S52" s="21"/>
      <c r="T52" s="20"/>
      <c r="U52" s="20"/>
      <c r="V52" s="21"/>
      <c r="W52" s="35">
        <f t="shared" si="30"/>
        <v>2473</v>
      </c>
      <c r="X52" s="36">
        <f t="shared" si="31"/>
        <v>2068</v>
      </c>
      <c r="Y52" s="42">
        <f t="shared" si="32"/>
        <v>0.836231298018601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topLeftCell="A11" workbookViewId="0">
      <selection activeCell="U4" sqref="U4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65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>
        <v>267</v>
      </c>
      <c r="C4" s="8">
        <v>191</v>
      </c>
      <c r="D4" s="9">
        <f>C4/B4</f>
        <v>0.715355805243446</v>
      </c>
      <c r="E4" s="8"/>
      <c r="F4" s="8"/>
      <c r="G4" s="9"/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>
        <v>130</v>
      </c>
      <c r="U4" s="8">
        <v>64</v>
      </c>
      <c r="V4" s="9">
        <f>U4/T4</f>
        <v>0.492307692307692</v>
      </c>
      <c r="W4" s="29">
        <f t="shared" ref="W4:W17" si="0">B4+E4+H4+K4+N4+Q4+T4</f>
        <v>397</v>
      </c>
      <c r="X4" s="8">
        <f t="shared" ref="X4:X17" si="1">C4+F4+I4+L4+O4+R4+U4</f>
        <v>255</v>
      </c>
      <c r="Y4" s="33">
        <f t="shared" ref="Y4:Y17" si="2">X4/W4</f>
        <v>0.642317380352645</v>
      </c>
    </row>
    <row r="5" spans="1:25">
      <c r="A5" s="7" t="s">
        <v>14</v>
      </c>
      <c r="B5" s="8"/>
      <c r="C5" s="8"/>
      <c r="D5" s="9"/>
      <c r="E5" s="8"/>
      <c r="F5" s="8"/>
      <c r="G5" s="9"/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/>
      <c r="X5" s="8"/>
      <c r="Y5" s="33"/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>
        <v>220</v>
      </c>
      <c r="C7" s="8">
        <v>146</v>
      </c>
      <c r="D7" s="9">
        <f>C7/B7</f>
        <v>0.663636363636364</v>
      </c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/>
      <c r="U7" s="8"/>
      <c r="V7" s="9"/>
      <c r="W7" s="29">
        <f t="shared" si="0"/>
        <v>220</v>
      </c>
      <c r="X7" s="8">
        <f t="shared" si="1"/>
        <v>146</v>
      </c>
      <c r="Y7" s="33">
        <f t="shared" si="2"/>
        <v>0.663636363636364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43">
        <v>290</v>
      </c>
      <c r="U8" s="43">
        <v>257</v>
      </c>
      <c r="V8" s="9">
        <f>U8/T8</f>
        <v>0.886206896551724</v>
      </c>
      <c r="W8" s="29">
        <f t="shared" si="0"/>
        <v>290</v>
      </c>
      <c r="X8" s="8">
        <f t="shared" si="1"/>
        <v>257</v>
      </c>
      <c r="Y8" s="33">
        <f t="shared" si="2"/>
        <v>0.886206896551724</v>
      </c>
    </row>
    <row r="9" spans="1:25">
      <c r="A9" s="10" t="s">
        <v>18</v>
      </c>
      <c r="B9" s="11">
        <f t="shared" ref="B9:F9" si="3">SUM(B4:B8)</f>
        <v>487</v>
      </c>
      <c r="C9" s="11">
        <f t="shared" si="3"/>
        <v>337</v>
      </c>
      <c r="D9" s="12">
        <f t="shared" ref="D9:D14" si="4">C9/B9</f>
        <v>0.691991786447639</v>
      </c>
      <c r="E9" s="11"/>
      <c r="F9" s="11"/>
      <c r="G9" s="12"/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>
        <f>SUM(T4:T8)</f>
        <v>420</v>
      </c>
      <c r="U9" s="11">
        <f>SUM(U4:U8)</f>
        <v>321</v>
      </c>
      <c r="V9" s="12">
        <f t="shared" ref="V9:V15" si="5">U9/T9</f>
        <v>0.764285714285714</v>
      </c>
      <c r="W9" s="30">
        <f t="shared" si="0"/>
        <v>907</v>
      </c>
      <c r="X9" s="11">
        <f t="shared" si="1"/>
        <v>658</v>
      </c>
      <c r="Y9" s="39">
        <f t="shared" si="2"/>
        <v>0.725468577728776</v>
      </c>
    </row>
    <row r="10" spans="1:25">
      <c r="A10" s="7" t="s">
        <v>19</v>
      </c>
      <c r="B10" s="8">
        <v>460</v>
      </c>
      <c r="C10" s="8">
        <v>442</v>
      </c>
      <c r="D10" s="9">
        <f t="shared" si="4"/>
        <v>0.960869565217391</v>
      </c>
      <c r="E10" s="8"/>
      <c r="F10" s="8"/>
      <c r="G10" s="9"/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>
        <v>188</v>
      </c>
      <c r="U10" s="8">
        <v>176</v>
      </c>
      <c r="V10" s="9">
        <f t="shared" si="5"/>
        <v>0.936170212765957</v>
      </c>
      <c r="W10" s="31">
        <f t="shared" si="0"/>
        <v>648</v>
      </c>
      <c r="X10" s="8">
        <f t="shared" si="1"/>
        <v>618</v>
      </c>
      <c r="Y10" s="33">
        <f t="shared" si="2"/>
        <v>0.953703703703704</v>
      </c>
    </row>
    <row r="11" spans="1:25">
      <c r="A11" s="7" t="s">
        <v>20</v>
      </c>
      <c r="B11" s="8">
        <v>110</v>
      </c>
      <c r="C11" s="8">
        <v>106</v>
      </c>
      <c r="D11" s="9">
        <f t="shared" si="4"/>
        <v>0.963636363636364</v>
      </c>
      <c r="E11" s="8"/>
      <c r="F11" s="8"/>
      <c r="G11" s="9"/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>
        <v>79</v>
      </c>
      <c r="U11" s="8">
        <v>74</v>
      </c>
      <c r="V11" s="9">
        <f t="shared" si="5"/>
        <v>0.936708860759494</v>
      </c>
      <c r="W11" s="31">
        <f t="shared" si="0"/>
        <v>189</v>
      </c>
      <c r="X11" s="8">
        <f t="shared" si="1"/>
        <v>180</v>
      </c>
      <c r="Y11" s="33">
        <f t="shared" si="2"/>
        <v>0.952380952380952</v>
      </c>
    </row>
    <row r="12" spans="1:25">
      <c r="A12" s="7" t="s">
        <v>21</v>
      </c>
      <c r="B12" s="8">
        <v>115</v>
      </c>
      <c r="C12" s="8">
        <v>108</v>
      </c>
      <c r="D12" s="9">
        <f t="shared" si="4"/>
        <v>0.939130434782609</v>
      </c>
      <c r="E12" s="8"/>
      <c r="F12" s="8"/>
      <c r="G12" s="9"/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>
        <v>144</v>
      </c>
      <c r="U12" s="8">
        <v>135</v>
      </c>
      <c r="V12" s="9">
        <f t="shared" si="5"/>
        <v>0.9375</v>
      </c>
      <c r="W12" s="31">
        <f t="shared" si="0"/>
        <v>259</v>
      </c>
      <c r="X12" s="8">
        <f t="shared" si="1"/>
        <v>243</v>
      </c>
      <c r="Y12" s="33">
        <f t="shared" si="2"/>
        <v>0.938223938223938</v>
      </c>
    </row>
    <row r="13" spans="1:25">
      <c r="A13" s="7" t="s">
        <v>22</v>
      </c>
      <c r="B13" s="8">
        <v>1</v>
      </c>
      <c r="C13" s="8">
        <v>1</v>
      </c>
      <c r="D13" s="9">
        <f t="shared" si="4"/>
        <v>1</v>
      </c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>
        <f t="shared" si="0"/>
        <v>1</v>
      </c>
      <c r="X13" s="8">
        <f t="shared" si="1"/>
        <v>1</v>
      </c>
      <c r="Y13" s="33">
        <f t="shared" si="2"/>
        <v>1</v>
      </c>
    </row>
    <row r="14" spans="1:25">
      <c r="A14" s="7" t="s">
        <v>23</v>
      </c>
      <c r="B14" s="8">
        <v>305</v>
      </c>
      <c r="C14" s="8">
        <v>294</v>
      </c>
      <c r="D14" s="9">
        <f t="shared" si="4"/>
        <v>0.963934426229508</v>
      </c>
      <c r="E14" s="8"/>
      <c r="F14" s="8"/>
      <c r="G14" s="9"/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>
        <v>146</v>
      </c>
      <c r="U14" s="8">
        <v>137</v>
      </c>
      <c r="V14" s="9">
        <f t="shared" si="5"/>
        <v>0.938356164383562</v>
      </c>
      <c r="W14" s="31">
        <f t="shared" si="0"/>
        <v>451</v>
      </c>
      <c r="X14" s="8">
        <f t="shared" si="1"/>
        <v>431</v>
      </c>
      <c r="Y14" s="33">
        <f t="shared" si="2"/>
        <v>0.955654101995565</v>
      </c>
    </row>
    <row r="15" spans="1:25">
      <c r="A15" s="7" t="s">
        <v>24</v>
      </c>
      <c r="B15" s="8"/>
      <c r="C15" s="8"/>
      <c r="D15" s="9"/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>
        <v>1</v>
      </c>
      <c r="U15" s="8">
        <v>1</v>
      </c>
      <c r="V15" s="9">
        <f t="shared" si="5"/>
        <v>1</v>
      </c>
      <c r="W15" s="31">
        <f t="shared" si="0"/>
        <v>1</v>
      </c>
      <c r="X15" s="8">
        <f t="shared" si="1"/>
        <v>1</v>
      </c>
      <c r="Y15" s="33">
        <f t="shared" si="2"/>
        <v>1</v>
      </c>
    </row>
    <row r="16" spans="1:25">
      <c r="A16" s="7" t="s">
        <v>25</v>
      </c>
      <c r="B16" s="8">
        <v>2</v>
      </c>
      <c r="C16" s="8">
        <v>2</v>
      </c>
      <c r="D16" s="9">
        <f>C16/B16</f>
        <v>1</v>
      </c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/>
      <c r="U16" s="8"/>
      <c r="V16" s="9"/>
      <c r="W16" s="31">
        <f t="shared" si="0"/>
        <v>2</v>
      </c>
      <c r="X16" s="8">
        <f t="shared" si="1"/>
        <v>2</v>
      </c>
      <c r="Y16" s="33">
        <f t="shared" si="2"/>
        <v>1</v>
      </c>
    </row>
    <row r="17" spans="1:25">
      <c r="A17" s="7" t="s">
        <v>26</v>
      </c>
      <c r="B17" s="8">
        <v>4</v>
      </c>
      <c r="C17" s="8">
        <v>3</v>
      </c>
      <c r="D17" s="9">
        <f>C17/B17</f>
        <v>0.75</v>
      </c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/>
      <c r="U17" s="8"/>
      <c r="V17" s="9"/>
      <c r="W17" s="31">
        <f t="shared" si="0"/>
        <v>4</v>
      </c>
      <c r="X17" s="8">
        <f t="shared" si="1"/>
        <v>3</v>
      </c>
      <c r="Y17" s="33">
        <f t="shared" si="2"/>
        <v>0.75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/>
      <c r="C19" s="8"/>
      <c r="D19" s="9"/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>
        <v>6</v>
      </c>
      <c r="U19" s="8">
        <v>5</v>
      </c>
      <c r="V19" s="9">
        <f t="shared" ref="V19:V21" si="6">U19/T19</f>
        <v>0.833333333333333</v>
      </c>
      <c r="W19" s="31">
        <f t="shared" ref="W19:W25" si="7">B19+E19+H19+K19+N19+Q19+T19</f>
        <v>6</v>
      </c>
      <c r="X19" s="8">
        <f t="shared" ref="X19:X25" si="8">C19+F19+I19+L19+O19+R19+U19</f>
        <v>5</v>
      </c>
      <c r="Y19" s="33">
        <f t="shared" ref="Y19:Y25" si="9">X19/W19</f>
        <v>0.833333333333333</v>
      </c>
    </row>
    <row r="20" spans="1:25">
      <c r="A20" s="7" t="s">
        <v>29</v>
      </c>
      <c r="B20" s="8">
        <v>2</v>
      </c>
      <c r="C20" s="8">
        <v>2</v>
      </c>
      <c r="D20" s="9">
        <f>C20/B20</f>
        <v>1</v>
      </c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>
        <v>8</v>
      </c>
      <c r="U20" s="8">
        <v>8</v>
      </c>
      <c r="V20" s="9">
        <f t="shared" si="6"/>
        <v>1</v>
      </c>
      <c r="W20" s="31">
        <f t="shared" si="7"/>
        <v>10</v>
      </c>
      <c r="X20" s="8">
        <f t="shared" si="8"/>
        <v>10</v>
      </c>
      <c r="Y20" s="33">
        <f t="shared" si="9"/>
        <v>1</v>
      </c>
    </row>
    <row r="21" spans="1:25">
      <c r="A21" s="7" t="s">
        <v>30</v>
      </c>
      <c r="B21" s="8"/>
      <c r="C21" s="8"/>
      <c r="D21" s="9"/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>
        <v>1</v>
      </c>
      <c r="U21" s="8">
        <v>1</v>
      </c>
      <c r="V21" s="9">
        <f t="shared" si="6"/>
        <v>1</v>
      </c>
      <c r="W21" s="31"/>
      <c r="X21" s="8"/>
      <c r="Y21" s="33"/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>
        <f t="shared" ref="B23:F23" si="10">SUM(B10:B22)</f>
        <v>999</v>
      </c>
      <c r="C23" s="11">
        <f t="shared" si="10"/>
        <v>958</v>
      </c>
      <c r="D23" s="12">
        <f t="shared" ref="D23:D27" si="11">C23/B23</f>
        <v>0.958958958958959</v>
      </c>
      <c r="E23" s="11"/>
      <c r="F23" s="11"/>
      <c r="G23" s="12"/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>
        <f>SUM(T10:T22)</f>
        <v>573</v>
      </c>
      <c r="U23" s="11">
        <f>SUM(U10:U22)</f>
        <v>537</v>
      </c>
      <c r="V23" s="12">
        <f t="shared" ref="V23:V27" si="12">U23/T23</f>
        <v>0.93717277486911</v>
      </c>
      <c r="W23" s="30">
        <f t="shared" si="7"/>
        <v>1572</v>
      </c>
      <c r="X23" s="11">
        <f t="shared" si="8"/>
        <v>1495</v>
      </c>
      <c r="Y23" s="39">
        <f t="shared" si="9"/>
        <v>0.951017811704835</v>
      </c>
    </row>
    <row r="24" spans="1:25">
      <c r="A24" s="13" t="s">
        <v>33</v>
      </c>
      <c r="B24" s="14">
        <f t="shared" ref="B24:F24" si="13">B9+B23</f>
        <v>1486</v>
      </c>
      <c r="C24" s="14">
        <f t="shared" si="13"/>
        <v>1295</v>
      </c>
      <c r="D24" s="15">
        <f t="shared" si="11"/>
        <v>0.871467025572005</v>
      </c>
      <c r="E24" s="14"/>
      <c r="F24" s="14"/>
      <c r="G24" s="15"/>
      <c r="H24" s="14"/>
      <c r="I24" s="14"/>
      <c r="J24" s="15"/>
      <c r="K24" s="14"/>
      <c r="L24" s="14"/>
      <c r="M24" s="15"/>
      <c r="N24" s="14"/>
      <c r="O24" s="14"/>
      <c r="P24" s="15"/>
      <c r="Q24" s="14"/>
      <c r="R24" s="14"/>
      <c r="S24" s="15"/>
      <c r="T24" s="14">
        <f>T9+T23</f>
        <v>993</v>
      </c>
      <c r="U24" s="14">
        <f>U9+U23</f>
        <v>858</v>
      </c>
      <c r="V24" s="15">
        <f t="shared" si="12"/>
        <v>0.86404833836858</v>
      </c>
      <c r="W24" s="32">
        <f t="shared" si="7"/>
        <v>2479</v>
      </c>
      <c r="X24" s="14">
        <f t="shared" si="8"/>
        <v>2153</v>
      </c>
      <c r="Y24" s="40">
        <f t="shared" si="9"/>
        <v>0.868495361032674</v>
      </c>
    </row>
    <row r="25" spans="1:25">
      <c r="A25" s="7" t="s">
        <v>34</v>
      </c>
      <c r="B25" s="8">
        <v>10</v>
      </c>
      <c r="C25" s="8">
        <v>7</v>
      </c>
      <c r="D25" s="9">
        <f t="shared" si="11"/>
        <v>0.7</v>
      </c>
      <c r="E25" s="8"/>
      <c r="F25" s="8"/>
      <c r="G25" s="9"/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>
        <v>29</v>
      </c>
      <c r="U25" s="8">
        <v>17</v>
      </c>
      <c r="V25" s="9">
        <f t="shared" si="12"/>
        <v>0.586206896551724</v>
      </c>
      <c r="W25" s="31">
        <f t="shared" si="7"/>
        <v>39</v>
      </c>
      <c r="X25" s="8">
        <f t="shared" si="8"/>
        <v>24</v>
      </c>
      <c r="Y25" s="33">
        <f t="shared" si="9"/>
        <v>0.615384615384615</v>
      </c>
    </row>
    <row r="26" spans="1:25">
      <c r="A26" s="7" t="s">
        <v>35</v>
      </c>
      <c r="B26" s="8">
        <v>2</v>
      </c>
      <c r="C26" s="8">
        <v>2</v>
      </c>
      <c r="D26" s="9">
        <f t="shared" si="11"/>
        <v>1</v>
      </c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/>
      <c r="X26" s="8"/>
      <c r="Y26" s="33"/>
    </row>
    <row r="27" spans="1:25">
      <c r="A27" s="7" t="s">
        <v>36</v>
      </c>
      <c r="B27" s="8">
        <v>24</v>
      </c>
      <c r="C27" s="8">
        <v>18</v>
      </c>
      <c r="D27" s="9">
        <f t="shared" si="11"/>
        <v>0.75</v>
      </c>
      <c r="E27" s="8"/>
      <c r="F27" s="8"/>
      <c r="G27" s="9"/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>
        <v>5</v>
      </c>
      <c r="U27" s="8">
        <v>4</v>
      </c>
      <c r="V27" s="9">
        <f t="shared" si="12"/>
        <v>0.8</v>
      </c>
      <c r="W27" s="31">
        <f t="shared" ref="W27:W30" si="14">B27+E27+H27+K27+N27+Q27+T27</f>
        <v>29</v>
      </c>
      <c r="X27" s="8">
        <f t="shared" ref="X27:X30" si="15">C27+F27+I27+L27+O27+R27+U27</f>
        <v>22</v>
      </c>
      <c r="Y27" s="33">
        <f t="shared" ref="Y27:Y30" si="16">X27/W27</f>
        <v>0.758620689655172</v>
      </c>
    </row>
    <row r="28" spans="1:25">
      <c r="A28" s="7" t="s">
        <v>37</v>
      </c>
      <c r="B28" s="8"/>
      <c r="C28" s="8"/>
      <c r="D28" s="9"/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/>
      <c r="U28" s="8"/>
      <c r="V28" s="9"/>
      <c r="W28" s="31"/>
      <c r="X28" s="8"/>
      <c r="Y28" s="33"/>
    </row>
    <row r="29" spans="1:25">
      <c r="A29" s="7" t="s">
        <v>38</v>
      </c>
      <c r="B29" s="8"/>
      <c r="C29" s="8"/>
      <c r="D29" s="9"/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/>
      <c r="U29" s="8"/>
      <c r="V29" s="9"/>
      <c r="W29" s="31"/>
      <c r="X29" s="8"/>
      <c r="Y29" s="33"/>
    </row>
    <row r="30" spans="1:25">
      <c r="A30" s="10" t="s">
        <v>39</v>
      </c>
      <c r="B30" s="11">
        <f t="shared" ref="B30:F30" si="17">SUM(B25:B29)</f>
        <v>36</v>
      </c>
      <c r="C30" s="11">
        <f t="shared" si="17"/>
        <v>27</v>
      </c>
      <c r="D30" s="12">
        <f>C30/B30</f>
        <v>0.75</v>
      </c>
      <c r="E30" s="11"/>
      <c r="F30" s="11"/>
      <c r="G30" s="12"/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>
        <f>SUM(T25:T29)</f>
        <v>34</v>
      </c>
      <c r="U30" s="11">
        <f>SUM(U25:U29)</f>
        <v>21</v>
      </c>
      <c r="V30" s="12">
        <f>U30/T30</f>
        <v>0.617647058823529</v>
      </c>
      <c r="W30" s="30">
        <f t="shared" si="14"/>
        <v>70</v>
      </c>
      <c r="X30" s="11">
        <f t="shared" si="15"/>
        <v>48</v>
      </c>
      <c r="Y30" s="39">
        <f t="shared" si="16"/>
        <v>0.685714285714286</v>
      </c>
    </row>
    <row r="31" spans="1:25">
      <c r="A31" s="7" t="s">
        <v>40</v>
      </c>
      <c r="B31" s="8"/>
      <c r="C31" s="8"/>
      <c r="D31" s="9"/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/>
      <c r="U31" s="8"/>
      <c r="V31" s="9"/>
      <c r="W31" s="31"/>
      <c r="X31" s="8"/>
      <c r="Y31" s="33"/>
    </row>
    <row r="32" spans="1:25">
      <c r="A32" s="7" t="s">
        <v>41</v>
      </c>
      <c r="B32" s="8">
        <v>1</v>
      </c>
      <c r="C32" s="8">
        <v>1</v>
      </c>
      <c r="D32" s="9">
        <f>C32/B32</f>
        <v>1</v>
      </c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/>
      <c r="U32" s="8"/>
      <c r="V32" s="9"/>
      <c r="W32" s="31">
        <f t="shared" ref="W32:W40" si="18">B32+E32+H32+K32+N32+Q32+T32</f>
        <v>1</v>
      </c>
      <c r="X32" s="8">
        <f t="shared" ref="X32:X40" si="19">C32+F32+I32+L32+O32+R32+U32</f>
        <v>1</v>
      </c>
      <c r="Y32" s="33">
        <f t="shared" ref="Y32:Y40" si="20">X32/W32</f>
        <v>1</v>
      </c>
    </row>
    <row r="33" spans="1:25">
      <c r="A33" s="7" t="s">
        <v>42</v>
      </c>
      <c r="B33" s="8">
        <v>7</v>
      </c>
      <c r="C33" s="8">
        <v>1</v>
      </c>
      <c r="D33" s="9">
        <f>C33/B33</f>
        <v>0.142857142857143</v>
      </c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/>
      <c r="U33" s="8"/>
      <c r="V33" s="9"/>
      <c r="W33" s="31">
        <f t="shared" si="18"/>
        <v>7</v>
      </c>
      <c r="X33" s="8">
        <f t="shared" si="19"/>
        <v>1</v>
      </c>
      <c r="Y33" s="33">
        <f t="shared" si="20"/>
        <v>0.142857142857143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/>
      <c r="U34" s="8"/>
      <c r="V34" s="9"/>
      <c r="W34" s="31"/>
      <c r="X34" s="8"/>
      <c r="Y34" s="33"/>
    </row>
    <row r="35" spans="1:25">
      <c r="A35" s="7" t="s">
        <v>44</v>
      </c>
      <c r="B35" s="8"/>
      <c r="C35" s="8"/>
      <c r="D35" s="9"/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/>
      <c r="U35" s="8"/>
      <c r="V35" s="9"/>
      <c r="W35" s="31"/>
      <c r="X35" s="8"/>
      <c r="Y35" s="33"/>
    </row>
    <row r="36" spans="1:25">
      <c r="A36" s="10" t="s">
        <v>45</v>
      </c>
      <c r="B36" s="11">
        <f t="shared" ref="B36:F36" si="21">SUM(B31:B35)</f>
        <v>8</v>
      </c>
      <c r="C36" s="11">
        <f t="shared" si="21"/>
        <v>2</v>
      </c>
      <c r="D36" s="12">
        <f t="shared" ref="D36:D41" si="22">C36/B36</f>
        <v>0.25</v>
      </c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/>
      <c r="U36" s="11"/>
      <c r="V36" s="12"/>
      <c r="W36" s="30">
        <f t="shared" si="18"/>
        <v>8</v>
      </c>
      <c r="X36" s="11">
        <f t="shared" si="19"/>
        <v>2</v>
      </c>
      <c r="Y36" s="39">
        <f t="shared" si="20"/>
        <v>0.25</v>
      </c>
    </row>
    <row r="37" spans="1:25">
      <c r="A37" s="13" t="s">
        <v>46</v>
      </c>
      <c r="B37" s="14">
        <f t="shared" ref="B37:F37" si="23">B30+B36</f>
        <v>44</v>
      </c>
      <c r="C37" s="14">
        <f t="shared" si="23"/>
        <v>29</v>
      </c>
      <c r="D37" s="15">
        <f t="shared" si="22"/>
        <v>0.659090909090909</v>
      </c>
      <c r="E37" s="14"/>
      <c r="F37" s="14"/>
      <c r="G37" s="15"/>
      <c r="H37" s="14"/>
      <c r="I37" s="14"/>
      <c r="J37" s="15"/>
      <c r="K37" s="14"/>
      <c r="L37" s="14"/>
      <c r="M37" s="15"/>
      <c r="N37" s="14"/>
      <c r="O37" s="14"/>
      <c r="P37" s="15"/>
      <c r="Q37" s="14"/>
      <c r="R37" s="14"/>
      <c r="S37" s="15"/>
      <c r="T37" s="14">
        <f>T30+T36</f>
        <v>34</v>
      </c>
      <c r="U37" s="14">
        <f>U30+U36</f>
        <v>21</v>
      </c>
      <c r="V37" s="15">
        <f t="shared" ref="V36:V38" si="24">U37/T37</f>
        <v>0.617647058823529</v>
      </c>
      <c r="W37" s="32">
        <f t="shared" si="18"/>
        <v>78</v>
      </c>
      <c r="X37" s="14">
        <f t="shared" si="19"/>
        <v>50</v>
      </c>
      <c r="Y37" s="40">
        <f t="shared" si="20"/>
        <v>0.641025641025641</v>
      </c>
    </row>
    <row r="38" spans="1:25">
      <c r="A38" s="7" t="s">
        <v>47</v>
      </c>
      <c r="B38" s="8">
        <v>4</v>
      </c>
      <c r="C38" s="8">
        <v>2</v>
      </c>
      <c r="D38" s="9">
        <f t="shared" si="22"/>
        <v>0.5</v>
      </c>
      <c r="E38" s="8"/>
      <c r="F38" s="8"/>
      <c r="G38" s="9"/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>
        <v>14</v>
      </c>
      <c r="U38" s="8">
        <v>9</v>
      </c>
      <c r="V38" s="9">
        <f t="shared" si="24"/>
        <v>0.642857142857143</v>
      </c>
      <c r="W38" s="31">
        <f t="shared" si="18"/>
        <v>18</v>
      </c>
      <c r="X38" s="8">
        <f t="shared" si="19"/>
        <v>11</v>
      </c>
      <c r="Y38" s="33">
        <f t="shared" si="20"/>
        <v>0.611111111111111</v>
      </c>
    </row>
    <row r="39" spans="1:25">
      <c r="A39" s="7" t="s">
        <v>48</v>
      </c>
      <c r="B39" s="8">
        <v>10</v>
      </c>
      <c r="C39" s="8">
        <v>9</v>
      </c>
      <c r="D39" s="9">
        <f t="shared" si="22"/>
        <v>0.9</v>
      </c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/>
      <c r="U39" s="8"/>
      <c r="V39" s="9"/>
      <c r="W39" s="31">
        <f t="shared" si="18"/>
        <v>10</v>
      </c>
      <c r="X39" s="8">
        <f t="shared" si="19"/>
        <v>9</v>
      </c>
      <c r="Y39" s="33">
        <f t="shared" si="20"/>
        <v>0.9</v>
      </c>
    </row>
    <row r="40" spans="1:25">
      <c r="A40" s="7" t="s">
        <v>49</v>
      </c>
      <c r="B40" s="8">
        <v>37</v>
      </c>
      <c r="C40" s="8">
        <v>16</v>
      </c>
      <c r="D40" s="9">
        <f t="shared" si="22"/>
        <v>0.432432432432432</v>
      </c>
      <c r="E40" s="8"/>
      <c r="F40" s="8"/>
      <c r="G40" s="9"/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>
        <v>2</v>
      </c>
      <c r="U40" s="8">
        <v>2</v>
      </c>
      <c r="V40" s="9">
        <f>U40/T40</f>
        <v>1</v>
      </c>
      <c r="W40" s="31">
        <f t="shared" si="18"/>
        <v>39</v>
      </c>
      <c r="X40" s="8">
        <f t="shared" si="19"/>
        <v>18</v>
      </c>
      <c r="Y40" s="33">
        <f t="shared" si="20"/>
        <v>0.461538461538462</v>
      </c>
    </row>
    <row r="41" spans="1:25">
      <c r="A41" s="7" t="s">
        <v>50</v>
      </c>
      <c r="B41" s="8">
        <v>1</v>
      </c>
      <c r="C41" s="8">
        <v>0</v>
      </c>
      <c r="D41" s="9">
        <f t="shared" si="22"/>
        <v>0</v>
      </c>
      <c r="E41" s="8"/>
      <c r="F41" s="8"/>
      <c r="G41" s="9"/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/>
      <c r="U41" s="8"/>
      <c r="V41" s="9"/>
      <c r="W41" s="31"/>
      <c r="X41" s="8"/>
      <c r="Y41" s="33"/>
    </row>
    <row r="42" spans="1:25">
      <c r="A42" s="7" t="s">
        <v>51</v>
      </c>
      <c r="B42" s="8"/>
      <c r="C42" s="8"/>
      <c r="D42" s="9"/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/>
      <c r="U42" s="8"/>
      <c r="V42" s="9"/>
      <c r="W42" s="31"/>
      <c r="X42" s="8"/>
      <c r="Y42" s="33"/>
    </row>
    <row r="43" spans="1:25">
      <c r="A43" s="10" t="s">
        <v>52</v>
      </c>
      <c r="B43" s="11">
        <f t="shared" ref="B43:F43" si="25">SUM(B38:B42)</f>
        <v>52</v>
      </c>
      <c r="C43" s="11">
        <f t="shared" si="25"/>
        <v>27</v>
      </c>
      <c r="D43" s="12">
        <f t="shared" ref="D43:D48" si="26">C43/B43</f>
        <v>0.519230769230769</v>
      </c>
      <c r="E43" s="11"/>
      <c r="F43" s="11"/>
      <c r="G43" s="12"/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>
        <f>SUM(T38:T42)</f>
        <v>16</v>
      </c>
      <c r="U43" s="11">
        <f>SUM(U38:U42)</f>
        <v>11</v>
      </c>
      <c r="V43" s="12">
        <f>U43/T43</f>
        <v>0.6875</v>
      </c>
      <c r="W43" s="30">
        <f t="shared" ref="W42:W46" si="27">B43+E43+H43+K43+N43+Q43+T43</f>
        <v>68</v>
      </c>
      <c r="X43" s="11">
        <f t="shared" ref="X42:X46" si="28">C43+F43+I43+L43+O43+R43+U43</f>
        <v>38</v>
      </c>
      <c r="Y43" s="39">
        <f t="shared" ref="Y42:Y46" si="29">X43/W43</f>
        <v>0.558823529411765</v>
      </c>
    </row>
    <row r="44" spans="1:25">
      <c r="A44" s="7" t="s">
        <v>53</v>
      </c>
      <c r="B44" s="8">
        <v>1</v>
      </c>
      <c r="C44" s="8">
        <v>1</v>
      </c>
      <c r="D44" s="9">
        <f t="shared" si="26"/>
        <v>1</v>
      </c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/>
      <c r="U44" s="8"/>
      <c r="V44" s="9"/>
      <c r="W44" s="31">
        <f t="shared" si="27"/>
        <v>1</v>
      </c>
      <c r="X44" s="8">
        <f t="shared" si="28"/>
        <v>1</v>
      </c>
      <c r="Y44" s="33">
        <f t="shared" si="29"/>
        <v>1</v>
      </c>
    </row>
    <row r="45" spans="1:25">
      <c r="A45" s="7" t="s">
        <v>54</v>
      </c>
      <c r="B45" s="8">
        <v>1</v>
      </c>
      <c r="C45" s="8">
        <v>1</v>
      </c>
      <c r="D45" s="9">
        <f t="shared" si="26"/>
        <v>1</v>
      </c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/>
      <c r="U45" s="8"/>
      <c r="V45" s="9"/>
      <c r="W45" s="31">
        <f t="shared" si="27"/>
        <v>1</v>
      </c>
      <c r="X45" s="8">
        <f t="shared" si="28"/>
        <v>1</v>
      </c>
      <c r="Y45" s="33">
        <f t="shared" si="29"/>
        <v>1</v>
      </c>
    </row>
    <row r="46" spans="1:25">
      <c r="A46" s="7" t="s">
        <v>55</v>
      </c>
      <c r="B46" s="8">
        <v>13</v>
      </c>
      <c r="C46" s="8">
        <v>7</v>
      </c>
      <c r="D46" s="9">
        <f t="shared" si="26"/>
        <v>0.538461538461538</v>
      </c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/>
      <c r="U46" s="8"/>
      <c r="V46" s="9"/>
      <c r="W46" s="31">
        <f t="shared" si="27"/>
        <v>13</v>
      </c>
      <c r="X46" s="8">
        <f t="shared" si="28"/>
        <v>7</v>
      </c>
      <c r="Y46" s="33">
        <f t="shared" si="29"/>
        <v>0.538461538461538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/>
      <c r="U47" s="8"/>
      <c r="V47" s="9"/>
      <c r="W47" s="31"/>
      <c r="X47" s="8"/>
      <c r="Y47" s="33"/>
    </row>
    <row r="48" spans="1:25">
      <c r="A48" s="7" t="s">
        <v>57</v>
      </c>
      <c r="B48" s="8">
        <v>2</v>
      </c>
      <c r="C48" s="8">
        <v>2</v>
      </c>
      <c r="D48" s="9">
        <f t="shared" si="26"/>
        <v>1</v>
      </c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9"/>
      <c r="W48" s="31">
        <f t="shared" ref="W48:W52" si="30">B48+E48+H48+K48+N48+Q48+T48</f>
        <v>2</v>
      </c>
      <c r="X48" s="8">
        <f t="shared" ref="X48:X52" si="31">C48+F48+I48+L48+O48+R48+U48</f>
        <v>2</v>
      </c>
      <c r="Y48" s="33">
        <f t="shared" ref="Y48:Y52" si="32">X48/W48</f>
        <v>1</v>
      </c>
    </row>
    <row r="49" spans="1:25">
      <c r="A49" s="10" t="s">
        <v>58</v>
      </c>
      <c r="B49" s="11">
        <f t="shared" ref="B49:F49" si="33">SUM(B44:B48)</f>
        <v>17</v>
      </c>
      <c r="C49" s="11">
        <f t="shared" si="33"/>
        <v>11</v>
      </c>
      <c r="D49" s="12">
        <f t="shared" ref="D49:D52" si="34">C49/B49</f>
        <v>0.647058823529412</v>
      </c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/>
      <c r="U49" s="11"/>
      <c r="V49" s="12"/>
      <c r="W49" s="30">
        <f t="shared" si="30"/>
        <v>17</v>
      </c>
      <c r="X49" s="11">
        <f t="shared" si="31"/>
        <v>11</v>
      </c>
      <c r="Y49" s="39">
        <f t="shared" si="32"/>
        <v>0.647058823529412</v>
      </c>
    </row>
    <row r="50" spans="1:25">
      <c r="A50" s="13" t="s">
        <v>59</v>
      </c>
      <c r="B50" s="14">
        <f t="shared" ref="B50:F50" si="35">B43+B49</f>
        <v>69</v>
      </c>
      <c r="C50" s="14">
        <f t="shared" si="35"/>
        <v>38</v>
      </c>
      <c r="D50" s="15">
        <f t="shared" si="34"/>
        <v>0.550724637681159</v>
      </c>
      <c r="E50" s="14"/>
      <c r="F50" s="14"/>
      <c r="G50" s="15"/>
      <c r="H50" s="14"/>
      <c r="I50" s="14"/>
      <c r="J50" s="15"/>
      <c r="K50" s="14"/>
      <c r="L50" s="14"/>
      <c r="M50" s="15"/>
      <c r="N50" s="14"/>
      <c r="O50" s="14"/>
      <c r="P50" s="15"/>
      <c r="Q50" s="14"/>
      <c r="R50" s="14"/>
      <c r="S50" s="15"/>
      <c r="T50" s="14">
        <f>T43+T49</f>
        <v>16</v>
      </c>
      <c r="U50" s="14">
        <f>U43+U49</f>
        <v>11</v>
      </c>
      <c r="V50" s="15">
        <f t="shared" ref="V49:V52" si="36">U50/T50</f>
        <v>0.6875</v>
      </c>
      <c r="W50" s="32">
        <f t="shared" si="30"/>
        <v>85</v>
      </c>
      <c r="X50" s="14">
        <f t="shared" si="31"/>
        <v>49</v>
      </c>
      <c r="Y50" s="40">
        <f t="shared" si="32"/>
        <v>0.576470588235294</v>
      </c>
    </row>
    <row r="51" customHeight="1" spans="1:25">
      <c r="A51" s="16" t="s">
        <v>60</v>
      </c>
      <c r="B51" s="17">
        <f t="shared" ref="B51:F51" si="37">B37+B50</f>
        <v>113</v>
      </c>
      <c r="C51" s="17">
        <f t="shared" si="37"/>
        <v>67</v>
      </c>
      <c r="D51" s="18">
        <f t="shared" si="34"/>
        <v>0.592920353982301</v>
      </c>
      <c r="E51" s="17"/>
      <c r="F51" s="17"/>
      <c r="G51" s="18"/>
      <c r="H51" s="17"/>
      <c r="I51" s="17"/>
      <c r="J51" s="18"/>
      <c r="K51" s="17"/>
      <c r="L51" s="17"/>
      <c r="M51" s="18"/>
      <c r="N51" s="17"/>
      <c r="O51" s="17"/>
      <c r="P51" s="18"/>
      <c r="Q51" s="17"/>
      <c r="R51" s="17"/>
      <c r="S51" s="18"/>
      <c r="T51" s="17">
        <f>T37+T50</f>
        <v>50</v>
      </c>
      <c r="U51" s="17">
        <f>U37+U50</f>
        <v>32</v>
      </c>
      <c r="V51" s="18">
        <f t="shared" si="36"/>
        <v>0.64</v>
      </c>
      <c r="W51" s="34">
        <f t="shared" si="30"/>
        <v>163</v>
      </c>
      <c r="X51" s="17">
        <f t="shared" si="31"/>
        <v>99</v>
      </c>
      <c r="Y51" s="41">
        <f t="shared" si="32"/>
        <v>0.607361963190184</v>
      </c>
    </row>
    <row r="52" customHeight="1" spans="1:25">
      <c r="A52" s="19" t="s">
        <v>61</v>
      </c>
      <c r="B52" s="20">
        <f t="shared" ref="B52:F52" si="38">B24+B51</f>
        <v>1599</v>
      </c>
      <c r="C52" s="20">
        <f t="shared" si="38"/>
        <v>1362</v>
      </c>
      <c r="D52" s="21">
        <f t="shared" si="34"/>
        <v>0.851782363977486</v>
      </c>
      <c r="E52" s="20"/>
      <c r="F52" s="20"/>
      <c r="G52" s="21"/>
      <c r="H52" s="20"/>
      <c r="I52" s="20"/>
      <c r="J52" s="21"/>
      <c r="K52" s="20"/>
      <c r="L52" s="20"/>
      <c r="M52" s="21"/>
      <c r="N52" s="20"/>
      <c r="O52" s="20"/>
      <c r="P52" s="21"/>
      <c r="Q52" s="20"/>
      <c r="R52" s="20"/>
      <c r="S52" s="21"/>
      <c r="T52" s="20">
        <f>T24+T51</f>
        <v>1043</v>
      </c>
      <c r="U52" s="20">
        <f>U24+U51</f>
        <v>890</v>
      </c>
      <c r="V52" s="21">
        <f t="shared" si="36"/>
        <v>0.853307766059444</v>
      </c>
      <c r="W52" s="35">
        <f t="shared" si="30"/>
        <v>2642</v>
      </c>
      <c r="X52" s="36">
        <f t="shared" si="31"/>
        <v>2252</v>
      </c>
      <c r="Y52" s="42">
        <f t="shared" si="32"/>
        <v>0.852384557153671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zoomScale="120" zoomScaleNormal="120" workbookViewId="0">
      <pane xSplit="1" ySplit="3" topLeftCell="B34" activePane="bottomRight" state="frozen"/>
      <selection/>
      <selection pane="topRight"/>
      <selection pane="bottomLeft"/>
      <selection pane="bottomRight" activeCell="U24" sqref="U24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66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>
        <v>383</v>
      </c>
      <c r="C4" s="8">
        <v>262</v>
      </c>
      <c r="D4" s="9">
        <f>C4/B4</f>
        <v>0.684073107049608</v>
      </c>
      <c r="E4" s="8"/>
      <c r="F4" s="8"/>
      <c r="G4" s="9"/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>
        <v>134</v>
      </c>
      <c r="U4" s="8">
        <v>94</v>
      </c>
      <c r="V4" s="9">
        <f>U4/T4</f>
        <v>0.701492537313433</v>
      </c>
      <c r="W4" s="29">
        <f t="shared" ref="W4:W17" si="0">B4+E4+H4+K4+N4+Q4+T4</f>
        <v>517</v>
      </c>
      <c r="X4" s="8">
        <f t="shared" ref="X4:X17" si="1">C4+F4+I4+L4+O4+R4+U4</f>
        <v>356</v>
      </c>
      <c r="Y4" s="33">
        <f t="shared" ref="Y4:Y17" si="2">X4/W4</f>
        <v>0.688588007736944</v>
      </c>
    </row>
    <row r="5" spans="1:25">
      <c r="A5" s="7" t="s">
        <v>14</v>
      </c>
      <c r="B5" s="8"/>
      <c r="C5" s="8"/>
      <c r="D5" s="9"/>
      <c r="E5" s="8"/>
      <c r="F5" s="8"/>
      <c r="G5" s="9"/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/>
      <c r="X5" s="8"/>
      <c r="Y5" s="33"/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>
        <v>444</v>
      </c>
      <c r="C7" s="8">
        <v>236</v>
      </c>
      <c r="D7" s="9">
        <f t="shared" ref="D7:D12" si="3">C7/B7</f>
        <v>0.531531531531532</v>
      </c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>
        <v>132</v>
      </c>
      <c r="U7" s="8">
        <v>75</v>
      </c>
      <c r="V7" s="9">
        <f>U7/T7</f>
        <v>0.568181818181818</v>
      </c>
      <c r="W7" s="29">
        <f t="shared" si="0"/>
        <v>576</v>
      </c>
      <c r="X7" s="8">
        <f t="shared" si="1"/>
        <v>311</v>
      </c>
      <c r="Y7" s="33">
        <f t="shared" si="2"/>
        <v>0.539930555555556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43"/>
      <c r="U8" s="43"/>
      <c r="V8" s="9"/>
      <c r="W8" s="29"/>
      <c r="X8" s="8"/>
      <c r="Y8" s="33"/>
    </row>
    <row r="9" spans="1:25">
      <c r="A9" s="10" t="s">
        <v>18</v>
      </c>
      <c r="B9" s="11">
        <f t="shared" ref="B9:F9" si="4">SUM(B4:B8)</f>
        <v>827</v>
      </c>
      <c r="C9" s="11">
        <f t="shared" si="4"/>
        <v>498</v>
      </c>
      <c r="D9" s="12">
        <f t="shared" si="3"/>
        <v>0.60217654171705</v>
      </c>
      <c r="E9" s="11"/>
      <c r="F9" s="11"/>
      <c r="G9" s="12"/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>
        <f>SUM(T4:T8)</f>
        <v>266</v>
      </c>
      <c r="U9" s="11">
        <f>SUM(U4:U8)</f>
        <v>169</v>
      </c>
      <c r="V9" s="12">
        <f t="shared" ref="V9:V14" si="5">U9/T9</f>
        <v>0.635338345864662</v>
      </c>
      <c r="W9" s="30">
        <f t="shared" si="0"/>
        <v>1093</v>
      </c>
      <c r="X9" s="11">
        <f t="shared" si="1"/>
        <v>667</v>
      </c>
      <c r="Y9" s="39">
        <f t="shared" si="2"/>
        <v>0.610247026532479</v>
      </c>
    </row>
    <row r="10" spans="1:25">
      <c r="A10" s="7" t="s">
        <v>19</v>
      </c>
      <c r="B10" s="8">
        <v>352</v>
      </c>
      <c r="C10" s="8">
        <v>340</v>
      </c>
      <c r="D10" s="9">
        <f t="shared" si="3"/>
        <v>0.965909090909091</v>
      </c>
      <c r="E10" s="8"/>
      <c r="F10" s="8"/>
      <c r="G10" s="9"/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>
        <v>160</v>
      </c>
      <c r="U10" s="8">
        <v>150</v>
      </c>
      <c r="V10" s="9">
        <f t="shared" si="5"/>
        <v>0.9375</v>
      </c>
      <c r="W10" s="31">
        <f t="shared" si="0"/>
        <v>512</v>
      </c>
      <c r="X10" s="8">
        <f t="shared" si="1"/>
        <v>490</v>
      </c>
      <c r="Y10" s="33">
        <f t="shared" si="2"/>
        <v>0.95703125</v>
      </c>
    </row>
    <row r="11" spans="1:25">
      <c r="A11" s="7" t="s">
        <v>20</v>
      </c>
      <c r="B11" s="8">
        <v>125</v>
      </c>
      <c r="C11" s="8">
        <v>118</v>
      </c>
      <c r="D11" s="9">
        <f t="shared" si="3"/>
        <v>0.944</v>
      </c>
      <c r="E11" s="8"/>
      <c r="F11" s="8"/>
      <c r="G11" s="9"/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>
        <v>13</v>
      </c>
      <c r="U11" s="8">
        <v>13</v>
      </c>
      <c r="V11" s="9">
        <f t="shared" si="5"/>
        <v>1</v>
      </c>
      <c r="W11" s="31">
        <f t="shared" si="0"/>
        <v>138</v>
      </c>
      <c r="X11" s="8">
        <f t="shared" si="1"/>
        <v>131</v>
      </c>
      <c r="Y11" s="33">
        <f t="shared" si="2"/>
        <v>0.949275362318841</v>
      </c>
    </row>
    <row r="12" spans="1:25">
      <c r="A12" s="7" t="s">
        <v>21</v>
      </c>
      <c r="B12" s="8">
        <v>153</v>
      </c>
      <c r="C12" s="8">
        <v>143</v>
      </c>
      <c r="D12" s="9">
        <f t="shared" si="3"/>
        <v>0.934640522875817</v>
      </c>
      <c r="E12" s="8"/>
      <c r="F12" s="8"/>
      <c r="G12" s="9"/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>
        <v>106</v>
      </c>
      <c r="U12" s="8">
        <v>100</v>
      </c>
      <c r="V12" s="9">
        <f t="shared" si="5"/>
        <v>0.943396226415094</v>
      </c>
      <c r="W12" s="31">
        <f t="shared" si="0"/>
        <v>259</v>
      </c>
      <c r="X12" s="8">
        <f t="shared" si="1"/>
        <v>243</v>
      </c>
      <c r="Y12" s="33">
        <f t="shared" si="2"/>
        <v>0.938223938223938</v>
      </c>
    </row>
    <row r="13" spans="1:25">
      <c r="A13" s="7" t="s">
        <v>22</v>
      </c>
      <c r="B13" s="8"/>
      <c r="C13" s="8"/>
      <c r="D13" s="9"/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/>
      <c r="X13" s="8"/>
      <c r="Y13" s="33"/>
    </row>
    <row r="14" spans="1:25">
      <c r="A14" s="7" t="s">
        <v>23</v>
      </c>
      <c r="B14" s="8">
        <v>185</v>
      </c>
      <c r="C14" s="8">
        <v>179</v>
      </c>
      <c r="D14" s="9">
        <f t="shared" ref="D14:D17" si="6">C14/B14</f>
        <v>0.967567567567568</v>
      </c>
      <c r="E14" s="8"/>
      <c r="F14" s="8"/>
      <c r="G14" s="9"/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>
        <v>43</v>
      </c>
      <c r="U14" s="8">
        <v>40</v>
      </c>
      <c r="V14" s="9">
        <f t="shared" si="5"/>
        <v>0.930232558139535</v>
      </c>
      <c r="W14" s="31">
        <f t="shared" si="0"/>
        <v>228</v>
      </c>
      <c r="X14" s="8">
        <f t="shared" si="1"/>
        <v>219</v>
      </c>
      <c r="Y14" s="33">
        <f t="shared" si="2"/>
        <v>0.960526315789474</v>
      </c>
    </row>
    <row r="15" spans="1:25">
      <c r="A15" s="7" t="s">
        <v>24</v>
      </c>
      <c r="B15" s="8"/>
      <c r="C15" s="8"/>
      <c r="D15" s="9"/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/>
      <c r="U15" s="8"/>
      <c r="V15" s="9"/>
      <c r="W15" s="31"/>
      <c r="X15" s="8"/>
      <c r="Y15" s="33"/>
    </row>
    <row r="16" spans="1:25">
      <c r="A16" s="7" t="s">
        <v>25</v>
      </c>
      <c r="B16" s="8">
        <v>1</v>
      </c>
      <c r="C16" s="8">
        <v>1</v>
      </c>
      <c r="D16" s="9">
        <f t="shared" si="6"/>
        <v>1</v>
      </c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/>
      <c r="U16" s="8"/>
      <c r="V16" s="9"/>
      <c r="W16" s="31">
        <f t="shared" si="0"/>
        <v>1</v>
      </c>
      <c r="X16" s="8">
        <f t="shared" si="1"/>
        <v>1</v>
      </c>
      <c r="Y16" s="33">
        <f t="shared" si="2"/>
        <v>1</v>
      </c>
    </row>
    <row r="17" spans="1:25">
      <c r="A17" s="7" t="s">
        <v>26</v>
      </c>
      <c r="B17" s="8">
        <v>7</v>
      </c>
      <c r="C17" s="8">
        <v>5</v>
      </c>
      <c r="D17" s="9">
        <f t="shared" si="6"/>
        <v>0.714285714285714</v>
      </c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/>
      <c r="U17" s="8"/>
      <c r="V17" s="9"/>
      <c r="W17" s="31">
        <f t="shared" si="0"/>
        <v>7</v>
      </c>
      <c r="X17" s="8">
        <f t="shared" si="1"/>
        <v>5</v>
      </c>
      <c r="Y17" s="33">
        <f t="shared" si="2"/>
        <v>0.714285714285714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>
        <v>8</v>
      </c>
      <c r="C19" s="8">
        <v>6</v>
      </c>
      <c r="D19" s="12">
        <f>C19/B19</f>
        <v>0.75</v>
      </c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>
        <v>3</v>
      </c>
      <c r="U19" s="8">
        <v>0</v>
      </c>
      <c r="V19" s="9">
        <f>U19/T19</f>
        <v>0</v>
      </c>
      <c r="W19" s="31">
        <f t="shared" ref="W19:W25" si="7">B19+E19+H19+K19+N19+Q19+T19</f>
        <v>11</v>
      </c>
      <c r="X19" s="8">
        <f t="shared" ref="X19:X25" si="8">C19+F19+I19+L19+O19+R19+U19</f>
        <v>6</v>
      </c>
      <c r="Y19" s="33">
        <f t="shared" ref="Y19:Y25" si="9">X19/W19</f>
        <v>0.545454545454545</v>
      </c>
    </row>
    <row r="20" spans="1:25">
      <c r="A20" s="7" t="s">
        <v>29</v>
      </c>
      <c r="B20" s="8">
        <v>8</v>
      </c>
      <c r="C20" s="8">
        <v>8</v>
      </c>
      <c r="D20" s="12">
        <f>C20/B20</f>
        <v>1</v>
      </c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>
        <v>2</v>
      </c>
      <c r="U20" s="8">
        <v>2</v>
      </c>
      <c r="V20" s="9">
        <f>U20/T20</f>
        <v>1</v>
      </c>
      <c r="W20" s="31">
        <f t="shared" si="7"/>
        <v>10</v>
      </c>
      <c r="X20" s="8">
        <f t="shared" si="8"/>
        <v>10</v>
      </c>
      <c r="Y20" s="33">
        <f t="shared" si="9"/>
        <v>1</v>
      </c>
    </row>
    <row r="21" spans="1:25">
      <c r="A21" s="7" t="s">
        <v>30</v>
      </c>
      <c r="B21" s="8">
        <v>3</v>
      </c>
      <c r="C21" s="8">
        <v>3</v>
      </c>
      <c r="D21" s="12">
        <f>C21/B21</f>
        <v>1</v>
      </c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/>
      <c r="U21" s="8"/>
      <c r="V21" s="9"/>
      <c r="W21" s="31"/>
      <c r="X21" s="8"/>
      <c r="Y21" s="33"/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>
        <f t="shared" ref="B23:F23" si="10">SUM(B10:B22)</f>
        <v>842</v>
      </c>
      <c r="C23" s="11">
        <f t="shared" si="10"/>
        <v>803</v>
      </c>
      <c r="D23" s="12">
        <f t="shared" ref="D23:D26" si="11">C23/B23</f>
        <v>0.953681710213777</v>
      </c>
      <c r="E23" s="11"/>
      <c r="F23" s="11"/>
      <c r="G23" s="12"/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>
        <f>SUM(T10:T22)</f>
        <v>327</v>
      </c>
      <c r="U23" s="11">
        <f>SUM(U10:U22)</f>
        <v>305</v>
      </c>
      <c r="V23" s="12">
        <f t="shared" ref="V23:V25" si="12">U23/T23</f>
        <v>0.932721712538226</v>
      </c>
      <c r="W23" s="30">
        <f t="shared" si="7"/>
        <v>1169</v>
      </c>
      <c r="X23" s="11">
        <f t="shared" si="8"/>
        <v>1108</v>
      </c>
      <c r="Y23" s="39">
        <f t="shared" si="9"/>
        <v>0.947818648417451</v>
      </c>
    </row>
    <row r="24" spans="1:25">
      <c r="A24" s="13" t="s">
        <v>33</v>
      </c>
      <c r="B24" s="14">
        <f t="shared" ref="B24:F24" si="13">B9+B23</f>
        <v>1669</v>
      </c>
      <c r="C24" s="14">
        <f t="shared" si="13"/>
        <v>1301</v>
      </c>
      <c r="D24" s="15">
        <f t="shared" si="11"/>
        <v>0.779508687837028</v>
      </c>
      <c r="E24" s="14"/>
      <c r="F24" s="14"/>
      <c r="G24" s="15"/>
      <c r="H24" s="14"/>
      <c r="I24" s="14"/>
      <c r="J24" s="15"/>
      <c r="K24" s="14"/>
      <c r="L24" s="14"/>
      <c r="M24" s="15"/>
      <c r="N24" s="14"/>
      <c r="O24" s="14"/>
      <c r="P24" s="15"/>
      <c r="Q24" s="14"/>
      <c r="R24" s="14"/>
      <c r="S24" s="15"/>
      <c r="T24" s="14">
        <f>T9+T23</f>
        <v>593</v>
      </c>
      <c r="U24" s="14">
        <f>U9+U23</f>
        <v>474</v>
      </c>
      <c r="V24" s="15">
        <f t="shared" si="12"/>
        <v>0.799325463743676</v>
      </c>
      <c r="W24" s="32">
        <f t="shared" si="7"/>
        <v>2262</v>
      </c>
      <c r="X24" s="14">
        <f t="shared" si="8"/>
        <v>1775</v>
      </c>
      <c r="Y24" s="40">
        <f t="shared" si="9"/>
        <v>0.784703801945181</v>
      </c>
    </row>
    <row r="25" spans="1:25">
      <c r="A25" s="7" t="s">
        <v>34</v>
      </c>
      <c r="B25" s="8">
        <v>19</v>
      </c>
      <c r="C25" s="8">
        <v>16</v>
      </c>
      <c r="D25" s="9">
        <f t="shared" si="11"/>
        <v>0.842105263157895</v>
      </c>
      <c r="E25" s="8"/>
      <c r="F25" s="8"/>
      <c r="G25" s="9"/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>
        <v>37</v>
      </c>
      <c r="U25" s="8">
        <v>31</v>
      </c>
      <c r="V25" s="9">
        <f t="shared" si="12"/>
        <v>0.837837837837838</v>
      </c>
      <c r="W25" s="31">
        <f t="shared" si="7"/>
        <v>56</v>
      </c>
      <c r="X25" s="8">
        <f t="shared" si="8"/>
        <v>47</v>
      </c>
      <c r="Y25" s="33">
        <f t="shared" si="9"/>
        <v>0.839285714285714</v>
      </c>
    </row>
    <row r="26" spans="1:25">
      <c r="A26" s="7" t="s">
        <v>35</v>
      </c>
      <c r="B26" s="8">
        <v>1</v>
      </c>
      <c r="C26" s="8">
        <v>1</v>
      </c>
      <c r="D26" s="9">
        <f t="shared" si="11"/>
        <v>1</v>
      </c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/>
      <c r="X26" s="8"/>
      <c r="Y26" s="33"/>
    </row>
    <row r="27" spans="1:25">
      <c r="A27" s="7" t="s">
        <v>36</v>
      </c>
      <c r="B27" s="8">
        <v>34</v>
      </c>
      <c r="C27" s="8">
        <v>22</v>
      </c>
      <c r="D27" s="9">
        <f t="shared" ref="D27:D33" si="14">C27/B27</f>
        <v>0.647058823529412</v>
      </c>
      <c r="E27" s="8"/>
      <c r="F27" s="8"/>
      <c r="G27" s="9"/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>
        <v>14</v>
      </c>
      <c r="U27" s="8">
        <v>5</v>
      </c>
      <c r="V27" s="9">
        <f t="shared" ref="V27:V31" si="15">U27/T27</f>
        <v>0.357142857142857</v>
      </c>
      <c r="W27" s="31">
        <f t="shared" ref="W27:W30" si="16">B27+E27+H27+K27+N27+Q27+T27</f>
        <v>48</v>
      </c>
      <c r="X27" s="8">
        <f t="shared" ref="X27:X30" si="17">C27+F27+I27+L27+O27+R27+U27</f>
        <v>27</v>
      </c>
      <c r="Y27" s="33">
        <f t="shared" ref="Y27:Y30" si="18">X27/W27</f>
        <v>0.5625</v>
      </c>
    </row>
    <row r="28" spans="1:25">
      <c r="A28" s="7" t="s">
        <v>37</v>
      </c>
      <c r="B28" s="8"/>
      <c r="C28" s="8"/>
      <c r="D28" s="9"/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/>
      <c r="U28" s="8"/>
      <c r="V28" s="9"/>
      <c r="W28" s="31"/>
      <c r="X28" s="8"/>
      <c r="Y28" s="33"/>
    </row>
    <row r="29" spans="1:25">
      <c r="A29" s="7" t="s">
        <v>38</v>
      </c>
      <c r="B29" s="8">
        <v>1</v>
      </c>
      <c r="C29" s="8">
        <v>0</v>
      </c>
      <c r="D29" s="9">
        <f>C29/B29</f>
        <v>0</v>
      </c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/>
      <c r="U29" s="8"/>
      <c r="V29" s="9"/>
      <c r="W29" s="31"/>
      <c r="X29" s="8"/>
      <c r="Y29" s="33"/>
    </row>
    <row r="30" spans="1:25">
      <c r="A30" s="10" t="s">
        <v>39</v>
      </c>
      <c r="B30" s="11">
        <f t="shared" ref="B30:F30" si="19">SUM(B25:B29)</f>
        <v>55</v>
      </c>
      <c r="C30" s="11">
        <f t="shared" si="19"/>
        <v>39</v>
      </c>
      <c r="D30" s="12">
        <f t="shared" si="14"/>
        <v>0.709090909090909</v>
      </c>
      <c r="E30" s="11"/>
      <c r="F30" s="11"/>
      <c r="G30" s="12"/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>
        <f>SUM(T25:T29)</f>
        <v>51</v>
      </c>
      <c r="U30" s="11">
        <f>SUM(U25:U29)</f>
        <v>36</v>
      </c>
      <c r="V30" s="12">
        <f t="shared" si="15"/>
        <v>0.705882352941177</v>
      </c>
      <c r="W30" s="30">
        <f t="shared" si="16"/>
        <v>106</v>
      </c>
      <c r="X30" s="11">
        <f t="shared" si="17"/>
        <v>75</v>
      </c>
      <c r="Y30" s="39">
        <f t="shared" si="18"/>
        <v>0.707547169811321</v>
      </c>
    </row>
    <row r="31" spans="1:25">
      <c r="A31" s="7" t="s">
        <v>40</v>
      </c>
      <c r="B31" s="8"/>
      <c r="C31" s="8"/>
      <c r="D31" s="9"/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>
        <v>1</v>
      </c>
      <c r="U31" s="8">
        <v>1</v>
      </c>
      <c r="V31" s="9">
        <f t="shared" si="15"/>
        <v>1</v>
      </c>
      <c r="W31" s="31"/>
      <c r="X31" s="8"/>
      <c r="Y31" s="33"/>
    </row>
    <row r="32" spans="1:25">
      <c r="A32" s="7" t="s">
        <v>41</v>
      </c>
      <c r="B32" s="8">
        <v>6</v>
      </c>
      <c r="C32" s="8">
        <v>6</v>
      </c>
      <c r="D32" s="9">
        <f t="shared" si="14"/>
        <v>1</v>
      </c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/>
      <c r="U32" s="8"/>
      <c r="V32" s="9"/>
      <c r="W32" s="31">
        <f t="shared" ref="W32:W40" si="20">B32+E32+H32+K32+N32+Q32+T32</f>
        <v>6</v>
      </c>
      <c r="X32" s="8">
        <f t="shared" ref="X32:X40" si="21">C32+F32+I32+L32+O32+R32+U32</f>
        <v>6</v>
      </c>
      <c r="Y32" s="33">
        <f t="shared" ref="Y32:Y40" si="22">X32/W32</f>
        <v>1</v>
      </c>
    </row>
    <row r="33" spans="1:25">
      <c r="A33" s="7" t="s">
        <v>42</v>
      </c>
      <c r="B33" s="8">
        <v>11</v>
      </c>
      <c r="C33" s="8">
        <v>5</v>
      </c>
      <c r="D33" s="9">
        <f t="shared" si="14"/>
        <v>0.454545454545455</v>
      </c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/>
      <c r="U33" s="8"/>
      <c r="V33" s="9"/>
      <c r="W33" s="31">
        <f t="shared" si="20"/>
        <v>11</v>
      </c>
      <c r="X33" s="8">
        <f t="shared" si="21"/>
        <v>5</v>
      </c>
      <c r="Y33" s="33">
        <f t="shared" si="22"/>
        <v>0.454545454545455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/>
      <c r="U34" s="8"/>
      <c r="V34" s="9"/>
      <c r="W34" s="31"/>
      <c r="X34" s="8"/>
      <c r="Y34" s="33"/>
    </row>
    <row r="35" spans="1:25">
      <c r="A35" s="7" t="s">
        <v>44</v>
      </c>
      <c r="B35" s="8"/>
      <c r="C35" s="8"/>
      <c r="D35" s="9"/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/>
      <c r="U35" s="8"/>
      <c r="V35" s="9"/>
      <c r="W35" s="31"/>
      <c r="X35" s="8"/>
      <c r="Y35" s="33"/>
    </row>
    <row r="36" spans="1:25">
      <c r="A36" s="10" t="s">
        <v>45</v>
      </c>
      <c r="B36" s="11">
        <f t="shared" ref="B36:F36" si="23">SUM(B31:B35)</f>
        <v>17</v>
      </c>
      <c r="C36" s="11">
        <f t="shared" si="23"/>
        <v>11</v>
      </c>
      <c r="D36" s="12">
        <f t="shared" ref="D36:D39" si="24">C36/B36</f>
        <v>0.647058823529412</v>
      </c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>
        <f>SUM(T31:T35)</f>
        <v>1</v>
      </c>
      <c r="U36" s="11">
        <f>SUM(U31:U35)</f>
        <v>1</v>
      </c>
      <c r="V36" s="12">
        <f t="shared" ref="V36:V39" si="25">U36/T36</f>
        <v>1</v>
      </c>
      <c r="W36" s="30">
        <f t="shared" si="20"/>
        <v>18</v>
      </c>
      <c r="X36" s="11">
        <f t="shared" si="21"/>
        <v>12</v>
      </c>
      <c r="Y36" s="39">
        <f t="shared" si="22"/>
        <v>0.666666666666667</v>
      </c>
    </row>
    <row r="37" spans="1:25">
      <c r="A37" s="13" t="s">
        <v>46</v>
      </c>
      <c r="B37" s="14">
        <f t="shared" ref="B37:F37" si="26">B30+B36</f>
        <v>72</v>
      </c>
      <c r="C37" s="14">
        <f t="shared" si="26"/>
        <v>50</v>
      </c>
      <c r="D37" s="15">
        <f t="shared" si="24"/>
        <v>0.694444444444444</v>
      </c>
      <c r="E37" s="14"/>
      <c r="F37" s="14"/>
      <c r="G37" s="15"/>
      <c r="H37" s="14"/>
      <c r="I37" s="14"/>
      <c r="J37" s="15"/>
      <c r="K37" s="14"/>
      <c r="L37" s="14"/>
      <c r="M37" s="15"/>
      <c r="N37" s="14"/>
      <c r="O37" s="14"/>
      <c r="P37" s="15"/>
      <c r="Q37" s="14"/>
      <c r="R37" s="14"/>
      <c r="S37" s="15"/>
      <c r="T37" s="14">
        <f>T30+T36</f>
        <v>52</v>
      </c>
      <c r="U37" s="14">
        <f>U30+U36</f>
        <v>37</v>
      </c>
      <c r="V37" s="15">
        <f t="shared" si="25"/>
        <v>0.711538461538462</v>
      </c>
      <c r="W37" s="32">
        <f t="shared" si="20"/>
        <v>124</v>
      </c>
      <c r="X37" s="14">
        <f t="shared" si="21"/>
        <v>87</v>
      </c>
      <c r="Y37" s="40">
        <f t="shared" si="22"/>
        <v>0.701612903225806</v>
      </c>
    </row>
    <row r="38" spans="1:25">
      <c r="A38" s="7" t="s">
        <v>47</v>
      </c>
      <c r="B38" s="8">
        <v>16</v>
      </c>
      <c r="C38" s="8">
        <v>10</v>
      </c>
      <c r="D38" s="9">
        <f t="shared" si="24"/>
        <v>0.625</v>
      </c>
      <c r="E38" s="8"/>
      <c r="F38" s="8"/>
      <c r="G38" s="9"/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>
        <v>43</v>
      </c>
      <c r="U38" s="8">
        <v>31</v>
      </c>
      <c r="V38" s="33">
        <f t="shared" si="25"/>
        <v>0.720930232558139</v>
      </c>
      <c r="W38" s="31">
        <f t="shared" si="20"/>
        <v>59</v>
      </c>
      <c r="X38" s="8">
        <f t="shared" si="21"/>
        <v>41</v>
      </c>
      <c r="Y38" s="33">
        <f t="shared" si="22"/>
        <v>0.694915254237288</v>
      </c>
    </row>
    <row r="39" spans="1:25">
      <c r="A39" s="7" t="s">
        <v>48</v>
      </c>
      <c r="B39" s="8">
        <v>10</v>
      </c>
      <c r="C39" s="8">
        <v>5</v>
      </c>
      <c r="D39" s="9">
        <f t="shared" si="24"/>
        <v>0.5</v>
      </c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>
        <v>9</v>
      </c>
      <c r="U39" s="8">
        <v>3</v>
      </c>
      <c r="V39" s="33">
        <f t="shared" si="25"/>
        <v>0.333333333333333</v>
      </c>
      <c r="W39" s="31">
        <f t="shared" si="20"/>
        <v>19</v>
      </c>
      <c r="X39" s="8">
        <f t="shared" si="21"/>
        <v>8</v>
      </c>
      <c r="Y39" s="33">
        <f t="shared" si="22"/>
        <v>0.421052631578947</v>
      </c>
    </row>
    <row r="40" spans="1:25">
      <c r="A40" s="7" t="s">
        <v>49</v>
      </c>
      <c r="B40" s="8">
        <v>68</v>
      </c>
      <c r="C40" s="8">
        <v>43</v>
      </c>
      <c r="D40" s="9">
        <f t="shared" ref="D40:D46" si="27">C40/B40</f>
        <v>0.632352941176471</v>
      </c>
      <c r="E40" s="8"/>
      <c r="F40" s="8"/>
      <c r="G40" s="9"/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>
        <v>15</v>
      </c>
      <c r="U40" s="8">
        <v>6</v>
      </c>
      <c r="V40" s="33">
        <f t="shared" ref="V40:V44" si="28">U40/T40</f>
        <v>0.4</v>
      </c>
      <c r="W40" s="31">
        <f t="shared" si="20"/>
        <v>83</v>
      </c>
      <c r="X40" s="8">
        <f t="shared" si="21"/>
        <v>49</v>
      </c>
      <c r="Y40" s="33">
        <f t="shared" si="22"/>
        <v>0.590361445783133</v>
      </c>
    </row>
    <row r="41" spans="1:25">
      <c r="A41" s="7" t="s">
        <v>50</v>
      </c>
      <c r="B41" s="8">
        <v>1</v>
      </c>
      <c r="C41" s="8">
        <v>1</v>
      </c>
      <c r="D41" s="9">
        <f t="shared" si="27"/>
        <v>1</v>
      </c>
      <c r="E41" s="8"/>
      <c r="F41" s="8"/>
      <c r="G41" s="9"/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/>
      <c r="U41" s="8"/>
      <c r="V41" s="9"/>
      <c r="W41" s="31"/>
      <c r="X41" s="8"/>
      <c r="Y41" s="33"/>
    </row>
    <row r="42" spans="1:25">
      <c r="A42" s="7" t="s">
        <v>51</v>
      </c>
      <c r="B42" s="8">
        <v>1</v>
      </c>
      <c r="C42" s="8">
        <v>0</v>
      </c>
      <c r="D42" s="9">
        <f t="shared" si="27"/>
        <v>0</v>
      </c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/>
      <c r="U42" s="8"/>
      <c r="V42" s="9"/>
      <c r="W42" s="31">
        <f t="shared" ref="W42:W46" si="29">B42+E42+H42+K42+N42+Q42+T42</f>
        <v>1</v>
      </c>
      <c r="X42" s="8">
        <f t="shared" ref="X42:X46" si="30">C42+F42+I42+L42+O42+R42+U42</f>
        <v>0</v>
      </c>
      <c r="Y42" s="33">
        <f t="shared" ref="Y42:Y46" si="31">X42/W42</f>
        <v>0</v>
      </c>
    </row>
    <row r="43" spans="1:25">
      <c r="A43" s="10" t="s">
        <v>52</v>
      </c>
      <c r="B43" s="11">
        <f t="shared" ref="B43:F43" si="32">SUM(B38:B42)</f>
        <v>96</v>
      </c>
      <c r="C43" s="11">
        <f t="shared" si="32"/>
        <v>59</v>
      </c>
      <c r="D43" s="12">
        <f t="shared" si="27"/>
        <v>0.614583333333333</v>
      </c>
      <c r="E43" s="11"/>
      <c r="F43" s="11"/>
      <c r="G43" s="12"/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>
        <f>SUM(T38:T42)</f>
        <v>67</v>
      </c>
      <c r="U43" s="11">
        <f>SUM(U38:U42)</f>
        <v>40</v>
      </c>
      <c r="V43" s="12">
        <f t="shared" si="28"/>
        <v>0.597014925373134</v>
      </c>
      <c r="W43" s="30">
        <f t="shared" si="29"/>
        <v>163</v>
      </c>
      <c r="X43" s="11">
        <f t="shared" si="30"/>
        <v>99</v>
      </c>
      <c r="Y43" s="39">
        <f t="shared" si="31"/>
        <v>0.607361963190184</v>
      </c>
    </row>
    <row r="44" spans="1:25">
      <c r="A44" s="7" t="s">
        <v>53</v>
      </c>
      <c r="B44" s="8">
        <v>3</v>
      </c>
      <c r="C44" s="8">
        <v>3</v>
      </c>
      <c r="D44" s="9">
        <f t="shared" si="27"/>
        <v>1</v>
      </c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>
        <v>2</v>
      </c>
      <c r="U44" s="8">
        <v>0</v>
      </c>
      <c r="V44" s="33">
        <f t="shared" si="28"/>
        <v>0</v>
      </c>
      <c r="W44" s="31">
        <f t="shared" si="29"/>
        <v>5</v>
      </c>
      <c r="X44" s="8">
        <f t="shared" si="30"/>
        <v>3</v>
      </c>
      <c r="Y44" s="33">
        <f t="shared" si="31"/>
        <v>0.6</v>
      </c>
    </row>
    <row r="45" spans="1:25">
      <c r="A45" s="7" t="s">
        <v>54</v>
      </c>
      <c r="B45" s="8">
        <v>18</v>
      </c>
      <c r="C45" s="8">
        <v>14</v>
      </c>
      <c r="D45" s="9">
        <f t="shared" si="27"/>
        <v>0.777777777777778</v>
      </c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/>
      <c r="U45" s="8"/>
      <c r="V45" s="9"/>
      <c r="W45" s="31">
        <f t="shared" si="29"/>
        <v>18</v>
      </c>
      <c r="X45" s="8">
        <f t="shared" si="30"/>
        <v>14</v>
      </c>
      <c r="Y45" s="33">
        <f t="shared" si="31"/>
        <v>0.777777777777778</v>
      </c>
    </row>
    <row r="46" spans="1:25">
      <c r="A46" s="7" t="s">
        <v>55</v>
      </c>
      <c r="B46" s="8">
        <v>29</v>
      </c>
      <c r="C46" s="8">
        <v>23</v>
      </c>
      <c r="D46" s="9">
        <f t="shared" si="27"/>
        <v>0.793103448275862</v>
      </c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/>
      <c r="U46" s="8"/>
      <c r="V46" s="9"/>
      <c r="W46" s="31">
        <f t="shared" si="29"/>
        <v>29</v>
      </c>
      <c r="X46" s="8">
        <f t="shared" si="30"/>
        <v>23</v>
      </c>
      <c r="Y46" s="33">
        <f t="shared" si="31"/>
        <v>0.793103448275862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/>
      <c r="U47" s="8"/>
      <c r="V47" s="9"/>
      <c r="W47" s="31"/>
      <c r="X47" s="8"/>
      <c r="Y47" s="33"/>
    </row>
    <row r="48" spans="1:25">
      <c r="A48" s="7" t="s">
        <v>57</v>
      </c>
      <c r="B48" s="8"/>
      <c r="C48" s="8"/>
      <c r="D48" s="9"/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9"/>
      <c r="W48" s="31"/>
      <c r="X48" s="8"/>
      <c r="Y48" s="33"/>
    </row>
    <row r="49" spans="1:25">
      <c r="A49" s="10" t="s">
        <v>58</v>
      </c>
      <c r="B49" s="11">
        <f t="shared" ref="B49:F49" si="33">SUM(B44:B48)</f>
        <v>50</v>
      </c>
      <c r="C49" s="11">
        <f t="shared" si="33"/>
        <v>40</v>
      </c>
      <c r="D49" s="12">
        <f t="shared" ref="D49:D52" si="34">C49/B49</f>
        <v>0.8</v>
      </c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>
        <f>SUM(T44:T48)</f>
        <v>2</v>
      </c>
      <c r="U49" s="11">
        <f>SUM(U44:U48)</f>
        <v>0</v>
      </c>
      <c r="V49" s="12">
        <f t="shared" ref="V49:V52" si="35">U49/T49</f>
        <v>0</v>
      </c>
      <c r="W49" s="30">
        <f t="shared" ref="W48:W52" si="36">B49+E49+H49+K49+N49+Q49+T49</f>
        <v>52</v>
      </c>
      <c r="X49" s="11">
        <f t="shared" ref="X48:X52" si="37">C49+F49+I49+L49+O49+R49+U49</f>
        <v>40</v>
      </c>
      <c r="Y49" s="39">
        <f t="shared" ref="Y48:Y52" si="38">X49/W49</f>
        <v>0.769230769230769</v>
      </c>
    </row>
    <row r="50" spans="1:25">
      <c r="A50" s="13" t="s">
        <v>59</v>
      </c>
      <c r="B50" s="14">
        <f t="shared" ref="B50:F50" si="39">B43+B49</f>
        <v>146</v>
      </c>
      <c r="C50" s="14">
        <f t="shared" si="39"/>
        <v>99</v>
      </c>
      <c r="D50" s="15">
        <f t="shared" si="34"/>
        <v>0.678082191780822</v>
      </c>
      <c r="E50" s="14"/>
      <c r="F50" s="14"/>
      <c r="G50" s="15"/>
      <c r="H50" s="14"/>
      <c r="I50" s="14"/>
      <c r="J50" s="15"/>
      <c r="K50" s="14"/>
      <c r="L50" s="14"/>
      <c r="M50" s="15"/>
      <c r="N50" s="14"/>
      <c r="O50" s="14"/>
      <c r="P50" s="15"/>
      <c r="Q50" s="14"/>
      <c r="R50" s="14"/>
      <c r="S50" s="15"/>
      <c r="T50" s="14">
        <f>T43+T49</f>
        <v>69</v>
      </c>
      <c r="U50" s="14">
        <f>U43+U49</f>
        <v>40</v>
      </c>
      <c r="V50" s="15">
        <f t="shared" si="35"/>
        <v>0.579710144927536</v>
      </c>
      <c r="W50" s="32">
        <f t="shared" si="36"/>
        <v>215</v>
      </c>
      <c r="X50" s="14">
        <f t="shared" si="37"/>
        <v>139</v>
      </c>
      <c r="Y50" s="40">
        <f t="shared" si="38"/>
        <v>0.646511627906977</v>
      </c>
    </row>
    <row r="51" customHeight="1" spans="1:25">
      <c r="A51" s="16" t="s">
        <v>60</v>
      </c>
      <c r="B51" s="17">
        <f t="shared" ref="B51:F51" si="40">B37+B50</f>
        <v>218</v>
      </c>
      <c r="C51" s="17">
        <f t="shared" si="40"/>
        <v>149</v>
      </c>
      <c r="D51" s="18">
        <f t="shared" si="34"/>
        <v>0.68348623853211</v>
      </c>
      <c r="E51" s="17"/>
      <c r="F51" s="17"/>
      <c r="G51" s="18"/>
      <c r="H51" s="17"/>
      <c r="I51" s="17"/>
      <c r="J51" s="18"/>
      <c r="K51" s="17"/>
      <c r="L51" s="17"/>
      <c r="M51" s="18"/>
      <c r="N51" s="17"/>
      <c r="O51" s="17"/>
      <c r="P51" s="18"/>
      <c r="Q51" s="17"/>
      <c r="R51" s="17"/>
      <c r="S51" s="18"/>
      <c r="T51" s="17">
        <f>T37+T50</f>
        <v>121</v>
      </c>
      <c r="U51" s="17">
        <f>U37+U50</f>
        <v>77</v>
      </c>
      <c r="V51" s="18">
        <f t="shared" si="35"/>
        <v>0.636363636363636</v>
      </c>
      <c r="W51" s="34">
        <f t="shared" si="36"/>
        <v>339</v>
      </c>
      <c r="X51" s="17">
        <f t="shared" si="37"/>
        <v>226</v>
      </c>
      <c r="Y51" s="41">
        <f t="shared" si="38"/>
        <v>0.666666666666667</v>
      </c>
    </row>
    <row r="52" customHeight="1" spans="1:25">
      <c r="A52" s="19" t="s">
        <v>61</v>
      </c>
      <c r="B52" s="20">
        <f t="shared" ref="B52:F52" si="41">B24+B51</f>
        <v>1887</v>
      </c>
      <c r="C52" s="20">
        <f t="shared" si="41"/>
        <v>1450</v>
      </c>
      <c r="D52" s="21">
        <f t="shared" si="34"/>
        <v>0.768415474297827</v>
      </c>
      <c r="E52" s="20"/>
      <c r="F52" s="20"/>
      <c r="G52" s="21"/>
      <c r="H52" s="20"/>
      <c r="I52" s="20"/>
      <c r="J52" s="21"/>
      <c r="K52" s="20"/>
      <c r="L52" s="20"/>
      <c r="M52" s="21"/>
      <c r="N52" s="20"/>
      <c r="O52" s="20"/>
      <c r="P52" s="21"/>
      <c r="Q52" s="20"/>
      <c r="R52" s="20"/>
      <c r="S52" s="21"/>
      <c r="T52" s="20">
        <f>T24+T51</f>
        <v>714</v>
      </c>
      <c r="U52" s="20">
        <f>U24+U51</f>
        <v>551</v>
      </c>
      <c r="V52" s="21">
        <f t="shared" si="35"/>
        <v>0.771708683473389</v>
      </c>
      <c r="W52" s="35">
        <f t="shared" si="36"/>
        <v>2601</v>
      </c>
      <c r="X52" s="36">
        <f t="shared" si="37"/>
        <v>2001</v>
      </c>
      <c r="Y52" s="42">
        <f t="shared" si="38"/>
        <v>0.769319492502884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tabSelected="1" zoomScale="120" zoomScaleNormal="120" workbookViewId="0">
      <pane xSplit="1" ySplit="3" topLeftCell="B5" activePane="bottomRight" state="frozen"/>
      <selection/>
      <selection pane="topRight"/>
      <selection pane="bottomLeft"/>
      <selection pane="bottomRight" activeCell="Z37" sqref="Z37"/>
    </sheetView>
  </sheetViews>
  <sheetFormatPr defaultColWidth="9.125" defaultRowHeight="13.5"/>
  <cols>
    <col min="1" max="1" width="23.625" style="1" customWidth="1"/>
    <col min="2" max="25" width="5.375" style="2" customWidth="1"/>
    <col min="26" max="16384" width="9.125" style="2"/>
  </cols>
  <sheetData>
    <row r="1" ht="28.15" customHeight="1" spans="1:25">
      <c r="A1" s="3" t="s">
        <v>67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24"/>
      <c r="U1" s="24"/>
      <c r="V1" s="24"/>
      <c r="W1" s="24"/>
      <c r="X1" s="24"/>
      <c r="Y1" s="24"/>
    </row>
    <row r="2" ht="56.1" customHeight="1" spans="1:25">
      <c r="A2" s="5" t="s">
        <v>1</v>
      </c>
      <c r="B2" s="6" t="s">
        <v>2</v>
      </c>
      <c r="C2" s="6"/>
      <c r="D2" s="6"/>
      <c r="E2" s="6" t="s">
        <v>3</v>
      </c>
      <c r="F2" s="6"/>
      <c r="G2" s="6"/>
      <c r="H2" s="6" t="s">
        <v>4</v>
      </c>
      <c r="I2" s="6"/>
      <c r="J2" s="6"/>
      <c r="K2" s="6" t="s">
        <v>5</v>
      </c>
      <c r="L2" s="6"/>
      <c r="M2" s="6"/>
      <c r="N2" s="6" t="s">
        <v>6</v>
      </c>
      <c r="O2" s="6"/>
      <c r="P2" s="6"/>
      <c r="Q2" s="6" t="s">
        <v>7</v>
      </c>
      <c r="R2" s="6"/>
      <c r="S2" s="25"/>
      <c r="T2" s="6" t="s">
        <v>8</v>
      </c>
      <c r="U2" s="6"/>
      <c r="V2" s="6"/>
      <c r="W2" s="26" t="s">
        <v>9</v>
      </c>
      <c r="X2" s="27"/>
      <c r="Y2" s="37"/>
    </row>
    <row r="3" ht="28.15" customHeight="1" spans="1:25">
      <c r="A3" s="5"/>
      <c r="B3" s="6" t="s">
        <v>10</v>
      </c>
      <c r="C3" s="6" t="s">
        <v>11</v>
      </c>
      <c r="D3" s="6" t="s">
        <v>12</v>
      </c>
      <c r="E3" s="6" t="s">
        <v>10</v>
      </c>
      <c r="F3" s="6" t="s">
        <v>11</v>
      </c>
      <c r="G3" s="6" t="s">
        <v>12</v>
      </c>
      <c r="H3" s="6" t="s">
        <v>10</v>
      </c>
      <c r="I3" s="6" t="s">
        <v>11</v>
      </c>
      <c r="J3" s="6" t="s">
        <v>12</v>
      </c>
      <c r="K3" s="6" t="s">
        <v>10</v>
      </c>
      <c r="L3" s="6" t="s">
        <v>11</v>
      </c>
      <c r="M3" s="6" t="s">
        <v>12</v>
      </c>
      <c r="N3" s="6" t="s">
        <v>10</v>
      </c>
      <c r="O3" s="6" t="s">
        <v>11</v>
      </c>
      <c r="P3" s="6" t="s">
        <v>12</v>
      </c>
      <c r="Q3" s="6" t="s">
        <v>10</v>
      </c>
      <c r="R3" s="6" t="s">
        <v>11</v>
      </c>
      <c r="S3" s="25" t="s">
        <v>12</v>
      </c>
      <c r="T3" s="6" t="s">
        <v>10</v>
      </c>
      <c r="U3" s="6" t="s">
        <v>11</v>
      </c>
      <c r="V3" s="6" t="s">
        <v>12</v>
      </c>
      <c r="W3" s="28" t="s">
        <v>10</v>
      </c>
      <c r="X3" s="6" t="s">
        <v>11</v>
      </c>
      <c r="Y3" s="38" t="s">
        <v>12</v>
      </c>
    </row>
    <row r="4" spans="1:25">
      <c r="A4" s="7" t="s">
        <v>13</v>
      </c>
      <c r="B4" s="8">
        <f>'3月'!B4+'4月'!B4+'5月'!B4+'6月'!B4</f>
        <v>1157</v>
      </c>
      <c r="C4" s="8">
        <f>'3月'!C4+'4月'!C4+'5月'!C4+'6月'!C4</f>
        <v>798</v>
      </c>
      <c r="D4" s="9">
        <f t="shared" ref="D4:D13" si="0">C4/B4</f>
        <v>0.68971477960242</v>
      </c>
      <c r="E4" s="8">
        <v>41</v>
      </c>
      <c r="F4" s="8">
        <v>27</v>
      </c>
      <c r="G4" s="9">
        <f t="shared" ref="G4:G12" si="1">F4/E4</f>
        <v>0.658536585365854</v>
      </c>
      <c r="H4" s="8"/>
      <c r="I4" s="8"/>
      <c r="J4" s="9"/>
      <c r="K4" s="8"/>
      <c r="L4" s="8"/>
      <c r="M4" s="9"/>
      <c r="N4" s="8"/>
      <c r="O4" s="8"/>
      <c r="P4" s="9"/>
      <c r="Q4" s="8"/>
      <c r="R4" s="8"/>
      <c r="S4" s="9"/>
      <c r="T4" s="8">
        <f>'1月'!T4+'3月'!T4+'5月'!T4+'6月'!T4</f>
        <v>738</v>
      </c>
      <c r="U4" s="8">
        <f>'1月'!U4+'3月'!U4+'5月'!U4+'6月'!U4</f>
        <v>487</v>
      </c>
      <c r="V4" s="9">
        <f t="shared" ref="V4:V12" si="2">U4/T4</f>
        <v>0.659891598915989</v>
      </c>
      <c r="W4" s="29">
        <f t="shared" ref="W4:W13" si="3">B4+E4+H4+K4+N4+Q4+T4</f>
        <v>1936</v>
      </c>
      <c r="X4" s="8">
        <f t="shared" ref="X4:X13" si="4">C4+F4+I4+L4+O4+R4+U4</f>
        <v>1312</v>
      </c>
      <c r="Y4" s="33">
        <f t="shared" ref="Y4:Y13" si="5">X4/W4</f>
        <v>0.677685950413223</v>
      </c>
    </row>
    <row r="5" spans="1:25">
      <c r="A5" s="7" t="s">
        <v>14</v>
      </c>
      <c r="B5" s="8"/>
      <c r="C5" s="8"/>
      <c r="D5" s="9"/>
      <c r="E5" s="8">
        <v>154</v>
      </c>
      <c r="F5" s="8">
        <v>119</v>
      </c>
      <c r="G5" s="9">
        <f t="shared" si="1"/>
        <v>0.772727272727273</v>
      </c>
      <c r="H5" s="8"/>
      <c r="I5" s="8"/>
      <c r="J5" s="9"/>
      <c r="K5" s="8"/>
      <c r="L5" s="8"/>
      <c r="M5" s="9"/>
      <c r="N5" s="8"/>
      <c r="O5" s="8"/>
      <c r="P5" s="9"/>
      <c r="Q5" s="8"/>
      <c r="R5" s="8"/>
      <c r="S5" s="9"/>
      <c r="T5" s="8"/>
      <c r="U5" s="8"/>
      <c r="V5" s="9"/>
      <c r="W5" s="29">
        <f t="shared" si="3"/>
        <v>154</v>
      </c>
      <c r="X5" s="8">
        <f t="shared" si="4"/>
        <v>119</v>
      </c>
      <c r="Y5" s="33">
        <f t="shared" si="5"/>
        <v>0.772727272727273</v>
      </c>
    </row>
    <row r="6" spans="1:25">
      <c r="A6" s="7" t="s">
        <v>15</v>
      </c>
      <c r="B6" s="8"/>
      <c r="C6" s="8"/>
      <c r="D6" s="9"/>
      <c r="E6" s="8"/>
      <c r="F6" s="8"/>
      <c r="G6" s="9"/>
      <c r="H6" s="8"/>
      <c r="I6" s="8"/>
      <c r="J6" s="9"/>
      <c r="K6" s="8"/>
      <c r="L6" s="8"/>
      <c r="M6" s="9"/>
      <c r="N6" s="8"/>
      <c r="O6" s="8"/>
      <c r="P6" s="9"/>
      <c r="Q6" s="8"/>
      <c r="R6" s="8"/>
      <c r="S6" s="9"/>
      <c r="T6" s="8"/>
      <c r="U6" s="8"/>
      <c r="V6" s="9"/>
      <c r="W6" s="29"/>
      <c r="X6" s="8"/>
      <c r="Y6" s="33"/>
    </row>
    <row r="7" spans="1:25">
      <c r="A7" s="7" t="s">
        <v>16</v>
      </c>
      <c r="B7" s="8">
        <f>'3月'!B7+'4月'!B7+'5月'!B7+'6月'!B7</f>
        <v>1002</v>
      </c>
      <c r="C7" s="8">
        <f>'3月'!C7+'4月'!C7+'5月'!C7+'6月'!C7</f>
        <v>583</v>
      </c>
      <c r="D7" s="9">
        <f t="shared" si="0"/>
        <v>0.581836327345309</v>
      </c>
      <c r="E7" s="8"/>
      <c r="F7" s="8"/>
      <c r="G7" s="9"/>
      <c r="H7" s="8"/>
      <c r="I7" s="8"/>
      <c r="J7" s="9"/>
      <c r="K7" s="8"/>
      <c r="L7" s="8"/>
      <c r="M7" s="9"/>
      <c r="N7" s="8"/>
      <c r="O7" s="8"/>
      <c r="P7" s="9"/>
      <c r="Q7" s="8"/>
      <c r="R7" s="8"/>
      <c r="S7" s="9"/>
      <c r="T7" s="8">
        <f>'1月'!T7+'3月'!T7+'5月'!T7+'6月'!T7</f>
        <v>585</v>
      </c>
      <c r="U7" s="8">
        <f>'1月'!U7+'3月'!U7+'5月'!U7+'6月'!U7</f>
        <v>347</v>
      </c>
      <c r="V7" s="9">
        <f t="shared" si="2"/>
        <v>0.593162393162393</v>
      </c>
      <c r="W7" s="29">
        <f t="shared" si="3"/>
        <v>1587</v>
      </c>
      <c r="X7" s="8">
        <f t="shared" si="4"/>
        <v>930</v>
      </c>
      <c r="Y7" s="33">
        <f t="shared" si="5"/>
        <v>0.586011342155009</v>
      </c>
    </row>
    <row r="8" spans="1:25">
      <c r="A8" s="7" t="s">
        <v>17</v>
      </c>
      <c r="B8" s="8"/>
      <c r="C8" s="8"/>
      <c r="D8" s="9"/>
      <c r="E8" s="8"/>
      <c r="F8" s="8"/>
      <c r="G8" s="9"/>
      <c r="H8" s="8"/>
      <c r="I8" s="8"/>
      <c r="J8" s="9"/>
      <c r="K8" s="8"/>
      <c r="L8" s="8"/>
      <c r="M8" s="9"/>
      <c r="N8" s="8"/>
      <c r="O8" s="8"/>
      <c r="P8" s="9"/>
      <c r="Q8" s="8"/>
      <c r="R8" s="8"/>
      <c r="S8" s="9"/>
      <c r="T8" s="8">
        <f>'1月'!T8+'3月'!T8+'5月'!T8+'6月'!T8</f>
        <v>431</v>
      </c>
      <c r="U8" s="8">
        <f>'1月'!U8+'3月'!U8+'5月'!U8+'6月'!U8</f>
        <v>378</v>
      </c>
      <c r="V8" s="9">
        <f t="shared" si="2"/>
        <v>0.877030162412993</v>
      </c>
      <c r="W8" s="29">
        <f t="shared" si="3"/>
        <v>431</v>
      </c>
      <c r="X8" s="8">
        <f t="shared" si="4"/>
        <v>378</v>
      </c>
      <c r="Y8" s="33">
        <f t="shared" si="5"/>
        <v>0.877030162412993</v>
      </c>
    </row>
    <row r="9" spans="1:25">
      <c r="A9" s="10" t="s">
        <v>18</v>
      </c>
      <c r="B9" s="11">
        <f t="shared" ref="B9:F9" si="6">SUM(B4:B8)</f>
        <v>2159</v>
      </c>
      <c r="C9" s="11">
        <f t="shared" si="6"/>
        <v>1381</v>
      </c>
      <c r="D9" s="12">
        <f t="shared" si="0"/>
        <v>0.639647985178323</v>
      </c>
      <c r="E9" s="11">
        <f t="shared" si="6"/>
        <v>195</v>
      </c>
      <c r="F9" s="11">
        <f t="shared" si="6"/>
        <v>146</v>
      </c>
      <c r="G9" s="12">
        <f t="shared" si="1"/>
        <v>0.748717948717949</v>
      </c>
      <c r="H9" s="11"/>
      <c r="I9" s="11"/>
      <c r="J9" s="12"/>
      <c r="K9" s="11"/>
      <c r="L9" s="11"/>
      <c r="M9" s="12"/>
      <c r="N9" s="11"/>
      <c r="O9" s="11"/>
      <c r="P9" s="12"/>
      <c r="Q9" s="11"/>
      <c r="R9" s="11"/>
      <c r="S9" s="12"/>
      <c r="T9" s="11">
        <f>SUM(T4:T8)</f>
        <v>1754</v>
      </c>
      <c r="U9" s="11">
        <f>SUM(U4:U8)</f>
        <v>1212</v>
      </c>
      <c r="V9" s="12">
        <f t="shared" si="2"/>
        <v>0.690992018244014</v>
      </c>
      <c r="W9" s="30">
        <f t="shared" si="3"/>
        <v>4108</v>
      </c>
      <c r="X9" s="11">
        <f t="shared" si="4"/>
        <v>2739</v>
      </c>
      <c r="Y9" s="39">
        <f t="shared" si="5"/>
        <v>0.666747809152872</v>
      </c>
    </row>
    <row r="10" spans="1:25">
      <c r="A10" s="7" t="s">
        <v>19</v>
      </c>
      <c r="B10" s="8">
        <f>'3月'!B10+'4月'!B10+'5月'!B10+'6月'!B10</f>
        <v>2055</v>
      </c>
      <c r="C10" s="8">
        <f>'3月'!C10+'4月'!C10+'5月'!C10+'6月'!C10</f>
        <v>1987</v>
      </c>
      <c r="D10" s="9">
        <f t="shared" si="0"/>
        <v>0.9669099756691</v>
      </c>
      <c r="E10" s="8">
        <v>52</v>
      </c>
      <c r="F10" s="8">
        <v>51</v>
      </c>
      <c r="G10" s="9">
        <f t="shared" si="1"/>
        <v>0.980769230769231</v>
      </c>
      <c r="H10" s="8"/>
      <c r="I10" s="8"/>
      <c r="J10" s="9"/>
      <c r="K10" s="8"/>
      <c r="L10" s="8"/>
      <c r="M10" s="9"/>
      <c r="N10" s="8"/>
      <c r="O10" s="8"/>
      <c r="P10" s="9"/>
      <c r="Q10" s="8"/>
      <c r="R10" s="8"/>
      <c r="S10" s="9"/>
      <c r="T10" s="8">
        <f>'1月'!T10+'3月'!T10+'5月'!T10+'6月'!T10</f>
        <v>744</v>
      </c>
      <c r="U10" s="8">
        <f>'1月'!U10+'3月'!U10+'5月'!U10+'6月'!U10</f>
        <v>708</v>
      </c>
      <c r="V10" s="9">
        <f t="shared" si="2"/>
        <v>0.951612903225806</v>
      </c>
      <c r="W10" s="31">
        <f t="shared" si="3"/>
        <v>2851</v>
      </c>
      <c r="X10" s="8">
        <f t="shared" si="4"/>
        <v>2746</v>
      </c>
      <c r="Y10" s="33">
        <f t="shared" si="5"/>
        <v>0.963170817257103</v>
      </c>
    </row>
    <row r="11" spans="1:25">
      <c r="A11" s="7" t="s">
        <v>20</v>
      </c>
      <c r="B11" s="8">
        <f>'3月'!B11+'4月'!B11+'5月'!B11+'6月'!B11</f>
        <v>401</v>
      </c>
      <c r="C11" s="8">
        <f>'3月'!C11+'4月'!C11+'5月'!C11+'6月'!C11</f>
        <v>382</v>
      </c>
      <c r="D11" s="9">
        <f t="shared" si="0"/>
        <v>0.952618453865337</v>
      </c>
      <c r="E11" s="8">
        <v>3</v>
      </c>
      <c r="F11" s="8">
        <v>3</v>
      </c>
      <c r="G11" s="9">
        <f t="shared" si="1"/>
        <v>1</v>
      </c>
      <c r="H11" s="8"/>
      <c r="I11" s="8"/>
      <c r="J11" s="9"/>
      <c r="K11" s="8"/>
      <c r="L11" s="8"/>
      <c r="M11" s="9"/>
      <c r="N11" s="8"/>
      <c r="O11" s="8"/>
      <c r="P11" s="9"/>
      <c r="Q11" s="8"/>
      <c r="R11" s="8"/>
      <c r="S11" s="9"/>
      <c r="T11" s="8">
        <f>'1月'!T11+'3月'!T11+'5月'!T11+'6月'!T11</f>
        <v>141</v>
      </c>
      <c r="U11" s="8">
        <f>'1月'!U11+'3月'!U11+'5月'!U11+'6月'!U11</f>
        <v>131</v>
      </c>
      <c r="V11" s="9">
        <f t="shared" si="2"/>
        <v>0.929078014184397</v>
      </c>
      <c r="W11" s="31">
        <f t="shared" si="3"/>
        <v>545</v>
      </c>
      <c r="X11" s="8">
        <f t="shared" si="4"/>
        <v>516</v>
      </c>
      <c r="Y11" s="33">
        <f t="shared" si="5"/>
        <v>0.946788990825688</v>
      </c>
    </row>
    <row r="12" spans="1:25">
      <c r="A12" s="7" t="s">
        <v>21</v>
      </c>
      <c r="B12" s="8">
        <f>'3月'!B12+'4月'!B12+'5月'!B12+'6月'!B12</f>
        <v>766</v>
      </c>
      <c r="C12" s="8">
        <f>'3月'!C12+'4月'!C12+'5月'!C12+'6月'!C12</f>
        <v>706</v>
      </c>
      <c r="D12" s="9">
        <f t="shared" si="0"/>
        <v>0.921671018276762</v>
      </c>
      <c r="E12" s="8">
        <v>13</v>
      </c>
      <c r="F12" s="8">
        <v>11</v>
      </c>
      <c r="G12" s="9">
        <f t="shared" si="1"/>
        <v>0.846153846153846</v>
      </c>
      <c r="H12" s="8"/>
      <c r="I12" s="8"/>
      <c r="J12" s="9"/>
      <c r="K12" s="8"/>
      <c r="L12" s="8"/>
      <c r="M12" s="9"/>
      <c r="N12" s="8"/>
      <c r="O12" s="8"/>
      <c r="P12" s="9"/>
      <c r="Q12" s="8"/>
      <c r="R12" s="8"/>
      <c r="S12" s="9"/>
      <c r="T12" s="8">
        <f>'1月'!T12+'3月'!T12+'5月'!T12+'6月'!T12</f>
        <v>432</v>
      </c>
      <c r="U12" s="8">
        <f>'1月'!U12+'3月'!U12+'5月'!U12+'6月'!U12</f>
        <v>404</v>
      </c>
      <c r="V12" s="9">
        <f t="shared" si="2"/>
        <v>0.935185185185185</v>
      </c>
      <c r="W12" s="31">
        <f t="shared" si="3"/>
        <v>1211</v>
      </c>
      <c r="X12" s="8">
        <f t="shared" si="4"/>
        <v>1121</v>
      </c>
      <c r="Y12" s="33">
        <f t="shared" si="5"/>
        <v>0.925681255161024</v>
      </c>
    </row>
    <row r="13" spans="1:25">
      <c r="A13" s="7" t="s">
        <v>22</v>
      </c>
      <c r="B13" s="8">
        <f>'3月'!B13+'4月'!B13+'5月'!B13+'6月'!B13</f>
        <v>2</v>
      </c>
      <c r="C13" s="8">
        <f>'3月'!C13+'4月'!C13+'5月'!C13+'6月'!C13</f>
        <v>2</v>
      </c>
      <c r="D13" s="9">
        <f t="shared" si="0"/>
        <v>1</v>
      </c>
      <c r="E13" s="8"/>
      <c r="F13" s="8"/>
      <c r="G13" s="9"/>
      <c r="H13" s="8"/>
      <c r="I13" s="8"/>
      <c r="J13" s="9"/>
      <c r="K13" s="8"/>
      <c r="L13" s="8"/>
      <c r="M13" s="9"/>
      <c r="N13" s="8"/>
      <c r="O13" s="8"/>
      <c r="P13" s="9"/>
      <c r="Q13" s="8"/>
      <c r="R13" s="8"/>
      <c r="S13" s="9"/>
      <c r="T13" s="8"/>
      <c r="U13" s="8"/>
      <c r="V13" s="9"/>
      <c r="W13" s="31">
        <f t="shared" si="3"/>
        <v>2</v>
      </c>
      <c r="X13" s="8">
        <f t="shared" si="4"/>
        <v>2</v>
      </c>
      <c r="Y13" s="33">
        <f t="shared" si="5"/>
        <v>1</v>
      </c>
    </row>
    <row r="14" spans="1:25">
      <c r="A14" s="7" t="s">
        <v>23</v>
      </c>
      <c r="B14" s="8">
        <f>'3月'!B14+'4月'!B14+'5月'!B14+'6月'!B14</f>
        <v>781</v>
      </c>
      <c r="C14" s="8">
        <f>'3月'!C14+'4月'!C14+'5月'!C14+'6月'!C14</f>
        <v>746</v>
      </c>
      <c r="D14" s="9">
        <f t="shared" ref="D14:D18" si="7">C14/B14</f>
        <v>0.955185659411012</v>
      </c>
      <c r="E14" s="8">
        <v>5</v>
      </c>
      <c r="F14" s="8">
        <v>5</v>
      </c>
      <c r="G14" s="9">
        <f>F14/E14</f>
        <v>1</v>
      </c>
      <c r="H14" s="8"/>
      <c r="I14" s="8"/>
      <c r="J14" s="9"/>
      <c r="K14" s="8"/>
      <c r="L14" s="8"/>
      <c r="M14" s="9"/>
      <c r="N14" s="8"/>
      <c r="O14" s="8"/>
      <c r="P14" s="9"/>
      <c r="Q14" s="8"/>
      <c r="R14" s="8"/>
      <c r="S14" s="9"/>
      <c r="T14" s="8">
        <f>'1月'!T14+'3月'!T14+'5月'!T14+'6月'!T14</f>
        <v>364</v>
      </c>
      <c r="U14" s="8">
        <f>'1月'!U14+'3月'!U14+'5月'!U14+'6月'!U14</f>
        <v>346</v>
      </c>
      <c r="V14" s="9">
        <f t="shared" ref="V14:V17" si="8">U14/T14</f>
        <v>0.950549450549451</v>
      </c>
      <c r="W14" s="31">
        <f t="shared" ref="W14:W17" si="9">B14+E14+H14+K14+N14+Q14+T14</f>
        <v>1150</v>
      </c>
      <c r="X14" s="8">
        <f t="shared" ref="X14:X17" si="10">C14+F14+I14+L14+O14+R14+U14</f>
        <v>1097</v>
      </c>
      <c r="Y14" s="33">
        <f t="shared" ref="Y14:Y17" si="11">X14/W14</f>
        <v>0.953913043478261</v>
      </c>
    </row>
    <row r="15" spans="1:25">
      <c r="A15" s="7" t="s">
        <v>24</v>
      </c>
      <c r="B15" s="8">
        <f>'3月'!B15+'4月'!B15+'5月'!B15+'6月'!B15</f>
        <v>5</v>
      </c>
      <c r="C15" s="8">
        <f>'3月'!C15+'4月'!C15+'5月'!C15+'6月'!C15</f>
        <v>5</v>
      </c>
      <c r="D15" s="9">
        <f t="shared" si="7"/>
        <v>1</v>
      </c>
      <c r="E15" s="8"/>
      <c r="F15" s="8"/>
      <c r="G15" s="9"/>
      <c r="H15" s="8"/>
      <c r="I15" s="8"/>
      <c r="J15" s="9"/>
      <c r="K15" s="8"/>
      <c r="L15" s="8"/>
      <c r="M15" s="9"/>
      <c r="N15" s="8"/>
      <c r="O15" s="8"/>
      <c r="P15" s="9"/>
      <c r="Q15" s="8"/>
      <c r="R15" s="8"/>
      <c r="S15" s="9"/>
      <c r="T15" s="8">
        <f>'1月'!T15+'3月'!T15+'5月'!T15+'6月'!T15</f>
        <v>1</v>
      </c>
      <c r="U15" s="8">
        <f>'1月'!U15+'3月'!U15+'5月'!U15+'6月'!U15</f>
        <v>1</v>
      </c>
      <c r="V15" s="9">
        <f t="shared" si="8"/>
        <v>1</v>
      </c>
      <c r="W15" s="31">
        <f t="shared" si="9"/>
        <v>6</v>
      </c>
      <c r="X15" s="8">
        <f t="shared" si="10"/>
        <v>6</v>
      </c>
      <c r="Y15" s="33">
        <f t="shared" si="11"/>
        <v>1</v>
      </c>
    </row>
    <row r="16" spans="1:25">
      <c r="A16" s="7" t="s">
        <v>25</v>
      </c>
      <c r="B16" s="8">
        <f>'3月'!B16+'4月'!B16+'5月'!B16+'6月'!B16</f>
        <v>7</v>
      </c>
      <c r="C16" s="8">
        <f>'3月'!C16+'4月'!C16+'5月'!C16+'6月'!C16</f>
        <v>7</v>
      </c>
      <c r="D16" s="9">
        <f t="shared" si="7"/>
        <v>1</v>
      </c>
      <c r="E16" s="8"/>
      <c r="F16" s="8"/>
      <c r="G16" s="9"/>
      <c r="H16" s="8"/>
      <c r="I16" s="8"/>
      <c r="J16" s="9"/>
      <c r="K16" s="8"/>
      <c r="L16" s="8"/>
      <c r="M16" s="9"/>
      <c r="N16" s="8"/>
      <c r="O16" s="8"/>
      <c r="P16" s="9"/>
      <c r="Q16" s="8"/>
      <c r="R16" s="8"/>
      <c r="S16" s="9"/>
      <c r="T16" s="8">
        <f>'1月'!T16+'3月'!T16+'5月'!T16+'6月'!T16</f>
        <v>5</v>
      </c>
      <c r="U16" s="8">
        <f>'1月'!U16+'3月'!U16+'5月'!U16+'6月'!U16</f>
        <v>5</v>
      </c>
      <c r="V16" s="9">
        <f t="shared" si="8"/>
        <v>1</v>
      </c>
      <c r="W16" s="31">
        <f t="shared" si="9"/>
        <v>12</v>
      </c>
      <c r="X16" s="8">
        <f t="shared" si="10"/>
        <v>12</v>
      </c>
      <c r="Y16" s="33">
        <f t="shared" si="11"/>
        <v>1</v>
      </c>
    </row>
    <row r="17" spans="1:25">
      <c r="A17" s="7" t="s">
        <v>26</v>
      </c>
      <c r="B17" s="8">
        <f>'3月'!B17+'4月'!B17+'5月'!B17+'6月'!B17</f>
        <v>26</v>
      </c>
      <c r="C17" s="8">
        <f>'3月'!C17+'4月'!C17+'5月'!C17+'6月'!C17</f>
        <v>19</v>
      </c>
      <c r="D17" s="9">
        <f t="shared" si="7"/>
        <v>0.730769230769231</v>
      </c>
      <c r="E17" s="8"/>
      <c r="F17" s="8"/>
      <c r="G17" s="9"/>
      <c r="H17" s="8"/>
      <c r="I17" s="8"/>
      <c r="J17" s="9"/>
      <c r="K17" s="8"/>
      <c r="L17" s="8"/>
      <c r="M17" s="9"/>
      <c r="N17" s="8"/>
      <c r="O17" s="8"/>
      <c r="P17" s="9"/>
      <c r="Q17" s="8"/>
      <c r="R17" s="8"/>
      <c r="S17" s="9"/>
      <c r="T17" s="8">
        <f>'1月'!T17+'3月'!T17+'5月'!T17+'6月'!T17</f>
        <v>8</v>
      </c>
      <c r="U17" s="8">
        <f>'1月'!U17+'3月'!U17+'5月'!U17+'6月'!U17</f>
        <v>8</v>
      </c>
      <c r="V17" s="9">
        <f t="shared" si="8"/>
        <v>1</v>
      </c>
      <c r="W17" s="31">
        <f t="shared" si="9"/>
        <v>34</v>
      </c>
      <c r="X17" s="8">
        <f t="shared" si="10"/>
        <v>27</v>
      </c>
      <c r="Y17" s="33">
        <f t="shared" si="11"/>
        <v>0.794117647058823</v>
      </c>
    </row>
    <row r="18" spans="1:25">
      <c r="A18" s="7" t="s">
        <v>27</v>
      </c>
      <c r="B18" s="8"/>
      <c r="C18" s="8"/>
      <c r="D18" s="9"/>
      <c r="E18" s="8"/>
      <c r="F18" s="8"/>
      <c r="G18" s="9"/>
      <c r="H18" s="8"/>
      <c r="I18" s="8"/>
      <c r="J18" s="9"/>
      <c r="K18" s="8"/>
      <c r="L18" s="8"/>
      <c r="M18" s="9"/>
      <c r="N18" s="8"/>
      <c r="O18" s="8"/>
      <c r="P18" s="9"/>
      <c r="Q18" s="8"/>
      <c r="R18" s="8"/>
      <c r="S18" s="9"/>
      <c r="T18" s="8"/>
      <c r="U18" s="8"/>
      <c r="V18" s="9"/>
      <c r="W18" s="31"/>
      <c r="X18" s="8"/>
      <c r="Y18" s="33"/>
    </row>
    <row r="19" spans="1:25">
      <c r="A19" s="7" t="s">
        <v>28</v>
      </c>
      <c r="B19" s="8">
        <f>'3月'!B19+'4月'!B19+'5月'!B19+'6月'!B19</f>
        <v>25</v>
      </c>
      <c r="C19" s="8">
        <f>'3月'!C19+'4月'!C19+'5月'!C19+'6月'!C19</f>
        <v>20</v>
      </c>
      <c r="D19" s="12">
        <f t="shared" ref="D19:D21" si="12">C19/B19</f>
        <v>0.8</v>
      </c>
      <c r="E19" s="8"/>
      <c r="F19" s="8"/>
      <c r="G19" s="9"/>
      <c r="H19" s="8"/>
      <c r="I19" s="8"/>
      <c r="J19" s="9"/>
      <c r="K19" s="8"/>
      <c r="L19" s="8"/>
      <c r="M19" s="9"/>
      <c r="N19" s="8"/>
      <c r="O19" s="8"/>
      <c r="P19" s="9"/>
      <c r="Q19" s="8"/>
      <c r="R19" s="8"/>
      <c r="S19" s="9"/>
      <c r="T19" s="8">
        <f>'1月'!T19+'3月'!T19+'5月'!T19+'6月'!T19</f>
        <v>10</v>
      </c>
      <c r="U19" s="8">
        <f>'1月'!U19+'3月'!U19+'5月'!U19+'6月'!U19</f>
        <v>6</v>
      </c>
      <c r="V19" s="9">
        <f t="shared" ref="V19:V25" si="13">U19/T19</f>
        <v>0.6</v>
      </c>
      <c r="W19" s="31">
        <f t="shared" ref="W19:W26" si="14">B19+E19+H19+K19+N19+Q19+T19</f>
        <v>35</v>
      </c>
      <c r="X19" s="8">
        <f t="shared" ref="X19:X26" si="15">C19+F19+I19+L19+O19+R19+U19</f>
        <v>26</v>
      </c>
      <c r="Y19" s="33">
        <f t="shared" ref="Y19:Y26" si="16">X19/W19</f>
        <v>0.742857142857143</v>
      </c>
    </row>
    <row r="20" spans="1:25">
      <c r="A20" s="7" t="s">
        <v>29</v>
      </c>
      <c r="B20" s="8">
        <f>'3月'!B20+'4月'!B20+'5月'!B20+'6月'!B20</f>
        <v>23</v>
      </c>
      <c r="C20" s="8">
        <f>'3月'!C20+'4月'!C20+'5月'!C20+'6月'!C20</f>
        <v>19</v>
      </c>
      <c r="D20" s="12">
        <f t="shared" si="12"/>
        <v>0.826086956521739</v>
      </c>
      <c r="E20" s="8"/>
      <c r="F20" s="8"/>
      <c r="G20" s="9"/>
      <c r="H20" s="8"/>
      <c r="I20" s="8"/>
      <c r="J20" s="9"/>
      <c r="K20" s="8"/>
      <c r="L20" s="8"/>
      <c r="M20" s="9"/>
      <c r="N20" s="8"/>
      <c r="O20" s="8"/>
      <c r="P20" s="9"/>
      <c r="Q20" s="8"/>
      <c r="R20" s="8"/>
      <c r="S20" s="9"/>
      <c r="T20" s="8">
        <f>'1月'!T20+'3月'!T20+'5月'!T20+'6月'!T20</f>
        <v>11</v>
      </c>
      <c r="U20" s="8">
        <f>'1月'!U20+'3月'!U20+'5月'!U20+'6月'!U20</f>
        <v>11</v>
      </c>
      <c r="V20" s="9">
        <f t="shared" si="13"/>
        <v>1</v>
      </c>
      <c r="W20" s="31">
        <f t="shared" si="14"/>
        <v>34</v>
      </c>
      <c r="X20" s="8">
        <f t="shared" si="15"/>
        <v>30</v>
      </c>
      <c r="Y20" s="33">
        <f t="shared" si="16"/>
        <v>0.882352941176471</v>
      </c>
    </row>
    <row r="21" spans="1:25">
      <c r="A21" s="7" t="s">
        <v>30</v>
      </c>
      <c r="B21" s="8">
        <f>'3月'!B21+'4月'!B21+'5月'!B21+'6月'!B21</f>
        <v>4</v>
      </c>
      <c r="C21" s="8">
        <f>'3月'!C21+'4月'!C21+'5月'!C21+'6月'!C21</f>
        <v>4</v>
      </c>
      <c r="D21" s="12">
        <f t="shared" si="12"/>
        <v>1</v>
      </c>
      <c r="E21" s="8"/>
      <c r="F21" s="8"/>
      <c r="G21" s="9"/>
      <c r="H21" s="8"/>
      <c r="I21" s="8"/>
      <c r="J21" s="9"/>
      <c r="K21" s="8"/>
      <c r="L21" s="8"/>
      <c r="M21" s="9"/>
      <c r="N21" s="8"/>
      <c r="O21" s="8"/>
      <c r="P21" s="9"/>
      <c r="Q21" s="8"/>
      <c r="R21" s="8"/>
      <c r="S21" s="9"/>
      <c r="T21" s="8">
        <f>'1月'!T21+'3月'!T21+'5月'!T21+'6月'!T21</f>
        <v>3</v>
      </c>
      <c r="U21" s="8">
        <f>'1月'!U21+'3月'!U21+'5月'!U21+'6月'!U21</f>
        <v>3</v>
      </c>
      <c r="V21" s="9">
        <f t="shared" si="13"/>
        <v>1</v>
      </c>
      <c r="W21" s="31">
        <f t="shared" si="14"/>
        <v>7</v>
      </c>
      <c r="X21" s="8">
        <f t="shared" si="15"/>
        <v>7</v>
      </c>
      <c r="Y21" s="33">
        <f t="shared" si="16"/>
        <v>1</v>
      </c>
    </row>
    <row r="22" spans="1:25">
      <c r="A22" s="7" t="s">
        <v>31</v>
      </c>
      <c r="B22" s="8"/>
      <c r="C22" s="8"/>
      <c r="D22" s="9"/>
      <c r="E22" s="8"/>
      <c r="F22" s="8"/>
      <c r="G22" s="9"/>
      <c r="H22" s="8"/>
      <c r="I22" s="8"/>
      <c r="J22" s="9"/>
      <c r="K22" s="8"/>
      <c r="L22" s="8"/>
      <c r="M22" s="9"/>
      <c r="N22" s="8"/>
      <c r="O22" s="8"/>
      <c r="P22" s="9"/>
      <c r="Q22" s="8"/>
      <c r="R22" s="8"/>
      <c r="S22" s="9"/>
      <c r="T22" s="8"/>
      <c r="U22" s="8"/>
      <c r="V22" s="9"/>
      <c r="W22" s="31"/>
      <c r="X22" s="8"/>
      <c r="Y22" s="33"/>
    </row>
    <row r="23" spans="1:25">
      <c r="A23" s="10" t="s">
        <v>32</v>
      </c>
      <c r="B23" s="11">
        <f t="shared" ref="B23:F23" si="17">SUM(B10:B22)</f>
        <v>4095</v>
      </c>
      <c r="C23" s="11">
        <f t="shared" si="17"/>
        <v>3897</v>
      </c>
      <c r="D23" s="12">
        <f t="shared" ref="D23:D28" si="18">C23/B23</f>
        <v>0.951648351648352</v>
      </c>
      <c r="E23" s="11">
        <f t="shared" si="17"/>
        <v>73</v>
      </c>
      <c r="F23" s="11">
        <f t="shared" si="17"/>
        <v>70</v>
      </c>
      <c r="G23" s="12">
        <f t="shared" ref="G23:G25" si="19">F23/E23</f>
        <v>0.958904109589041</v>
      </c>
      <c r="H23" s="11"/>
      <c r="I23" s="11"/>
      <c r="J23" s="12"/>
      <c r="K23" s="11"/>
      <c r="L23" s="11"/>
      <c r="M23" s="12"/>
      <c r="N23" s="11"/>
      <c r="O23" s="11"/>
      <c r="P23" s="12"/>
      <c r="Q23" s="11"/>
      <c r="R23" s="11"/>
      <c r="S23" s="12"/>
      <c r="T23" s="11">
        <f>SUM(T10:T22)</f>
        <v>1719</v>
      </c>
      <c r="U23" s="11">
        <f>SUM(U10:U22)</f>
        <v>1623</v>
      </c>
      <c r="V23" s="12">
        <f t="shared" si="13"/>
        <v>0.944153577661431</v>
      </c>
      <c r="W23" s="30">
        <f t="shared" si="14"/>
        <v>5887</v>
      </c>
      <c r="X23" s="11">
        <f t="shared" si="15"/>
        <v>5590</v>
      </c>
      <c r="Y23" s="39">
        <f t="shared" si="16"/>
        <v>0.949549855614065</v>
      </c>
    </row>
    <row r="24" spans="1:25">
      <c r="A24" s="13" t="s">
        <v>33</v>
      </c>
      <c r="B24" s="14">
        <f t="shared" ref="B24:F24" si="20">B9+B23</f>
        <v>6254</v>
      </c>
      <c r="C24" s="14">
        <f t="shared" si="20"/>
        <v>5278</v>
      </c>
      <c r="D24" s="15">
        <f t="shared" si="18"/>
        <v>0.843939878477774</v>
      </c>
      <c r="E24" s="14">
        <f t="shared" si="20"/>
        <v>268</v>
      </c>
      <c r="F24" s="14">
        <f t="shared" si="20"/>
        <v>216</v>
      </c>
      <c r="G24" s="15">
        <f t="shared" si="19"/>
        <v>0.805970149253731</v>
      </c>
      <c r="H24" s="14"/>
      <c r="I24" s="14"/>
      <c r="J24" s="15"/>
      <c r="K24" s="14"/>
      <c r="L24" s="14"/>
      <c r="M24" s="15"/>
      <c r="N24" s="14"/>
      <c r="O24" s="14"/>
      <c r="P24" s="15"/>
      <c r="Q24" s="14"/>
      <c r="R24" s="14"/>
      <c r="S24" s="15"/>
      <c r="T24" s="14">
        <f>T9+T23</f>
        <v>3473</v>
      </c>
      <c r="U24" s="14">
        <f>U9+U23</f>
        <v>2835</v>
      </c>
      <c r="V24" s="15">
        <f t="shared" si="13"/>
        <v>0.816297149438526</v>
      </c>
      <c r="W24" s="32">
        <f t="shared" si="14"/>
        <v>9995</v>
      </c>
      <c r="X24" s="14">
        <f t="shared" si="15"/>
        <v>8329</v>
      </c>
      <c r="Y24" s="40">
        <f t="shared" si="16"/>
        <v>0.833316658329165</v>
      </c>
    </row>
    <row r="25" spans="1:25">
      <c r="A25" s="7" t="s">
        <v>34</v>
      </c>
      <c r="B25" s="8">
        <f>'3月'!B25+'4月'!B25+'5月'!B25+'6月'!B25</f>
        <v>57</v>
      </c>
      <c r="C25" s="8">
        <f>'3月'!C25+'4月'!C25+'5月'!C25+'6月'!C25</f>
        <v>42</v>
      </c>
      <c r="D25" s="9">
        <f t="shared" si="18"/>
        <v>0.736842105263158</v>
      </c>
      <c r="E25" s="8">
        <v>3</v>
      </c>
      <c r="F25" s="8">
        <v>2</v>
      </c>
      <c r="G25" s="9">
        <f t="shared" si="19"/>
        <v>0.666666666666667</v>
      </c>
      <c r="H25" s="8"/>
      <c r="I25" s="8"/>
      <c r="J25" s="9"/>
      <c r="K25" s="8"/>
      <c r="L25" s="8"/>
      <c r="M25" s="9"/>
      <c r="N25" s="8"/>
      <c r="O25" s="8"/>
      <c r="P25" s="9"/>
      <c r="Q25" s="8"/>
      <c r="R25" s="8"/>
      <c r="S25" s="9"/>
      <c r="T25" s="8">
        <f>'1月'!T25+'3月'!T25+'5月'!T25+'6月'!T25</f>
        <v>117</v>
      </c>
      <c r="U25" s="8">
        <f>'1月'!U25+'3月'!U25+'5月'!U25+'6月'!U25</f>
        <v>83</v>
      </c>
      <c r="V25" s="9">
        <f t="shared" si="13"/>
        <v>0.709401709401709</v>
      </c>
      <c r="W25" s="31">
        <f t="shared" si="14"/>
        <v>177</v>
      </c>
      <c r="X25" s="8">
        <f t="shared" si="15"/>
        <v>127</v>
      </c>
      <c r="Y25" s="33">
        <f t="shared" si="16"/>
        <v>0.717514124293785</v>
      </c>
    </row>
    <row r="26" spans="1:25">
      <c r="A26" s="7" t="s">
        <v>35</v>
      </c>
      <c r="B26" s="8">
        <f>'3月'!B26+'4月'!B26+'5月'!B26+'6月'!B26</f>
        <v>9</v>
      </c>
      <c r="C26" s="8">
        <f>'3月'!C26+'4月'!C26+'5月'!C26+'6月'!C26</f>
        <v>6</v>
      </c>
      <c r="D26" s="9">
        <f t="shared" si="18"/>
        <v>0.666666666666667</v>
      </c>
      <c r="E26" s="8"/>
      <c r="F26" s="8"/>
      <c r="G26" s="9"/>
      <c r="H26" s="8"/>
      <c r="I26" s="8"/>
      <c r="J26" s="9"/>
      <c r="K26" s="8"/>
      <c r="L26" s="8"/>
      <c r="M26" s="9"/>
      <c r="N26" s="8"/>
      <c r="O26" s="8"/>
      <c r="P26" s="9"/>
      <c r="Q26" s="8"/>
      <c r="R26" s="8"/>
      <c r="S26" s="9"/>
      <c r="T26" s="8"/>
      <c r="U26" s="8"/>
      <c r="V26" s="9"/>
      <c r="W26" s="31">
        <f t="shared" si="14"/>
        <v>9</v>
      </c>
      <c r="X26" s="8">
        <f t="shared" si="15"/>
        <v>6</v>
      </c>
      <c r="Y26" s="33">
        <f t="shared" si="16"/>
        <v>0.666666666666667</v>
      </c>
    </row>
    <row r="27" spans="1:25">
      <c r="A27" s="7" t="s">
        <v>36</v>
      </c>
      <c r="B27" s="8">
        <f>'3月'!B27+'4月'!B27+'5月'!B27+'6月'!B27</f>
        <v>100</v>
      </c>
      <c r="C27" s="8">
        <f>'3月'!C27+'4月'!C27+'5月'!C27+'6月'!C27</f>
        <v>61</v>
      </c>
      <c r="D27" s="9">
        <f t="shared" si="18"/>
        <v>0.61</v>
      </c>
      <c r="E27" s="8">
        <v>3</v>
      </c>
      <c r="F27" s="8">
        <v>1</v>
      </c>
      <c r="G27" s="9">
        <f t="shared" ref="G27:G31" si="21">F27/E27</f>
        <v>0.333333333333333</v>
      </c>
      <c r="H27" s="8"/>
      <c r="I27" s="8"/>
      <c r="J27" s="9"/>
      <c r="K27" s="8"/>
      <c r="L27" s="8"/>
      <c r="M27" s="9"/>
      <c r="N27" s="8"/>
      <c r="O27" s="8"/>
      <c r="P27" s="9"/>
      <c r="Q27" s="8"/>
      <c r="R27" s="8"/>
      <c r="S27" s="9"/>
      <c r="T27" s="8">
        <f>'1月'!T27+'3月'!T27+'5月'!T27+'6月'!T27</f>
        <v>37</v>
      </c>
      <c r="U27" s="8">
        <f>'1月'!U27+'3月'!U27+'5月'!U27+'6月'!U27</f>
        <v>25</v>
      </c>
      <c r="V27" s="9">
        <f t="shared" ref="V27:V35" si="22">U27/T27</f>
        <v>0.675675675675676</v>
      </c>
      <c r="W27" s="31">
        <f t="shared" ref="W27:W35" si="23">B27+E27+H27+K27+N27+Q27+T27</f>
        <v>140</v>
      </c>
      <c r="X27" s="8">
        <f t="shared" ref="X27:X35" si="24">C27+F27+I27+L27+O27+R27+U27</f>
        <v>87</v>
      </c>
      <c r="Y27" s="33">
        <f t="shared" ref="Y27:Y35" si="25">X27/W27</f>
        <v>0.621428571428571</v>
      </c>
    </row>
    <row r="28" spans="1:25">
      <c r="A28" s="7" t="s">
        <v>37</v>
      </c>
      <c r="B28" s="8">
        <f>'3月'!B28+'4月'!B28+'5月'!B28+'6月'!B28</f>
        <v>1</v>
      </c>
      <c r="C28" s="8">
        <f>'3月'!C28+'4月'!C28+'5月'!C28+'6月'!C28</f>
        <v>1</v>
      </c>
      <c r="D28" s="9">
        <f t="shared" si="18"/>
        <v>1</v>
      </c>
      <c r="E28" s="8"/>
      <c r="F28" s="8"/>
      <c r="G28" s="9"/>
      <c r="H28" s="8"/>
      <c r="I28" s="8"/>
      <c r="J28" s="9"/>
      <c r="K28" s="8"/>
      <c r="L28" s="8"/>
      <c r="M28" s="9"/>
      <c r="N28" s="8"/>
      <c r="O28" s="8"/>
      <c r="P28" s="9"/>
      <c r="Q28" s="8"/>
      <c r="R28" s="8"/>
      <c r="S28" s="9"/>
      <c r="T28" s="8">
        <f>'1月'!T28+'3月'!T28+'5月'!T28+'6月'!T28</f>
        <v>5</v>
      </c>
      <c r="U28" s="8">
        <f>'1月'!U28+'3月'!U28+'5月'!U28+'6月'!U28</f>
        <v>5</v>
      </c>
      <c r="V28" s="9">
        <f t="shared" si="22"/>
        <v>1</v>
      </c>
      <c r="W28" s="31">
        <f t="shared" si="23"/>
        <v>6</v>
      </c>
      <c r="X28" s="8">
        <f t="shared" si="24"/>
        <v>6</v>
      </c>
      <c r="Y28" s="33">
        <f t="shared" si="25"/>
        <v>1</v>
      </c>
    </row>
    <row r="29" spans="1:25">
      <c r="A29" s="7" t="s">
        <v>38</v>
      </c>
      <c r="B29" s="8">
        <f>'3月'!B29+'4月'!B29+'5月'!B29+'6月'!B29</f>
        <v>2</v>
      </c>
      <c r="C29" s="8">
        <f>'3月'!C29+'4月'!C29+'5月'!C29+'6月'!C29</f>
        <v>1</v>
      </c>
      <c r="D29" s="9">
        <f t="shared" ref="D29:D33" si="26">C29/B29</f>
        <v>0.5</v>
      </c>
      <c r="E29" s="8"/>
      <c r="F29" s="8"/>
      <c r="G29" s="9"/>
      <c r="H29" s="8"/>
      <c r="I29" s="8"/>
      <c r="J29" s="9"/>
      <c r="K29" s="8"/>
      <c r="L29" s="8"/>
      <c r="M29" s="9"/>
      <c r="N29" s="8"/>
      <c r="O29" s="8"/>
      <c r="P29" s="9"/>
      <c r="Q29" s="8"/>
      <c r="R29" s="8"/>
      <c r="S29" s="9"/>
      <c r="T29" s="8">
        <f>'1月'!T29+'3月'!T29+'5月'!T29+'6月'!T29</f>
        <v>1</v>
      </c>
      <c r="U29" s="8">
        <f>'1月'!U29+'3月'!U29+'5月'!U29+'6月'!U29</f>
        <v>1</v>
      </c>
      <c r="V29" s="9">
        <f t="shared" si="22"/>
        <v>1</v>
      </c>
      <c r="W29" s="31">
        <f t="shared" si="23"/>
        <v>3</v>
      </c>
      <c r="X29" s="8">
        <f t="shared" si="24"/>
        <v>2</v>
      </c>
      <c r="Y29" s="33">
        <f t="shared" si="25"/>
        <v>0.666666666666667</v>
      </c>
    </row>
    <row r="30" spans="1:25">
      <c r="A30" s="10" t="s">
        <v>39</v>
      </c>
      <c r="B30" s="11">
        <f t="shared" ref="B30:F30" si="27">SUM(B25:B29)</f>
        <v>169</v>
      </c>
      <c r="C30" s="11">
        <f t="shared" si="27"/>
        <v>111</v>
      </c>
      <c r="D30" s="12">
        <f t="shared" si="26"/>
        <v>0.656804733727811</v>
      </c>
      <c r="E30" s="11">
        <f t="shared" si="27"/>
        <v>6</v>
      </c>
      <c r="F30" s="11">
        <f t="shared" si="27"/>
        <v>3</v>
      </c>
      <c r="G30" s="12">
        <f t="shared" si="21"/>
        <v>0.5</v>
      </c>
      <c r="H30" s="11"/>
      <c r="I30" s="11"/>
      <c r="J30" s="12"/>
      <c r="K30" s="11"/>
      <c r="L30" s="11"/>
      <c r="M30" s="12"/>
      <c r="N30" s="11"/>
      <c r="O30" s="11"/>
      <c r="P30" s="12"/>
      <c r="Q30" s="11"/>
      <c r="R30" s="11"/>
      <c r="S30" s="12"/>
      <c r="T30" s="11">
        <f>SUM(T25:T29)</f>
        <v>160</v>
      </c>
      <c r="U30" s="11">
        <f>SUM(U25:U29)</f>
        <v>114</v>
      </c>
      <c r="V30" s="12">
        <f t="shared" si="22"/>
        <v>0.7125</v>
      </c>
      <c r="W30" s="30">
        <f t="shared" si="23"/>
        <v>335</v>
      </c>
      <c r="X30" s="11">
        <f t="shared" si="24"/>
        <v>228</v>
      </c>
      <c r="Y30" s="39">
        <f t="shared" si="25"/>
        <v>0.680597014925373</v>
      </c>
    </row>
    <row r="31" spans="1:25">
      <c r="A31" s="7" t="s">
        <v>40</v>
      </c>
      <c r="B31" s="8">
        <f>'3月'!B31+'4月'!B31+'5月'!B31+'6月'!B31</f>
        <v>3</v>
      </c>
      <c r="C31" s="8">
        <f>'3月'!C31+'4月'!C31+'5月'!C31+'6月'!C31</f>
        <v>3</v>
      </c>
      <c r="D31" s="9">
        <f t="shared" si="26"/>
        <v>1</v>
      </c>
      <c r="E31" s="8"/>
      <c r="F31" s="8"/>
      <c r="G31" s="9"/>
      <c r="H31" s="8"/>
      <c r="I31" s="8"/>
      <c r="J31" s="9"/>
      <c r="K31" s="8"/>
      <c r="L31" s="8"/>
      <c r="M31" s="9"/>
      <c r="N31" s="8"/>
      <c r="O31" s="8"/>
      <c r="P31" s="9"/>
      <c r="Q31" s="8"/>
      <c r="R31" s="8"/>
      <c r="S31" s="9"/>
      <c r="T31" s="8">
        <f>'1月'!T31+'3月'!T31+'5月'!T31+'6月'!T31</f>
        <v>1</v>
      </c>
      <c r="U31" s="8">
        <f>'1月'!U31+'3月'!U31+'5月'!U31+'6月'!U31</f>
        <v>1</v>
      </c>
      <c r="V31" s="9">
        <f t="shared" si="22"/>
        <v>1</v>
      </c>
      <c r="W31" s="31">
        <f t="shared" si="23"/>
        <v>4</v>
      </c>
      <c r="X31" s="8">
        <f t="shared" si="24"/>
        <v>4</v>
      </c>
      <c r="Y31" s="33">
        <f t="shared" si="25"/>
        <v>1</v>
      </c>
    </row>
    <row r="32" spans="1:25">
      <c r="A32" s="7" t="s">
        <v>41</v>
      </c>
      <c r="B32" s="8">
        <f>'3月'!B32+'4月'!B32+'5月'!B32+'6月'!B32</f>
        <v>7</v>
      </c>
      <c r="C32" s="8">
        <f>'3月'!C32+'4月'!C32+'5月'!C32+'6月'!C32</f>
        <v>7</v>
      </c>
      <c r="D32" s="9">
        <f t="shared" si="26"/>
        <v>1</v>
      </c>
      <c r="E32" s="8"/>
      <c r="F32" s="8"/>
      <c r="G32" s="9"/>
      <c r="H32" s="8"/>
      <c r="I32" s="8"/>
      <c r="J32" s="9"/>
      <c r="K32" s="8"/>
      <c r="L32" s="8"/>
      <c r="M32" s="9"/>
      <c r="N32" s="8"/>
      <c r="O32" s="8"/>
      <c r="P32" s="9"/>
      <c r="Q32" s="8"/>
      <c r="R32" s="8"/>
      <c r="S32" s="9"/>
      <c r="T32" s="8">
        <f>'1月'!T32+'3月'!T32+'5月'!T32+'6月'!T32</f>
        <v>14</v>
      </c>
      <c r="U32" s="8">
        <f>'1月'!U32+'3月'!U32+'5月'!U32+'6月'!U32</f>
        <v>12</v>
      </c>
      <c r="V32" s="9">
        <f t="shared" si="22"/>
        <v>0.857142857142857</v>
      </c>
      <c r="W32" s="31">
        <f t="shared" si="23"/>
        <v>21</v>
      </c>
      <c r="X32" s="8">
        <f t="shared" si="24"/>
        <v>19</v>
      </c>
      <c r="Y32" s="33">
        <f t="shared" si="25"/>
        <v>0.904761904761905</v>
      </c>
    </row>
    <row r="33" spans="1:25">
      <c r="A33" s="7" t="s">
        <v>42</v>
      </c>
      <c r="B33" s="8">
        <f>'3月'!B33+'4月'!B33+'5月'!B33+'6月'!B33</f>
        <v>37</v>
      </c>
      <c r="C33" s="8">
        <f>'3月'!C33+'4月'!C33+'5月'!C33+'6月'!C33</f>
        <v>16</v>
      </c>
      <c r="D33" s="9">
        <f t="shared" si="26"/>
        <v>0.432432432432432</v>
      </c>
      <c r="E33" s="8"/>
      <c r="F33" s="8"/>
      <c r="G33" s="9"/>
      <c r="H33" s="8"/>
      <c r="I33" s="8"/>
      <c r="J33" s="9"/>
      <c r="K33" s="8"/>
      <c r="L33" s="8"/>
      <c r="M33" s="9"/>
      <c r="N33" s="8"/>
      <c r="O33" s="8"/>
      <c r="P33" s="9"/>
      <c r="Q33" s="8"/>
      <c r="R33" s="8"/>
      <c r="S33" s="9"/>
      <c r="T33" s="8">
        <f>'1月'!T33+'3月'!T33+'5月'!T33+'6月'!T33</f>
        <v>26</v>
      </c>
      <c r="U33" s="8">
        <f>'1月'!U33+'3月'!U33+'5月'!U33+'6月'!U33</f>
        <v>25</v>
      </c>
      <c r="V33" s="9">
        <f t="shared" si="22"/>
        <v>0.961538461538462</v>
      </c>
      <c r="W33" s="31">
        <f t="shared" si="23"/>
        <v>63</v>
      </c>
      <c r="X33" s="8">
        <f t="shared" si="24"/>
        <v>41</v>
      </c>
      <c r="Y33" s="33">
        <f t="shared" si="25"/>
        <v>0.650793650793651</v>
      </c>
    </row>
    <row r="34" spans="1:25">
      <c r="A34" s="7" t="s">
        <v>43</v>
      </c>
      <c r="B34" s="8"/>
      <c r="C34" s="8"/>
      <c r="D34" s="9"/>
      <c r="E34" s="8"/>
      <c r="F34" s="8"/>
      <c r="G34" s="9"/>
      <c r="H34" s="8"/>
      <c r="I34" s="8"/>
      <c r="J34" s="9"/>
      <c r="K34" s="8"/>
      <c r="L34" s="8"/>
      <c r="M34" s="9"/>
      <c r="N34" s="8"/>
      <c r="O34" s="8"/>
      <c r="P34" s="9"/>
      <c r="Q34" s="8"/>
      <c r="R34" s="8"/>
      <c r="S34" s="9"/>
      <c r="T34" s="8">
        <f>'1月'!T34+'3月'!T34+'5月'!T34+'6月'!T34</f>
        <v>1</v>
      </c>
      <c r="U34" s="8">
        <f>'1月'!U34+'3月'!U34+'5月'!U34+'6月'!U34</f>
        <v>1</v>
      </c>
      <c r="V34" s="9">
        <f t="shared" si="22"/>
        <v>1</v>
      </c>
      <c r="W34" s="31">
        <f t="shared" si="23"/>
        <v>1</v>
      </c>
      <c r="X34" s="8">
        <f t="shared" si="24"/>
        <v>1</v>
      </c>
      <c r="Y34" s="33">
        <f t="shared" si="25"/>
        <v>1</v>
      </c>
    </row>
    <row r="35" spans="1:25">
      <c r="A35" s="7" t="s">
        <v>44</v>
      </c>
      <c r="B35" s="8">
        <f>'3月'!B35+'4月'!B35+'5月'!B35+'6月'!B35</f>
        <v>4</v>
      </c>
      <c r="C35" s="8">
        <f>'3月'!C35+'4月'!C35+'5月'!C35+'6月'!C35</f>
        <v>4</v>
      </c>
      <c r="D35" s="9">
        <f>C35/B35</f>
        <v>1</v>
      </c>
      <c r="E35" s="8"/>
      <c r="F35" s="8"/>
      <c r="G35" s="9"/>
      <c r="H35" s="8"/>
      <c r="I35" s="8"/>
      <c r="J35" s="9"/>
      <c r="K35" s="8"/>
      <c r="L35" s="8"/>
      <c r="M35" s="9"/>
      <c r="N35" s="8"/>
      <c r="O35" s="8"/>
      <c r="P35" s="9"/>
      <c r="Q35" s="8"/>
      <c r="R35" s="8"/>
      <c r="S35" s="9"/>
      <c r="T35" s="8">
        <f>'1月'!T35+'3月'!T35+'5月'!T35+'6月'!T35</f>
        <v>1</v>
      </c>
      <c r="U35" s="8">
        <f>'1月'!U35+'3月'!U35+'5月'!U35+'6月'!U35</f>
        <v>1</v>
      </c>
      <c r="V35" s="9">
        <f t="shared" si="22"/>
        <v>1</v>
      </c>
      <c r="W35" s="31">
        <f t="shared" si="23"/>
        <v>5</v>
      </c>
      <c r="X35" s="8">
        <f t="shared" si="24"/>
        <v>5</v>
      </c>
      <c r="Y35" s="33">
        <f t="shared" si="25"/>
        <v>1</v>
      </c>
    </row>
    <row r="36" spans="1:25">
      <c r="A36" s="10" t="s">
        <v>45</v>
      </c>
      <c r="B36" s="11">
        <f t="shared" ref="B36:F36" si="28">SUM(B31:B35)</f>
        <v>51</v>
      </c>
      <c r="C36" s="11">
        <f t="shared" si="28"/>
        <v>30</v>
      </c>
      <c r="D36" s="12">
        <f t="shared" ref="D36:D46" si="29">C36/B36</f>
        <v>0.588235294117647</v>
      </c>
      <c r="E36" s="11"/>
      <c r="F36" s="11"/>
      <c r="G36" s="12"/>
      <c r="H36" s="11"/>
      <c r="I36" s="11"/>
      <c r="J36" s="12"/>
      <c r="K36" s="11"/>
      <c r="L36" s="11"/>
      <c r="M36" s="12"/>
      <c r="N36" s="11"/>
      <c r="O36" s="11"/>
      <c r="P36" s="12"/>
      <c r="Q36" s="11"/>
      <c r="R36" s="11"/>
      <c r="S36" s="12"/>
      <c r="T36" s="11">
        <f>SUM(T31:T35)</f>
        <v>43</v>
      </c>
      <c r="U36" s="11">
        <f>SUM(U31:U35)</f>
        <v>40</v>
      </c>
      <c r="V36" s="12">
        <f t="shared" ref="V36:V42" si="30">U36/T36</f>
        <v>0.930232558139535</v>
      </c>
      <c r="W36" s="30">
        <f t="shared" ref="W36:W41" si="31">B36+E36+H36+K36+N36+Q36+T36</f>
        <v>94</v>
      </c>
      <c r="X36" s="11">
        <f t="shared" ref="X36:X41" si="32">C36+F36+I36+L36+O36+R36+U36</f>
        <v>70</v>
      </c>
      <c r="Y36" s="39">
        <f t="shared" ref="Y36:Y41" si="33">X36/W36</f>
        <v>0.74468085106383</v>
      </c>
    </row>
    <row r="37" spans="1:25">
      <c r="A37" s="13" t="s">
        <v>46</v>
      </c>
      <c r="B37" s="14">
        <f t="shared" ref="B37:F37" si="34">B30+B36</f>
        <v>220</v>
      </c>
      <c r="C37" s="14">
        <f t="shared" si="34"/>
        <v>141</v>
      </c>
      <c r="D37" s="15">
        <f t="shared" si="29"/>
        <v>0.640909090909091</v>
      </c>
      <c r="E37" s="14">
        <f t="shared" si="34"/>
        <v>6</v>
      </c>
      <c r="F37" s="14">
        <f t="shared" si="34"/>
        <v>3</v>
      </c>
      <c r="G37" s="15">
        <f>F37/E37</f>
        <v>0.5</v>
      </c>
      <c r="H37" s="14"/>
      <c r="I37" s="14"/>
      <c r="J37" s="15"/>
      <c r="K37" s="14"/>
      <c r="L37" s="14"/>
      <c r="M37" s="15"/>
      <c r="N37" s="14"/>
      <c r="O37" s="14"/>
      <c r="P37" s="15"/>
      <c r="Q37" s="14"/>
      <c r="R37" s="14"/>
      <c r="S37" s="15"/>
      <c r="T37" s="14">
        <f>T30+T36</f>
        <v>203</v>
      </c>
      <c r="U37" s="14">
        <f>U30+U36</f>
        <v>154</v>
      </c>
      <c r="V37" s="15">
        <f t="shared" si="30"/>
        <v>0.758620689655172</v>
      </c>
      <c r="W37" s="32">
        <f t="shared" si="31"/>
        <v>429</v>
      </c>
      <c r="X37" s="14">
        <f t="shared" si="32"/>
        <v>298</v>
      </c>
      <c r="Y37" s="40">
        <f t="shared" si="33"/>
        <v>0.694638694638695</v>
      </c>
    </row>
    <row r="38" spans="1:25">
      <c r="A38" s="7" t="s">
        <v>47</v>
      </c>
      <c r="B38" s="8">
        <f>'3月'!B38+'4月'!B38+'5月'!B38+'6月'!B38</f>
        <v>42</v>
      </c>
      <c r="C38" s="8">
        <f>'3月'!C38+'4月'!C38+'5月'!C38+'6月'!C38</f>
        <v>27</v>
      </c>
      <c r="D38" s="9">
        <f t="shared" si="29"/>
        <v>0.642857142857143</v>
      </c>
      <c r="E38" s="8">
        <v>3</v>
      </c>
      <c r="F38" s="8">
        <v>1</v>
      </c>
      <c r="G38" s="9">
        <f t="shared" ref="G38:G43" si="35">F38/E38</f>
        <v>0.333333333333333</v>
      </c>
      <c r="H38" s="8"/>
      <c r="I38" s="8"/>
      <c r="J38" s="9"/>
      <c r="K38" s="8"/>
      <c r="L38" s="8"/>
      <c r="M38" s="9"/>
      <c r="N38" s="8"/>
      <c r="O38" s="8"/>
      <c r="P38" s="9"/>
      <c r="Q38" s="8"/>
      <c r="R38" s="8"/>
      <c r="S38" s="9"/>
      <c r="T38" s="8">
        <f>'1月'!T38+'3月'!T38+'5月'!T38+'6月'!T38</f>
        <v>102</v>
      </c>
      <c r="U38" s="8">
        <f>'1月'!U38+'3月'!U38+'5月'!U38+'6月'!U38</f>
        <v>74</v>
      </c>
      <c r="V38" s="33">
        <f t="shared" si="30"/>
        <v>0.725490196078431</v>
      </c>
      <c r="W38" s="31">
        <f t="shared" si="31"/>
        <v>147</v>
      </c>
      <c r="X38" s="8">
        <f t="shared" si="32"/>
        <v>102</v>
      </c>
      <c r="Y38" s="33">
        <f t="shared" si="33"/>
        <v>0.693877551020408</v>
      </c>
    </row>
    <row r="39" spans="1:25">
      <c r="A39" s="7" t="s">
        <v>48</v>
      </c>
      <c r="B39" s="8">
        <f>'3月'!B39+'4月'!B39+'5月'!B39+'6月'!B39</f>
        <v>40</v>
      </c>
      <c r="C39" s="8">
        <f>'3月'!C39+'4月'!C39+'5月'!C39+'6月'!C39</f>
        <v>30</v>
      </c>
      <c r="D39" s="9">
        <f t="shared" si="29"/>
        <v>0.75</v>
      </c>
      <c r="E39" s="8"/>
      <c r="F39" s="8"/>
      <c r="G39" s="9"/>
      <c r="H39" s="8"/>
      <c r="I39" s="8"/>
      <c r="J39" s="9"/>
      <c r="K39" s="8"/>
      <c r="L39" s="8"/>
      <c r="M39" s="9"/>
      <c r="N39" s="8"/>
      <c r="O39" s="8"/>
      <c r="P39" s="9"/>
      <c r="Q39" s="8"/>
      <c r="R39" s="8"/>
      <c r="S39" s="9"/>
      <c r="T39" s="8">
        <f>'1月'!T39+'3月'!T39+'5月'!T39+'6月'!T39</f>
        <v>18</v>
      </c>
      <c r="U39" s="8">
        <f>'1月'!U39+'3月'!U39+'5月'!U39+'6月'!U39</f>
        <v>12</v>
      </c>
      <c r="V39" s="33">
        <f t="shared" si="30"/>
        <v>0.666666666666667</v>
      </c>
      <c r="W39" s="31">
        <f t="shared" si="31"/>
        <v>58</v>
      </c>
      <c r="X39" s="8">
        <f t="shared" si="32"/>
        <v>42</v>
      </c>
      <c r="Y39" s="33">
        <f t="shared" si="33"/>
        <v>0.724137931034483</v>
      </c>
    </row>
    <row r="40" spans="1:25">
      <c r="A40" s="7" t="s">
        <v>49</v>
      </c>
      <c r="B40" s="8">
        <f>'3月'!B40+'4月'!B40+'5月'!B40+'6月'!B40</f>
        <v>234</v>
      </c>
      <c r="C40" s="8">
        <f>'3月'!C40+'4月'!C40+'5月'!C40+'6月'!C40</f>
        <v>132</v>
      </c>
      <c r="D40" s="9">
        <f t="shared" si="29"/>
        <v>0.564102564102564</v>
      </c>
      <c r="E40" s="8">
        <v>7</v>
      </c>
      <c r="F40" s="8">
        <v>2</v>
      </c>
      <c r="G40" s="9">
        <f t="shared" si="35"/>
        <v>0.285714285714286</v>
      </c>
      <c r="H40" s="8"/>
      <c r="I40" s="8"/>
      <c r="J40" s="9"/>
      <c r="K40" s="8"/>
      <c r="L40" s="8"/>
      <c r="M40" s="9"/>
      <c r="N40" s="8"/>
      <c r="O40" s="8"/>
      <c r="P40" s="9"/>
      <c r="Q40" s="8"/>
      <c r="R40" s="8"/>
      <c r="S40" s="9"/>
      <c r="T40" s="8">
        <f>'1月'!T40+'3月'!T40+'5月'!T40+'6月'!T40</f>
        <v>53</v>
      </c>
      <c r="U40" s="8">
        <f>'1月'!U40+'3月'!U40+'5月'!U40+'6月'!U40</f>
        <v>38</v>
      </c>
      <c r="V40" s="33">
        <f t="shared" si="30"/>
        <v>0.716981132075472</v>
      </c>
      <c r="W40" s="31">
        <f t="shared" si="31"/>
        <v>294</v>
      </c>
      <c r="X40" s="8">
        <f t="shared" si="32"/>
        <v>172</v>
      </c>
      <c r="Y40" s="33">
        <f t="shared" si="33"/>
        <v>0.585034013605442</v>
      </c>
    </row>
    <row r="41" spans="1:25">
      <c r="A41" s="7" t="s">
        <v>50</v>
      </c>
      <c r="B41" s="8">
        <f>'3月'!B41+'4月'!B41+'5月'!B41+'6月'!B41</f>
        <v>3</v>
      </c>
      <c r="C41" s="8">
        <f>'3月'!C41+'4月'!C41+'5月'!C41+'6月'!C41</f>
        <v>2</v>
      </c>
      <c r="D41" s="9">
        <f t="shared" si="29"/>
        <v>0.666666666666667</v>
      </c>
      <c r="E41" s="8">
        <v>4</v>
      </c>
      <c r="F41" s="8">
        <v>4</v>
      </c>
      <c r="G41" s="9">
        <f t="shared" si="35"/>
        <v>1</v>
      </c>
      <c r="H41" s="8"/>
      <c r="I41" s="8"/>
      <c r="J41" s="9"/>
      <c r="K41" s="8"/>
      <c r="L41" s="8"/>
      <c r="M41" s="9"/>
      <c r="N41" s="8"/>
      <c r="O41" s="8"/>
      <c r="P41" s="9"/>
      <c r="Q41" s="8"/>
      <c r="R41" s="8"/>
      <c r="S41" s="9"/>
      <c r="T41" s="8">
        <f>'1月'!T41+'3月'!T41+'5月'!T41+'6月'!T41</f>
        <v>5</v>
      </c>
      <c r="U41" s="8">
        <f>'1月'!U41+'3月'!U41+'5月'!U41+'6月'!U41</f>
        <v>5</v>
      </c>
      <c r="V41" s="33">
        <f t="shared" si="30"/>
        <v>1</v>
      </c>
      <c r="W41" s="31">
        <f t="shared" si="31"/>
        <v>12</v>
      </c>
      <c r="X41" s="8">
        <f t="shared" si="32"/>
        <v>11</v>
      </c>
      <c r="Y41" s="33">
        <f t="shared" si="33"/>
        <v>0.916666666666667</v>
      </c>
    </row>
    <row r="42" spans="1:25">
      <c r="A42" s="7" t="s">
        <v>51</v>
      </c>
      <c r="B42" s="8">
        <f>'3月'!B42+'4月'!B42+'5月'!B42+'6月'!B42</f>
        <v>2</v>
      </c>
      <c r="C42" s="8">
        <f>'3月'!C42+'4月'!C42+'5月'!C42+'6月'!C42</f>
        <v>1</v>
      </c>
      <c r="D42" s="9">
        <f t="shared" si="29"/>
        <v>0.5</v>
      </c>
      <c r="E42" s="8"/>
      <c r="F42" s="8"/>
      <c r="G42" s="9"/>
      <c r="H42" s="8"/>
      <c r="I42" s="8"/>
      <c r="J42" s="9"/>
      <c r="K42" s="8"/>
      <c r="L42" s="8"/>
      <c r="M42" s="9"/>
      <c r="N42" s="8"/>
      <c r="O42" s="8"/>
      <c r="P42" s="9"/>
      <c r="Q42" s="8"/>
      <c r="R42" s="8"/>
      <c r="S42" s="9"/>
      <c r="T42" s="8">
        <f>'1月'!T42+'3月'!T42+'5月'!T42+'6月'!T42</f>
        <v>6</v>
      </c>
      <c r="U42" s="8">
        <f>'1月'!U42+'3月'!U42+'5月'!U42+'6月'!U42</f>
        <v>5</v>
      </c>
      <c r="V42" s="33">
        <f t="shared" si="30"/>
        <v>0.833333333333333</v>
      </c>
      <c r="W42" s="31">
        <f t="shared" ref="W42:W48" si="36">B42+E42+H42+K42+N42+Q42+T42</f>
        <v>8</v>
      </c>
      <c r="X42" s="8">
        <f t="shared" ref="X42:X48" si="37">C42+F42+I42+L42+O42+R42+U42</f>
        <v>6</v>
      </c>
      <c r="Y42" s="33">
        <f t="shared" ref="Y42:Y48" si="38">X42/W42</f>
        <v>0.75</v>
      </c>
    </row>
    <row r="43" spans="1:25">
      <c r="A43" s="10" t="s">
        <v>52</v>
      </c>
      <c r="B43" s="11">
        <f t="shared" ref="B43:F43" si="39">SUM(B38:B42)</f>
        <v>321</v>
      </c>
      <c r="C43" s="11">
        <f t="shared" si="39"/>
        <v>192</v>
      </c>
      <c r="D43" s="12">
        <f t="shared" si="29"/>
        <v>0.598130841121495</v>
      </c>
      <c r="E43" s="11">
        <f t="shared" si="39"/>
        <v>14</v>
      </c>
      <c r="F43" s="11">
        <f t="shared" si="39"/>
        <v>7</v>
      </c>
      <c r="G43" s="12">
        <f t="shared" si="35"/>
        <v>0.5</v>
      </c>
      <c r="H43" s="11"/>
      <c r="I43" s="11"/>
      <c r="J43" s="12"/>
      <c r="K43" s="11"/>
      <c r="L43" s="11"/>
      <c r="M43" s="12"/>
      <c r="N43" s="11"/>
      <c r="O43" s="11"/>
      <c r="P43" s="12"/>
      <c r="Q43" s="11"/>
      <c r="R43" s="11"/>
      <c r="S43" s="12"/>
      <c r="T43" s="11">
        <f>SUM(T38:T42)</f>
        <v>184</v>
      </c>
      <c r="U43" s="11">
        <f>SUM(U38:U42)</f>
        <v>134</v>
      </c>
      <c r="V43" s="12">
        <f t="shared" ref="V43:V48" si="40">U43/T43</f>
        <v>0.728260869565217</v>
      </c>
      <c r="W43" s="30">
        <f t="shared" si="36"/>
        <v>519</v>
      </c>
      <c r="X43" s="11">
        <f t="shared" si="37"/>
        <v>333</v>
      </c>
      <c r="Y43" s="39">
        <f t="shared" si="38"/>
        <v>0.641618497109827</v>
      </c>
    </row>
    <row r="44" spans="1:25">
      <c r="A44" s="7" t="s">
        <v>53</v>
      </c>
      <c r="B44" s="8">
        <f>'3月'!B44+'4月'!B44+'5月'!B44+'6月'!B44</f>
        <v>8</v>
      </c>
      <c r="C44" s="8">
        <f>'3月'!C44+'4月'!C44+'5月'!C44+'6月'!C44</f>
        <v>8</v>
      </c>
      <c r="D44" s="9">
        <f t="shared" si="29"/>
        <v>1</v>
      </c>
      <c r="E44" s="8"/>
      <c r="F44" s="8"/>
      <c r="G44" s="9"/>
      <c r="H44" s="8"/>
      <c r="I44" s="8"/>
      <c r="J44" s="9"/>
      <c r="K44" s="8"/>
      <c r="L44" s="8"/>
      <c r="M44" s="9"/>
      <c r="N44" s="8"/>
      <c r="O44" s="8"/>
      <c r="P44" s="9"/>
      <c r="Q44" s="8"/>
      <c r="R44" s="8"/>
      <c r="S44" s="9"/>
      <c r="T44" s="8">
        <f>'1月'!T44+'3月'!T44+'5月'!T44+'6月'!T44</f>
        <v>2</v>
      </c>
      <c r="U44" s="8">
        <f>'1月'!U44+'3月'!U44+'5月'!U44+'6月'!U44</f>
        <v>0</v>
      </c>
      <c r="V44" s="33">
        <f t="shared" si="40"/>
        <v>0</v>
      </c>
      <c r="W44" s="31">
        <f t="shared" si="36"/>
        <v>10</v>
      </c>
      <c r="X44" s="8">
        <f t="shared" si="37"/>
        <v>8</v>
      </c>
      <c r="Y44" s="33">
        <f t="shared" si="38"/>
        <v>0.8</v>
      </c>
    </row>
    <row r="45" spans="1:25">
      <c r="A45" s="7" t="s">
        <v>54</v>
      </c>
      <c r="B45" s="8">
        <f>'3月'!B45+'4月'!B45+'5月'!B45+'6月'!B45</f>
        <v>26</v>
      </c>
      <c r="C45" s="8">
        <f>'3月'!C45+'4月'!C45+'5月'!C45+'6月'!C45</f>
        <v>21</v>
      </c>
      <c r="D45" s="9">
        <f t="shared" si="29"/>
        <v>0.807692307692308</v>
      </c>
      <c r="E45" s="8"/>
      <c r="F45" s="8"/>
      <c r="G45" s="9"/>
      <c r="H45" s="8"/>
      <c r="I45" s="8"/>
      <c r="J45" s="9"/>
      <c r="K45" s="8"/>
      <c r="L45" s="8"/>
      <c r="M45" s="9"/>
      <c r="N45" s="8"/>
      <c r="O45" s="8"/>
      <c r="P45" s="9"/>
      <c r="Q45" s="8"/>
      <c r="R45" s="8"/>
      <c r="S45" s="9"/>
      <c r="T45" s="8">
        <f>'1月'!T45+'3月'!T45+'5月'!T45+'6月'!T45</f>
        <v>19</v>
      </c>
      <c r="U45" s="8">
        <f>'1月'!U45+'3月'!U45+'5月'!U45+'6月'!U45</f>
        <v>18</v>
      </c>
      <c r="V45" s="33">
        <f t="shared" si="40"/>
        <v>0.947368421052632</v>
      </c>
      <c r="W45" s="31">
        <f t="shared" si="36"/>
        <v>45</v>
      </c>
      <c r="X45" s="8">
        <f t="shared" si="37"/>
        <v>39</v>
      </c>
      <c r="Y45" s="33">
        <f t="shared" si="38"/>
        <v>0.866666666666667</v>
      </c>
    </row>
    <row r="46" spans="1:25">
      <c r="A46" s="7" t="s">
        <v>55</v>
      </c>
      <c r="B46" s="8">
        <f>'3月'!B46+'4月'!B46+'5月'!B46+'6月'!B46</f>
        <v>62</v>
      </c>
      <c r="C46" s="8">
        <f>'3月'!C46+'4月'!C46+'5月'!C46+'6月'!C46</f>
        <v>44</v>
      </c>
      <c r="D46" s="9">
        <f t="shared" si="29"/>
        <v>0.709677419354839</v>
      </c>
      <c r="E46" s="8"/>
      <c r="F46" s="8"/>
      <c r="G46" s="9"/>
      <c r="H46" s="8"/>
      <c r="I46" s="8"/>
      <c r="J46" s="9"/>
      <c r="K46" s="8"/>
      <c r="L46" s="8"/>
      <c r="M46" s="9"/>
      <c r="N46" s="8"/>
      <c r="O46" s="8"/>
      <c r="P46" s="9"/>
      <c r="Q46" s="8"/>
      <c r="R46" s="8"/>
      <c r="S46" s="9"/>
      <c r="T46" s="8">
        <f>'1月'!T46+'3月'!T46+'5月'!T46+'6月'!T46</f>
        <v>74</v>
      </c>
      <c r="U46" s="8">
        <f>'1月'!U46+'3月'!U46+'5月'!U46+'6月'!U46</f>
        <v>71</v>
      </c>
      <c r="V46" s="33">
        <f t="shared" si="40"/>
        <v>0.959459459459459</v>
      </c>
      <c r="W46" s="31">
        <f t="shared" si="36"/>
        <v>136</v>
      </c>
      <c r="X46" s="8">
        <f t="shared" si="37"/>
        <v>115</v>
      </c>
      <c r="Y46" s="33">
        <f t="shared" si="38"/>
        <v>0.845588235294118</v>
      </c>
    </row>
    <row r="47" spans="1:25">
      <c r="A47" s="7" t="s">
        <v>56</v>
      </c>
      <c r="B47" s="8"/>
      <c r="C47" s="8"/>
      <c r="D47" s="9"/>
      <c r="E47" s="8"/>
      <c r="F47" s="8"/>
      <c r="G47" s="9"/>
      <c r="H47" s="8"/>
      <c r="I47" s="8"/>
      <c r="J47" s="9"/>
      <c r="K47" s="8"/>
      <c r="L47" s="8"/>
      <c r="M47" s="9"/>
      <c r="N47" s="8"/>
      <c r="O47" s="8"/>
      <c r="P47" s="9"/>
      <c r="Q47" s="8"/>
      <c r="R47" s="8"/>
      <c r="S47" s="9"/>
      <c r="T47" s="8">
        <f>'1月'!T47+'3月'!T47+'5月'!T47+'6月'!T47</f>
        <v>1</v>
      </c>
      <c r="U47" s="8">
        <f>'1月'!U47+'3月'!U47+'5月'!U47+'6月'!U47</f>
        <v>1</v>
      </c>
      <c r="V47" s="33">
        <f t="shared" si="40"/>
        <v>1</v>
      </c>
      <c r="W47" s="31">
        <f t="shared" si="36"/>
        <v>1</v>
      </c>
      <c r="X47" s="8">
        <f t="shared" si="37"/>
        <v>1</v>
      </c>
      <c r="Y47" s="33">
        <f t="shared" si="38"/>
        <v>1</v>
      </c>
    </row>
    <row r="48" spans="1:25">
      <c r="A48" s="7" t="s">
        <v>57</v>
      </c>
      <c r="B48" s="8">
        <f>'3月'!B48+'4月'!B48+'5月'!B48+'6月'!B48</f>
        <v>20</v>
      </c>
      <c r="C48" s="8">
        <f>'3月'!C48+'4月'!C48+'5月'!C48+'6月'!C48</f>
        <v>12</v>
      </c>
      <c r="D48" s="9">
        <f>C48/B48</f>
        <v>0.6</v>
      </c>
      <c r="E48" s="8"/>
      <c r="F48" s="8"/>
      <c r="G48" s="9"/>
      <c r="H48" s="8"/>
      <c r="I48" s="8"/>
      <c r="J48" s="9"/>
      <c r="K48" s="8"/>
      <c r="L48" s="8"/>
      <c r="M48" s="9"/>
      <c r="N48" s="8"/>
      <c r="O48" s="8"/>
      <c r="P48" s="9"/>
      <c r="Q48" s="8"/>
      <c r="R48" s="8"/>
      <c r="S48" s="9"/>
      <c r="T48" s="8"/>
      <c r="U48" s="8"/>
      <c r="V48" s="33"/>
      <c r="W48" s="31">
        <f t="shared" si="36"/>
        <v>20</v>
      </c>
      <c r="X48" s="8">
        <f t="shared" si="37"/>
        <v>12</v>
      </c>
      <c r="Y48" s="33">
        <f t="shared" si="38"/>
        <v>0.6</v>
      </c>
    </row>
    <row r="49" spans="1:25">
      <c r="A49" s="10" t="s">
        <v>58</v>
      </c>
      <c r="B49" s="11">
        <f>SUM(B44:B48)</f>
        <v>116</v>
      </c>
      <c r="C49" s="11">
        <f>SUM(C44:C48)</f>
        <v>85</v>
      </c>
      <c r="D49" s="12">
        <f t="shared" ref="D49:D52" si="41">C49/B49</f>
        <v>0.732758620689655</v>
      </c>
      <c r="E49" s="11"/>
      <c r="F49" s="11"/>
      <c r="G49" s="12"/>
      <c r="H49" s="11"/>
      <c r="I49" s="11"/>
      <c r="J49" s="12"/>
      <c r="K49" s="11"/>
      <c r="L49" s="11"/>
      <c r="M49" s="12"/>
      <c r="N49" s="11"/>
      <c r="O49" s="11"/>
      <c r="P49" s="12"/>
      <c r="Q49" s="11"/>
      <c r="R49" s="11"/>
      <c r="S49" s="12"/>
      <c r="T49" s="11">
        <f>SUM(T44:T48)</f>
        <v>96</v>
      </c>
      <c r="U49" s="11">
        <f>SUM(U44:U48)</f>
        <v>90</v>
      </c>
      <c r="V49" s="12">
        <f t="shared" ref="V49:V52" si="42">U49/T49</f>
        <v>0.9375</v>
      </c>
      <c r="W49" s="30">
        <f t="shared" ref="W49:W52" si="43">B49+E49+H49+K49+N49+Q49+T49</f>
        <v>212</v>
      </c>
      <c r="X49" s="11">
        <f t="shared" ref="X49:X52" si="44">C49+F49+I49+L49+O49+R49+U49</f>
        <v>175</v>
      </c>
      <c r="Y49" s="39">
        <f t="shared" ref="Y49:Y52" si="45">X49/W49</f>
        <v>0.825471698113208</v>
      </c>
    </row>
    <row r="50" spans="1:25">
      <c r="A50" s="13" t="s">
        <v>59</v>
      </c>
      <c r="B50" s="14">
        <f t="shared" ref="B50:F50" si="46">B43+B49</f>
        <v>437</v>
      </c>
      <c r="C50" s="14">
        <f t="shared" si="46"/>
        <v>277</v>
      </c>
      <c r="D50" s="15">
        <f t="shared" si="41"/>
        <v>0.633867276887872</v>
      </c>
      <c r="E50" s="14">
        <f t="shared" si="46"/>
        <v>14</v>
      </c>
      <c r="F50" s="14">
        <f t="shared" si="46"/>
        <v>7</v>
      </c>
      <c r="G50" s="15">
        <f t="shared" ref="G50:G52" si="47">F50/E50</f>
        <v>0.5</v>
      </c>
      <c r="H50" s="14"/>
      <c r="I50" s="14"/>
      <c r="J50" s="15"/>
      <c r="K50" s="14"/>
      <c r="L50" s="14"/>
      <c r="M50" s="15"/>
      <c r="N50" s="14"/>
      <c r="O50" s="14"/>
      <c r="P50" s="15"/>
      <c r="Q50" s="14"/>
      <c r="R50" s="14"/>
      <c r="S50" s="15"/>
      <c r="T50" s="14">
        <f>T43+T49</f>
        <v>280</v>
      </c>
      <c r="U50" s="14">
        <f>U43+U49</f>
        <v>224</v>
      </c>
      <c r="V50" s="15">
        <f t="shared" si="42"/>
        <v>0.8</v>
      </c>
      <c r="W50" s="32">
        <f t="shared" si="43"/>
        <v>731</v>
      </c>
      <c r="X50" s="14">
        <f t="shared" si="44"/>
        <v>508</v>
      </c>
      <c r="Y50" s="40">
        <f t="shared" si="45"/>
        <v>0.694938440492476</v>
      </c>
    </row>
    <row r="51" customHeight="1" spans="1:25">
      <c r="A51" s="16" t="s">
        <v>60</v>
      </c>
      <c r="B51" s="17">
        <f t="shared" ref="B51:F51" si="48">B37+B50</f>
        <v>657</v>
      </c>
      <c r="C51" s="17">
        <f t="shared" si="48"/>
        <v>418</v>
      </c>
      <c r="D51" s="18">
        <f t="shared" si="41"/>
        <v>0.636225266362253</v>
      </c>
      <c r="E51" s="17">
        <f t="shared" si="48"/>
        <v>20</v>
      </c>
      <c r="F51" s="17">
        <f t="shared" si="48"/>
        <v>10</v>
      </c>
      <c r="G51" s="18">
        <f t="shared" si="47"/>
        <v>0.5</v>
      </c>
      <c r="H51" s="17"/>
      <c r="I51" s="17"/>
      <c r="J51" s="18"/>
      <c r="K51" s="17"/>
      <c r="L51" s="17"/>
      <c r="M51" s="18"/>
      <c r="N51" s="17"/>
      <c r="O51" s="17"/>
      <c r="P51" s="18"/>
      <c r="Q51" s="17"/>
      <c r="R51" s="17"/>
      <c r="S51" s="18"/>
      <c r="T51" s="17">
        <f>T37+T50</f>
        <v>483</v>
      </c>
      <c r="U51" s="17">
        <f>U37+U50</f>
        <v>378</v>
      </c>
      <c r="V51" s="18">
        <f t="shared" si="42"/>
        <v>0.782608695652174</v>
      </c>
      <c r="W51" s="34">
        <f t="shared" si="43"/>
        <v>1160</v>
      </c>
      <c r="X51" s="17">
        <f t="shared" si="44"/>
        <v>806</v>
      </c>
      <c r="Y51" s="41">
        <f t="shared" si="45"/>
        <v>0.694827586206897</v>
      </c>
    </row>
    <row r="52" customHeight="1" spans="1:25">
      <c r="A52" s="19" t="s">
        <v>61</v>
      </c>
      <c r="B52" s="20">
        <f t="shared" ref="B52:F52" si="49">B24+B51</f>
        <v>6911</v>
      </c>
      <c r="C52" s="20">
        <f t="shared" si="49"/>
        <v>5696</v>
      </c>
      <c r="D52" s="21">
        <f t="shared" si="41"/>
        <v>0.824193315005064</v>
      </c>
      <c r="E52" s="20">
        <f t="shared" si="49"/>
        <v>288</v>
      </c>
      <c r="F52" s="20">
        <f t="shared" si="49"/>
        <v>226</v>
      </c>
      <c r="G52" s="21">
        <f t="shared" si="47"/>
        <v>0.784722222222222</v>
      </c>
      <c r="H52" s="20"/>
      <c r="I52" s="20"/>
      <c r="J52" s="21"/>
      <c r="K52" s="20"/>
      <c r="L52" s="20"/>
      <c r="M52" s="21"/>
      <c r="N52" s="20"/>
      <c r="O52" s="20"/>
      <c r="P52" s="21"/>
      <c r="Q52" s="20"/>
      <c r="R52" s="20"/>
      <c r="S52" s="21"/>
      <c r="T52" s="20">
        <f>T24+T51</f>
        <v>3956</v>
      </c>
      <c r="U52" s="20">
        <f>U24+U51</f>
        <v>3213</v>
      </c>
      <c r="V52" s="21">
        <f t="shared" si="42"/>
        <v>0.812184024266936</v>
      </c>
      <c r="W52" s="35">
        <f t="shared" si="43"/>
        <v>11155</v>
      </c>
      <c r="X52" s="36">
        <f t="shared" si="44"/>
        <v>9135</v>
      </c>
      <c r="Y52" s="42">
        <f t="shared" si="45"/>
        <v>0.818915284625728</v>
      </c>
    </row>
    <row r="53" ht="60" customHeight="1" spans="1:25">
      <c r="A53" s="22" t="s">
        <v>62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</row>
  </sheetData>
  <mergeCells count="11">
    <mergeCell ref="A1:Y1"/>
    <mergeCell ref="B2:D2"/>
    <mergeCell ref="E2:G2"/>
    <mergeCell ref="H2:J2"/>
    <mergeCell ref="K2:M2"/>
    <mergeCell ref="N2:P2"/>
    <mergeCell ref="Q2:S2"/>
    <mergeCell ref="T2:V2"/>
    <mergeCell ref="W2:Y2"/>
    <mergeCell ref="A53:Y53"/>
    <mergeCell ref="A2:A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1月</vt:lpstr>
      <vt:lpstr>3月</vt:lpstr>
      <vt:lpstr>4月</vt:lpstr>
      <vt:lpstr>5月</vt:lpstr>
      <vt:lpstr>6月</vt:lpstr>
      <vt:lpstr>上半年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Toyoyuki Inau</dc:creator>
  <cp:lastModifiedBy>greatwall</cp:lastModifiedBy>
  <dcterms:created xsi:type="dcterms:W3CDTF">2019-12-22T16:20:00Z</dcterms:created>
  <dcterms:modified xsi:type="dcterms:W3CDTF">2024-07-12T15:51:26Z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6F4809C01E814AE9A7980B76602D196D</vt:lpwstr>
  </property>
  <property fmtid="{D5CDD505-2E9C-101B-9397-08002B2CF9AE}" pid="4" name="KSOReadingLayout">
    <vt:bool>false</vt:bool>
  </property>
</Properties>
</file>