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2"/>
  </bookViews>
  <sheets>
    <sheet name="1月" sheetId="34" r:id="rId1"/>
    <sheet name="2月" sheetId="35" r:id="rId2"/>
    <sheet name="3月" sheetId="36" r:id="rId3"/>
    <sheet name="5月" sheetId="37" r:id="rId4"/>
    <sheet name="6月" sheetId="38" r:id="rId5"/>
    <sheet name="上半年" sheetId="39" r:id="rId6"/>
    <sheet name="7月" sheetId="40" r:id="rId7"/>
    <sheet name="8月" sheetId="41" r:id="rId8"/>
    <sheet name="9月" sheetId="42" r:id="rId9"/>
    <sheet name="10月" sheetId="43" r:id="rId10"/>
    <sheet name="11月" sheetId="44" r:id="rId11"/>
    <sheet name="12月" sheetId="45" r:id="rId12"/>
    <sheet name="全年" sheetId="46" r:id="rId13"/>
  </sheets>
  <definedNames>
    <definedName name="_xlnm.Print_Titles" localSheetId="9">'10月'!$1:$3</definedName>
    <definedName name="_xlnm.Print_Titles" localSheetId="10">'11月'!$1:$3</definedName>
    <definedName name="_xlnm.Print_Titles" localSheetId="11">'12月'!$1:$3</definedName>
    <definedName name="_xlnm.Print_Titles" localSheetId="0">'1月'!$1:$3</definedName>
    <definedName name="_xlnm.Print_Titles" localSheetId="1">'2月'!$1:$3</definedName>
    <definedName name="_xlnm.Print_Titles" localSheetId="2">'3月'!$1:$3</definedName>
    <definedName name="_xlnm.Print_Titles" localSheetId="3">'5月'!$1:$3</definedName>
    <definedName name="_xlnm.Print_Titles" localSheetId="4">'6月'!$1:$3</definedName>
    <definedName name="_xlnm.Print_Titles" localSheetId="6">'7月'!$1:$3</definedName>
    <definedName name="_xlnm.Print_Titles" localSheetId="7">'8月'!$1:$3</definedName>
    <definedName name="_xlnm.Print_Titles" localSheetId="8">'9月'!$1:$3</definedName>
    <definedName name="_xlnm.Print_Titles" localSheetId="12">全年!$1:$3</definedName>
    <definedName name="_xlnm.Print_Titles" localSheetId="5">上半年!$1:$3</definedName>
  </definedNames>
  <calcPr calcId="144525"/>
</workbook>
</file>

<file path=xl/sharedStrings.xml><?xml version="1.0" encoding="utf-8"?>
<sst xmlns="http://schemas.openxmlformats.org/spreadsheetml/2006/main" count="983" uniqueCount="73">
  <si>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1</t>
    </r>
    <r>
      <rPr>
        <b/>
        <sz val="20"/>
        <color indexed="8"/>
        <rFont val="宋体"/>
        <charset val="134"/>
      </rPr>
      <t>月各考试点考生通过率统计表</t>
    </r>
  </si>
  <si>
    <t xml:space="preserve">            考试点
    工种</t>
  </si>
  <si>
    <t>江门市安全生产知识考试点</t>
  </si>
  <si>
    <t>开平四维考试点</t>
  </si>
  <si>
    <t>开平市安全生产管理协会</t>
  </si>
  <si>
    <t>江门市技师学院</t>
  </si>
  <si>
    <t>江门市新会机电职业技术学校</t>
  </si>
  <si>
    <t>全市合计</t>
  </si>
  <si>
    <t>实考人数</t>
  </si>
  <si>
    <t>合格人数</t>
  </si>
  <si>
    <t>通过率</t>
  </si>
  <si>
    <t>低压电工初训</t>
  </si>
  <si>
    <t>高压电工初训</t>
  </si>
  <si>
    <t>电力电缆初训</t>
  </si>
  <si>
    <t>熔化焊接与热切割初训</t>
  </si>
  <si>
    <t>高处安装维护拆除初训</t>
  </si>
  <si>
    <t>特种作业初训合计</t>
  </si>
  <si>
    <t>低压电工复训</t>
  </si>
  <si>
    <t>高压电工复训</t>
  </si>
  <si>
    <t>熔化焊接与热切割复训</t>
  </si>
  <si>
    <t>钎焊复训</t>
  </si>
  <si>
    <t>高处安装维护拆除复训</t>
  </si>
  <si>
    <t>登高架设复训</t>
  </si>
  <si>
    <t>制冷与空调运行操作复训</t>
  </si>
  <si>
    <t>制冷与空调安装修理复训</t>
  </si>
  <si>
    <t>矿山安检复训</t>
  </si>
  <si>
    <t>电力电缆复训</t>
  </si>
  <si>
    <t>电气试验复训</t>
  </si>
  <si>
    <t>继电保护复训</t>
  </si>
  <si>
    <t>特种作业复训合计</t>
  </si>
  <si>
    <t>特种作业人员合计</t>
  </si>
  <si>
    <t>烟花爆竹经营负责人初训</t>
  </si>
  <si>
    <t>危化生产负责人初训</t>
  </si>
  <si>
    <t>危化经营负责人初训</t>
  </si>
  <si>
    <t>非煤矿山负责人初训</t>
  </si>
  <si>
    <t>金属冶炼负责人初训</t>
  </si>
  <si>
    <t>高危行业负责人初训合计</t>
  </si>
  <si>
    <t>烟花爆竹经营负责人复训</t>
  </si>
  <si>
    <t>危化生产负责人复训</t>
  </si>
  <si>
    <t>危化经营负责人复训</t>
  </si>
  <si>
    <t>非煤矿山负责人复训</t>
  </si>
  <si>
    <t>金属冶炼负责人复训</t>
  </si>
  <si>
    <t>高危行业负责人复训合计</t>
  </si>
  <si>
    <t>高危行业主要负责人合计</t>
  </si>
  <si>
    <t>烟花爆竹经营安管初训</t>
  </si>
  <si>
    <t>危化生产安管初训</t>
  </si>
  <si>
    <t>危化经营安管初训</t>
  </si>
  <si>
    <t>非煤矿山安管初训</t>
  </si>
  <si>
    <t>金属冶炼安管初训</t>
  </si>
  <si>
    <t>高危行业安管初训合计</t>
  </si>
  <si>
    <t>烟花爆竹经营安管复训</t>
  </si>
  <si>
    <t>危化生产安管复训</t>
  </si>
  <si>
    <t>危化经营安管复训</t>
  </si>
  <si>
    <t>非煤矿山安管复训</t>
  </si>
  <si>
    <t>金属冶炼安管复训</t>
  </si>
  <si>
    <t>高危行业安管复训合计</t>
  </si>
  <si>
    <t>高危行业安管人员合计</t>
  </si>
  <si>
    <t>高危行业负责人安管合计</t>
  </si>
  <si>
    <t>全工种合计</t>
  </si>
  <si>
    <t>备注：
1.考试点名称以全国安全生产培训考试信息管理系统记录为准，按系统顺序排序；
2.实考人数=报考总人数-正考补考均缺考人数-考试违规被取消成绩人数；
3.仅统计已完成考试者，还有补考机会者不统计。</t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</si>
  <si>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2</t>
    </r>
    <r>
      <rPr>
        <b/>
        <sz val="20"/>
        <color indexed="8"/>
        <rFont val="宋体"/>
        <charset val="134"/>
      </rPr>
      <t>月各考试点考生通过率统计表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</si>
  <si>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3</t>
    </r>
    <r>
      <rPr>
        <b/>
        <sz val="20"/>
        <color indexed="8"/>
        <rFont val="宋体"/>
        <charset val="134"/>
      </rPr>
      <t>月各考试点考生通过率统计表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</si>
  <si>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5</t>
    </r>
    <r>
      <rPr>
        <b/>
        <sz val="20"/>
        <color indexed="8"/>
        <rFont val="宋体"/>
        <charset val="134"/>
      </rPr>
      <t>月各考试点考生通过率统计表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</si>
  <si>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6</t>
    </r>
    <r>
      <rPr>
        <b/>
        <sz val="20"/>
        <color indexed="8"/>
        <rFont val="宋体"/>
        <charset val="134"/>
      </rPr>
      <t>月各考试点考生通过率统计表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</si>
  <si>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年上半年各考试点考生通过率统计表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</si>
  <si>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7</t>
    </r>
    <r>
      <rPr>
        <b/>
        <sz val="20"/>
        <color indexed="8"/>
        <rFont val="宋体"/>
        <charset val="134"/>
      </rPr>
      <t>月各考试点考生通过率统计表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</si>
  <si>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8</t>
    </r>
    <r>
      <rPr>
        <b/>
        <sz val="20"/>
        <color indexed="8"/>
        <rFont val="宋体"/>
        <charset val="134"/>
      </rPr>
      <t>月各考试点考生通过率统计表</t>
    </r>
  </si>
  <si>
    <r>
      <rPr>
        <b/>
        <sz val="20"/>
        <color indexed="8"/>
        <rFont val="DejaVu Sans"/>
        <charset val="134"/>
      </rPr>
      <t>2022</t>
    </r>
    <r>
      <rPr>
        <b/>
        <sz val="20"/>
        <color indexed="8"/>
        <rFont val="宋体"/>
        <charset val="134"/>
      </rPr>
      <t>年</t>
    </r>
    <r>
      <rPr>
        <b/>
        <sz val="20"/>
        <color indexed="8"/>
        <rFont val="DejaVu Sans"/>
        <charset val="134"/>
      </rPr>
      <t>9</t>
    </r>
    <r>
      <rPr>
        <b/>
        <sz val="20"/>
        <color indexed="8"/>
        <rFont val="宋体"/>
        <charset val="134"/>
      </rPr>
      <t>月各考试点考生通过率统计表</t>
    </r>
  </si>
  <si>
    <r>
      <rPr>
        <b/>
        <sz val="20"/>
        <color rgb="FF000000"/>
        <rFont val="DejaVu Sans"/>
        <charset val="134"/>
      </rPr>
      <t>2022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10</t>
    </r>
    <r>
      <rPr>
        <b/>
        <sz val="20"/>
        <color rgb="FF000000"/>
        <rFont val="宋体"/>
        <charset val="134"/>
      </rPr>
      <t>月各考试点考生通过率统计表</t>
    </r>
  </si>
  <si>
    <r>
      <rPr>
        <b/>
        <sz val="20"/>
        <color rgb="FF000000"/>
        <rFont val="DejaVu Sans"/>
        <charset val="134"/>
      </rPr>
      <t>2022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11</t>
    </r>
    <r>
      <rPr>
        <b/>
        <sz val="20"/>
        <color rgb="FF000000"/>
        <rFont val="宋体"/>
        <charset val="134"/>
      </rPr>
      <t>月各考试点考生通过率统计表</t>
    </r>
  </si>
  <si>
    <r>
      <rPr>
        <b/>
        <sz val="20"/>
        <color rgb="FF000000"/>
        <rFont val="DejaVu Sans"/>
        <charset val="134"/>
      </rPr>
      <t>2022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DejaVu Sans"/>
        <charset val="134"/>
      </rPr>
      <t>12</t>
    </r>
    <r>
      <rPr>
        <b/>
        <sz val="20"/>
        <color rgb="FF000000"/>
        <rFont val="宋体"/>
        <charset val="134"/>
      </rPr>
      <t>月各考试点考生通过率统计表</t>
    </r>
  </si>
  <si>
    <t>鹤山市新供销协力教育咨询有限公司</t>
  </si>
  <si>
    <r>
      <rPr>
        <b/>
        <sz val="20"/>
        <color rgb="FF000000"/>
        <rFont val="DejaVu Sans"/>
        <charset val="134"/>
      </rPr>
      <t>2022</t>
    </r>
    <r>
      <rPr>
        <b/>
        <sz val="20"/>
        <color rgb="FF000000"/>
        <rFont val="宋体"/>
        <charset val="134"/>
      </rPr>
      <t>年</t>
    </r>
    <r>
      <rPr>
        <b/>
        <sz val="20"/>
        <color rgb="FF000000"/>
        <rFont val="宋体"/>
        <charset val="134"/>
      </rPr>
      <t>各考试点考生通过率统计表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</si>
</sst>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9">
    <font>
      <sz val="11"/>
      <color theme="1"/>
      <name val="等线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DejaVu Sans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DejaVu Sans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1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14" borderId="2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J17" sqref="J17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384</v>
      </c>
      <c r="C4" s="8">
        <v>319</v>
      </c>
      <c r="D4" s="9">
        <f t="shared" ref="D4:D10" si="0">C4/B4</f>
        <v>0.830729166666667</v>
      </c>
      <c r="E4" s="8">
        <v>3</v>
      </c>
      <c r="F4" s="8">
        <v>3</v>
      </c>
      <c r="G4" s="9">
        <f>F4/E4</f>
        <v>1</v>
      </c>
      <c r="H4" s="8"/>
      <c r="I4" s="8"/>
      <c r="J4" s="9"/>
      <c r="K4" s="8"/>
      <c r="L4" s="8"/>
      <c r="M4" s="9"/>
      <c r="N4" s="8">
        <v>39</v>
      </c>
      <c r="O4" s="8">
        <v>32</v>
      </c>
      <c r="P4" s="9">
        <f>O4/N4</f>
        <v>0.82051282051282</v>
      </c>
      <c r="Q4" s="23">
        <f t="shared" ref="Q4:Q51" si="1">B4+E4+H4+K4+N4</f>
        <v>426</v>
      </c>
      <c r="R4" s="8">
        <f t="shared" ref="R4:R51" si="2">C4+F4+I4+L4+O4</f>
        <v>354</v>
      </c>
      <c r="S4" s="24">
        <f t="shared" ref="S4:S12" si="3">R4/Q4</f>
        <v>0.830985915492958</v>
      </c>
    </row>
    <row r="5" spans="1:19">
      <c r="A5" s="7" t="s">
        <v>12</v>
      </c>
      <c r="B5" s="8"/>
      <c r="C5" s="8"/>
      <c r="D5" s="9"/>
      <c r="E5" s="8">
        <v>19</v>
      </c>
      <c r="F5" s="8">
        <v>19</v>
      </c>
      <c r="G5" s="9">
        <f>F5/E5</f>
        <v>1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1"/>
        <v>19</v>
      </c>
      <c r="R5" s="8">
        <f t="shared" si="2"/>
        <v>19</v>
      </c>
      <c r="S5" s="24">
        <f t="shared" si="3"/>
        <v>1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v>202</v>
      </c>
      <c r="C7" s="8">
        <v>158</v>
      </c>
      <c r="D7" s="9">
        <f t="shared" si="0"/>
        <v>0.782178217821782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23">
        <f t="shared" si="1"/>
        <v>202</v>
      </c>
      <c r="R7" s="8">
        <f t="shared" si="2"/>
        <v>158</v>
      </c>
      <c r="S7" s="24">
        <f t="shared" si="3"/>
        <v>0.782178217821782</v>
      </c>
    </row>
    <row r="8" spans="1:19">
      <c r="A8" s="7" t="s">
        <v>15</v>
      </c>
      <c r="B8" s="8">
        <v>121</v>
      </c>
      <c r="C8" s="8">
        <v>105</v>
      </c>
      <c r="D8" s="9">
        <f t="shared" si="0"/>
        <v>0.867768595041322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23">
        <f t="shared" si="1"/>
        <v>121</v>
      </c>
      <c r="R8" s="8">
        <f t="shared" si="2"/>
        <v>105</v>
      </c>
      <c r="S8" s="24">
        <f t="shared" si="3"/>
        <v>0.867768595041322</v>
      </c>
    </row>
    <row r="9" spans="1:19">
      <c r="A9" s="10" t="s">
        <v>16</v>
      </c>
      <c r="B9" s="11">
        <f>SUM(B4:B8)</f>
        <v>707</v>
      </c>
      <c r="C9" s="11">
        <f>SUM(C4:C8)</f>
        <v>582</v>
      </c>
      <c r="D9" s="12">
        <f t="shared" si="0"/>
        <v>0.823196605374823</v>
      </c>
      <c r="E9" s="11">
        <f>SUM(E4:E8)</f>
        <v>22</v>
      </c>
      <c r="F9" s="11">
        <f>SUM(F4:F8)</f>
        <v>22</v>
      </c>
      <c r="G9" s="12">
        <f t="shared" ref="G9:G14" si="4">F9/E9</f>
        <v>1</v>
      </c>
      <c r="H9" s="11"/>
      <c r="I9" s="11"/>
      <c r="J9" s="12"/>
      <c r="K9" s="11"/>
      <c r="L9" s="11"/>
      <c r="M9" s="12"/>
      <c r="N9" s="11">
        <f>SUM(N4:N8)</f>
        <v>39</v>
      </c>
      <c r="O9" s="11">
        <f>SUM(O4:O8)</f>
        <v>32</v>
      </c>
      <c r="P9" s="12">
        <f>O9/N9</f>
        <v>0.82051282051282</v>
      </c>
      <c r="Q9" s="25">
        <f t="shared" si="1"/>
        <v>768</v>
      </c>
      <c r="R9" s="11">
        <f t="shared" si="2"/>
        <v>636</v>
      </c>
      <c r="S9" s="26">
        <f t="shared" si="3"/>
        <v>0.828125</v>
      </c>
    </row>
    <row r="10" spans="1:19">
      <c r="A10" s="7" t="s">
        <v>17</v>
      </c>
      <c r="B10" s="8">
        <v>529</v>
      </c>
      <c r="C10" s="8">
        <v>507</v>
      </c>
      <c r="D10" s="9">
        <f t="shared" si="0"/>
        <v>0.958412098298677</v>
      </c>
      <c r="E10" s="8">
        <v>82</v>
      </c>
      <c r="F10" s="8">
        <v>78</v>
      </c>
      <c r="G10" s="9">
        <f t="shared" si="4"/>
        <v>0.951219512195122</v>
      </c>
      <c r="H10" s="8"/>
      <c r="I10" s="8"/>
      <c r="J10" s="9"/>
      <c r="K10" s="8"/>
      <c r="L10" s="8"/>
      <c r="M10" s="9"/>
      <c r="N10" s="8">
        <v>69</v>
      </c>
      <c r="O10" s="8">
        <v>66</v>
      </c>
      <c r="P10" s="9">
        <f>O10/N10</f>
        <v>0.956521739130435</v>
      </c>
      <c r="Q10" s="27">
        <f t="shared" si="1"/>
        <v>680</v>
      </c>
      <c r="R10" s="8">
        <f t="shared" si="2"/>
        <v>651</v>
      </c>
      <c r="S10" s="24">
        <f t="shared" si="3"/>
        <v>0.957352941176471</v>
      </c>
    </row>
    <row r="11" spans="1:19">
      <c r="A11" s="7" t="s">
        <v>18</v>
      </c>
      <c r="B11" s="8">
        <v>44</v>
      </c>
      <c r="C11" s="8">
        <v>38</v>
      </c>
      <c r="D11" s="9">
        <f t="shared" ref="D11:D21" si="5">C11/B11</f>
        <v>0.863636363636364</v>
      </c>
      <c r="E11" s="8">
        <v>23</v>
      </c>
      <c r="F11" s="8">
        <v>19</v>
      </c>
      <c r="G11" s="9">
        <f t="shared" si="4"/>
        <v>0.826086956521739</v>
      </c>
      <c r="H11" s="8"/>
      <c r="I11" s="8"/>
      <c r="J11" s="9"/>
      <c r="K11" s="8"/>
      <c r="L11" s="8"/>
      <c r="M11" s="9"/>
      <c r="N11" s="8">
        <v>3</v>
      </c>
      <c r="O11" s="8">
        <v>2</v>
      </c>
      <c r="P11" s="9">
        <f>O11/N11</f>
        <v>0.666666666666667</v>
      </c>
      <c r="Q11" s="27">
        <f t="shared" si="1"/>
        <v>70</v>
      </c>
      <c r="R11" s="8">
        <f t="shared" si="2"/>
        <v>59</v>
      </c>
      <c r="S11" s="24">
        <f t="shared" si="3"/>
        <v>0.842857142857143</v>
      </c>
    </row>
    <row r="12" spans="1:19">
      <c r="A12" s="7" t="s">
        <v>19</v>
      </c>
      <c r="B12" s="8">
        <v>84</v>
      </c>
      <c r="C12" s="8">
        <v>73</v>
      </c>
      <c r="D12" s="9">
        <f t="shared" si="5"/>
        <v>0.869047619047619</v>
      </c>
      <c r="E12" s="8">
        <v>2</v>
      </c>
      <c r="F12" s="8">
        <v>2</v>
      </c>
      <c r="G12" s="9">
        <f t="shared" si="4"/>
        <v>1</v>
      </c>
      <c r="H12" s="8"/>
      <c r="I12" s="8"/>
      <c r="J12" s="9"/>
      <c r="K12" s="8"/>
      <c r="L12" s="8"/>
      <c r="M12" s="9"/>
      <c r="N12" s="8">
        <v>12</v>
      </c>
      <c r="O12" s="8">
        <v>11</v>
      </c>
      <c r="P12" s="9">
        <f>O12/N12</f>
        <v>0.916666666666667</v>
      </c>
      <c r="Q12" s="27">
        <f t="shared" si="1"/>
        <v>98</v>
      </c>
      <c r="R12" s="8">
        <f t="shared" si="2"/>
        <v>86</v>
      </c>
      <c r="S12" s="24">
        <f t="shared" si="3"/>
        <v>0.877551020408163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>
        <v>15</v>
      </c>
      <c r="C14" s="8">
        <v>15</v>
      </c>
      <c r="D14" s="9">
        <f t="shared" si="5"/>
        <v>1</v>
      </c>
      <c r="E14" s="8">
        <v>15</v>
      </c>
      <c r="F14" s="8">
        <v>14</v>
      </c>
      <c r="G14" s="9">
        <f t="shared" si="4"/>
        <v>0.933333333333333</v>
      </c>
      <c r="H14" s="8"/>
      <c r="I14" s="8"/>
      <c r="J14" s="9"/>
      <c r="K14" s="8"/>
      <c r="L14" s="8"/>
      <c r="M14" s="9"/>
      <c r="N14" s="8"/>
      <c r="O14" s="8"/>
      <c r="P14" s="9"/>
      <c r="Q14" s="27">
        <f t="shared" si="1"/>
        <v>30</v>
      </c>
      <c r="R14" s="8">
        <f t="shared" si="2"/>
        <v>29</v>
      </c>
      <c r="S14" s="24">
        <f t="shared" ref="S14:S26" si="6">R14/Q14</f>
        <v>0.966666666666667</v>
      </c>
    </row>
    <row r="15" spans="1:19">
      <c r="A15" s="7" t="s">
        <v>22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27"/>
      <c r="R15" s="8"/>
      <c r="S15" s="24"/>
    </row>
    <row r="16" spans="1:19">
      <c r="A16" s="7" t="s">
        <v>23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/>
      <c r="R16" s="8"/>
      <c r="S16" s="24"/>
    </row>
    <row r="17" spans="1:19">
      <c r="A17" s="7" t="s">
        <v>24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/>
      <c r="R17" s="8"/>
      <c r="S17" s="24"/>
    </row>
    <row r="18" spans="1:19">
      <c r="A18" s="7" t="s">
        <v>25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/>
      <c r="R18" s="8"/>
      <c r="S18" s="24"/>
    </row>
    <row r="19" spans="1:19">
      <c r="A19" s="7" t="s">
        <v>26</v>
      </c>
      <c r="B19" s="8">
        <v>1</v>
      </c>
      <c r="C19" s="8">
        <v>1</v>
      </c>
      <c r="D19" s="9">
        <f t="shared" si="5"/>
        <v>1</v>
      </c>
      <c r="E19" s="8">
        <v>11</v>
      </c>
      <c r="F19" s="8">
        <v>4</v>
      </c>
      <c r="G19" s="9">
        <f>F19/E19</f>
        <v>0.363636363636364</v>
      </c>
      <c r="H19" s="8"/>
      <c r="I19" s="8"/>
      <c r="J19" s="9"/>
      <c r="K19" s="8"/>
      <c r="L19" s="8"/>
      <c r="M19" s="9"/>
      <c r="N19" s="8"/>
      <c r="O19" s="8"/>
      <c r="P19" s="9"/>
      <c r="Q19" s="27">
        <f t="shared" si="1"/>
        <v>12</v>
      </c>
      <c r="R19" s="8">
        <f t="shared" si="2"/>
        <v>5</v>
      </c>
      <c r="S19" s="24">
        <f t="shared" si="6"/>
        <v>0.416666666666667</v>
      </c>
    </row>
    <row r="20" spans="1:19">
      <c r="A20" s="7" t="s">
        <v>27</v>
      </c>
      <c r="B20" s="8">
        <v>1</v>
      </c>
      <c r="C20" s="8">
        <v>0</v>
      </c>
      <c r="D20" s="9">
        <f t="shared" si="5"/>
        <v>0</v>
      </c>
      <c r="E20" s="8">
        <v>8</v>
      </c>
      <c r="F20" s="8">
        <v>8</v>
      </c>
      <c r="G20" s="9">
        <f>F20/E20</f>
        <v>1</v>
      </c>
      <c r="H20" s="8"/>
      <c r="I20" s="8"/>
      <c r="J20" s="9"/>
      <c r="K20" s="8"/>
      <c r="L20" s="8"/>
      <c r="M20" s="9"/>
      <c r="N20" s="8"/>
      <c r="O20" s="8"/>
      <c r="P20" s="9"/>
      <c r="Q20" s="27">
        <f t="shared" si="1"/>
        <v>9</v>
      </c>
      <c r="R20" s="8">
        <f t="shared" si="2"/>
        <v>8</v>
      </c>
      <c r="S20" s="24">
        <f t="shared" si="6"/>
        <v>0.888888888888889</v>
      </c>
    </row>
    <row r="21" spans="1:19">
      <c r="A21" s="7" t="s">
        <v>28</v>
      </c>
      <c r="B21" s="8">
        <v>2</v>
      </c>
      <c r="C21" s="8">
        <v>1</v>
      </c>
      <c r="D21" s="9">
        <f t="shared" si="5"/>
        <v>0.5</v>
      </c>
      <c r="E21" s="8">
        <v>3</v>
      </c>
      <c r="F21" s="8">
        <v>2</v>
      </c>
      <c r="G21" s="9">
        <f>F21/E21</f>
        <v>0.666666666666667</v>
      </c>
      <c r="H21" s="8"/>
      <c r="I21" s="8"/>
      <c r="J21" s="9"/>
      <c r="K21" s="8"/>
      <c r="L21" s="8"/>
      <c r="M21" s="9"/>
      <c r="N21" s="8"/>
      <c r="O21" s="8"/>
      <c r="P21" s="9"/>
      <c r="Q21" s="27">
        <f t="shared" si="1"/>
        <v>5</v>
      </c>
      <c r="R21" s="8">
        <f t="shared" si="2"/>
        <v>3</v>
      </c>
      <c r="S21" s="24">
        <f t="shared" si="6"/>
        <v>0.6</v>
      </c>
    </row>
    <row r="22" spans="1:19">
      <c r="A22" s="10" t="s">
        <v>29</v>
      </c>
      <c r="B22" s="11">
        <f>SUM(B10:B21)</f>
        <v>676</v>
      </c>
      <c r="C22" s="11">
        <f>SUM(C10:C21)</f>
        <v>635</v>
      </c>
      <c r="D22" s="12">
        <f t="shared" ref="D22:D51" si="7">C22/B22</f>
        <v>0.939349112426035</v>
      </c>
      <c r="E22" s="11">
        <f>SUM(E10:E21)</f>
        <v>144</v>
      </c>
      <c r="F22" s="11">
        <f>SUM(F10:F21)</f>
        <v>127</v>
      </c>
      <c r="G22" s="12">
        <f>F22/E22</f>
        <v>0.881944444444444</v>
      </c>
      <c r="H22" s="11"/>
      <c r="I22" s="11"/>
      <c r="J22" s="12"/>
      <c r="K22" s="11"/>
      <c r="L22" s="11"/>
      <c r="M22" s="12"/>
      <c r="N22" s="11">
        <f>SUM(N10:N21)</f>
        <v>84</v>
      </c>
      <c r="O22" s="11">
        <f>SUM(O10:O21)</f>
        <v>79</v>
      </c>
      <c r="P22" s="12">
        <f>O22/N22</f>
        <v>0.94047619047619</v>
      </c>
      <c r="Q22" s="25">
        <f t="shared" si="1"/>
        <v>904</v>
      </c>
      <c r="R22" s="11">
        <f t="shared" si="2"/>
        <v>841</v>
      </c>
      <c r="S22" s="26">
        <f t="shared" si="6"/>
        <v>0.930309734513274</v>
      </c>
    </row>
    <row r="23" spans="1:19">
      <c r="A23" s="10" t="s">
        <v>30</v>
      </c>
      <c r="B23" s="11">
        <f>B9+B22</f>
        <v>1383</v>
      </c>
      <c r="C23" s="11">
        <f>C9+C22</f>
        <v>1217</v>
      </c>
      <c r="D23" s="12">
        <f t="shared" si="7"/>
        <v>0.87997107736804</v>
      </c>
      <c r="E23" s="11">
        <f>E9+E22</f>
        <v>166</v>
      </c>
      <c r="F23" s="11">
        <f>F9+F22</f>
        <v>149</v>
      </c>
      <c r="G23" s="12">
        <f>F23/E23</f>
        <v>0.897590361445783</v>
      </c>
      <c r="H23" s="11"/>
      <c r="I23" s="11"/>
      <c r="J23" s="12"/>
      <c r="K23" s="11"/>
      <c r="L23" s="11"/>
      <c r="M23" s="12"/>
      <c r="N23" s="11">
        <f>N9+N22</f>
        <v>123</v>
      </c>
      <c r="O23" s="11">
        <f>O9+O22</f>
        <v>111</v>
      </c>
      <c r="P23" s="12">
        <f>O23/N23</f>
        <v>0.902439024390244</v>
      </c>
      <c r="Q23" s="25">
        <f t="shared" si="1"/>
        <v>1672</v>
      </c>
      <c r="R23" s="11">
        <f t="shared" si="2"/>
        <v>1477</v>
      </c>
      <c r="S23" s="26">
        <f t="shared" si="6"/>
        <v>0.883373205741627</v>
      </c>
    </row>
    <row r="24" spans="1:19">
      <c r="A24" s="7" t="s">
        <v>31</v>
      </c>
      <c r="B24" s="8">
        <v>5</v>
      </c>
      <c r="C24" s="8">
        <v>4</v>
      </c>
      <c r="D24" s="9">
        <f t="shared" si="7"/>
        <v>0.8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27">
        <f t="shared" si="1"/>
        <v>5</v>
      </c>
      <c r="R24" s="8">
        <f t="shared" si="2"/>
        <v>4</v>
      </c>
      <c r="S24" s="24">
        <f t="shared" si="6"/>
        <v>0.8</v>
      </c>
    </row>
    <row r="25" spans="1:19">
      <c r="A25" s="7" t="s">
        <v>32</v>
      </c>
      <c r="B25" s="8">
        <v>4</v>
      </c>
      <c r="C25" s="8">
        <v>3</v>
      </c>
      <c r="D25" s="9">
        <f t="shared" si="7"/>
        <v>0.75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27">
        <f t="shared" si="1"/>
        <v>4</v>
      </c>
      <c r="R25" s="8">
        <f t="shared" si="2"/>
        <v>3</v>
      </c>
      <c r="S25" s="24">
        <f t="shared" si="6"/>
        <v>0.75</v>
      </c>
    </row>
    <row r="26" spans="1:19">
      <c r="A26" s="7" t="s">
        <v>33</v>
      </c>
      <c r="B26" s="8">
        <v>18</v>
      </c>
      <c r="C26" s="8">
        <v>16</v>
      </c>
      <c r="D26" s="9">
        <f t="shared" si="7"/>
        <v>0.888888888888889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27">
        <f t="shared" si="1"/>
        <v>18</v>
      </c>
      <c r="R26" s="8">
        <f t="shared" si="2"/>
        <v>16</v>
      </c>
      <c r="S26" s="24">
        <f t="shared" si="6"/>
        <v>0.888888888888889</v>
      </c>
    </row>
    <row r="27" spans="1:19">
      <c r="A27" s="7" t="s">
        <v>34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27"/>
      <c r="R27" s="8"/>
      <c r="S27" s="24"/>
    </row>
    <row r="28" spans="1:19">
      <c r="A28" s="7" t="s">
        <v>35</v>
      </c>
      <c r="B28" s="8">
        <v>1</v>
      </c>
      <c r="C28" s="8">
        <v>1</v>
      </c>
      <c r="D28" s="9">
        <f>C28/B28</f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7">
        <f t="shared" si="1"/>
        <v>1</v>
      </c>
      <c r="R28" s="8">
        <f t="shared" si="2"/>
        <v>1</v>
      </c>
      <c r="S28" s="24">
        <f>R28/Q28</f>
        <v>1</v>
      </c>
    </row>
    <row r="29" spans="1:19">
      <c r="A29" s="10" t="s">
        <v>36</v>
      </c>
      <c r="B29" s="11">
        <f>SUM(B24:B28)</f>
        <v>28</v>
      </c>
      <c r="C29" s="11">
        <f>SUM(C24:C28)</f>
        <v>24</v>
      </c>
      <c r="D29" s="12">
        <f t="shared" si="7"/>
        <v>0.857142857142857</v>
      </c>
      <c r="E29" s="11"/>
      <c r="F29" s="11"/>
      <c r="G29" s="12"/>
      <c r="H29" s="11"/>
      <c r="I29" s="11"/>
      <c r="J29" s="12"/>
      <c r="K29" s="11"/>
      <c r="L29" s="11"/>
      <c r="M29" s="12"/>
      <c r="N29" s="11"/>
      <c r="O29" s="11"/>
      <c r="P29" s="12"/>
      <c r="Q29" s="25">
        <f t="shared" si="1"/>
        <v>28</v>
      </c>
      <c r="R29" s="11">
        <f t="shared" si="2"/>
        <v>24</v>
      </c>
      <c r="S29" s="26">
        <f>R29/Q29</f>
        <v>0.857142857142857</v>
      </c>
    </row>
    <row r="30" spans="1:19">
      <c r="A30" s="7" t="s">
        <v>37</v>
      </c>
      <c r="B30" s="8">
        <v>6</v>
      </c>
      <c r="C30" s="8">
        <v>6</v>
      </c>
      <c r="D30" s="9">
        <f t="shared" si="7"/>
        <v>1</v>
      </c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7">
        <f t="shared" si="1"/>
        <v>6</v>
      </c>
      <c r="R30" s="8">
        <f t="shared" si="2"/>
        <v>6</v>
      </c>
      <c r="S30" s="24">
        <f t="shared" ref="S30:S39" si="8">R30/Q30</f>
        <v>1</v>
      </c>
    </row>
    <row r="31" spans="1:19">
      <c r="A31" s="7" t="s">
        <v>38</v>
      </c>
      <c r="B31" s="8">
        <v>2</v>
      </c>
      <c r="C31" s="8">
        <v>2</v>
      </c>
      <c r="D31" s="9">
        <f t="shared" si="7"/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27">
        <f t="shared" si="1"/>
        <v>2</v>
      </c>
      <c r="R31" s="8">
        <f t="shared" si="2"/>
        <v>2</v>
      </c>
      <c r="S31" s="24">
        <f t="shared" si="8"/>
        <v>1</v>
      </c>
    </row>
    <row r="32" spans="1:19">
      <c r="A32" s="7" t="s">
        <v>39</v>
      </c>
      <c r="B32" s="8">
        <v>111</v>
      </c>
      <c r="C32" s="8">
        <v>110</v>
      </c>
      <c r="D32" s="9">
        <f t="shared" si="7"/>
        <v>0.990990990990991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27">
        <f t="shared" si="1"/>
        <v>111</v>
      </c>
      <c r="R32" s="8">
        <f t="shared" si="2"/>
        <v>110</v>
      </c>
      <c r="S32" s="24">
        <f t="shared" si="8"/>
        <v>0.990990990990991</v>
      </c>
    </row>
    <row r="33" spans="1:19">
      <c r="A33" s="7" t="s">
        <v>40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/>
      <c r="R33" s="8"/>
      <c r="S33" s="24"/>
    </row>
    <row r="34" spans="1:19">
      <c r="A34" s="7" t="s">
        <v>41</v>
      </c>
      <c r="B34" s="8">
        <v>5</v>
      </c>
      <c r="C34" s="8">
        <v>5</v>
      </c>
      <c r="D34" s="9">
        <f>C34/B34</f>
        <v>1</v>
      </c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>
        <f t="shared" si="1"/>
        <v>5</v>
      </c>
      <c r="R34" s="8">
        <f t="shared" si="2"/>
        <v>5</v>
      </c>
      <c r="S34" s="24">
        <f>R34/Q34</f>
        <v>1</v>
      </c>
    </row>
    <row r="35" spans="1:19">
      <c r="A35" s="10" t="s">
        <v>42</v>
      </c>
      <c r="B35" s="11">
        <f>SUM(B30:B34)</f>
        <v>124</v>
      </c>
      <c r="C35" s="11">
        <f>SUM(C30:C34)</f>
        <v>123</v>
      </c>
      <c r="D35" s="12">
        <f t="shared" si="7"/>
        <v>0.991935483870968</v>
      </c>
      <c r="E35" s="11"/>
      <c r="F35" s="11"/>
      <c r="G35" s="12"/>
      <c r="H35" s="11"/>
      <c r="I35" s="11"/>
      <c r="J35" s="12"/>
      <c r="K35" s="11"/>
      <c r="L35" s="11"/>
      <c r="M35" s="12"/>
      <c r="N35" s="11"/>
      <c r="O35" s="11"/>
      <c r="P35" s="12"/>
      <c r="Q35" s="25">
        <f t="shared" si="1"/>
        <v>124</v>
      </c>
      <c r="R35" s="11">
        <f t="shared" si="2"/>
        <v>123</v>
      </c>
      <c r="S35" s="26">
        <f t="shared" si="8"/>
        <v>0.991935483870968</v>
      </c>
    </row>
    <row r="36" spans="1:19">
      <c r="A36" s="10" t="s">
        <v>43</v>
      </c>
      <c r="B36" s="11">
        <f>B29+B35</f>
        <v>152</v>
      </c>
      <c r="C36" s="11">
        <f>C29+C35</f>
        <v>147</v>
      </c>
      <c r="D36" s="12">
        <f t="shared" si="7"/>
        <v>0.967105263157895</v>
      </c>
      <c r="E36" s="11"/>
      <c r="F36" s="11"/>
      <c r="G36" s="12"/>
      <c r="H36" s="11"/>
      <c r="I36" s="11"/>
      <c r="J36" s="12"/>
      <c r="K36" s="11"/>
      <c r="L36" s="11"/>
      <c r="M36" s="12"/>
      <c r="N36" s="11"/>
      <c r="O36" s="11"/>
      <c r="P36" s="12"/>
      <c r="Q36" s="25">
        <f t="shared" si="1"/>
        <v>152</v>
      </c>
      <c r="R36" s="11">
        <f t="shared" si="2"/>
        <v>147</v>
      </c>
      <c r="S36" s="26">
        <f t="shared" si="8"/>
        <v>0.967105263157895</v>
      </c>
    </row>
    <row r="37" spans="1:19">
      <c r="A37" s="7" t="s">
        <v>44</v>
      </c>
      <c r="B37" s="8">
        <v>1</v>
      </c>
      <c r="C37" s="8">
        <v>1</v>
      </c>
      <c r="D37" s="9">
        <f t="shared" si="7"/>
        <v>1</v>
      </c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27">
        <f t="shared" si="1"/>
        <v>1</v>
      </c>
      <c r="R37" s="8">
        <f t="shared" si="2"/>
        <v>1</v>
      </c>
      <c r="S37" s="24">
        <f t="shared" si="8"/>
        <v>1</v>
      </c>
    </row>
    <row r="38" spans="1:19">
      <c r="A38" s="7" t="s">
        <v>45</v>
      </c>
      <c r="B38" s="8">
        <v>12</v>
      </c>
      <c r="C38" s="8">
        <v>12</v>
      </c>
      <c r="D38" s="9">
        <f t="shared" si="7"/>
        <v>1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27">
        <f t="shared" si="1"/>
        <v>12</v>
      </c>
      <c r="R38" s="8">
        <f t="shared" si="2"/>
        <v>12</v>
      </c>
      <c r="S38" s="24">
        <f t="shared" si="8"/>
        <v>1</v>
      </c>
    </row>
    <row r="39" spans="1:19">
      <c r="A39" s="7" t="s">
        <v>46</v>
      </c>
      <c r="B39" s="8">
        <v>32</v>
      </c>
      <c r="C39" s="8">
        <v>27</v>
      </c>
      <c r="D39" s="9">
        <f t="shared" si="7"/>
        <v>0.84375</v>
      </c>
      <c r="E39" s="8">
        <v>1</v>
      </c>
      <c r="F39" s="8">
        <v>1</v>
      </c>
      <c r="G39" s="9">
        <f>F39/E39</f>
        <v>1</v>
      </c>
      <c r="H39" s="8"/>
      <c r="I39" s="8"/>
      <c r="J39" s="9"/>
      <c r="K39" s="8"/>
      <c r="L39" s="8"/>
      <c r="M39" s="9"/>
      <c r="N39" s="8"/>
      <c r="O39" s="8"/>
      <c r="P39" s="9"/>
      <c r="Q39" s="27">
        <f t="shared" si="1"/>
        <v>33</v>
      </c>
      <c r="R39" s="8">
        <f t="shared" si="2"/>
        <v>28</v>
      </c>
      <c r="S39" s="24">
        <f t="shared" si="8"/>
        <v>0.848484848484849</v>
      </c>
    </row>
    <row r="40" spans="1:19">
      <c r="A40" s="7" t="s">
        <v>47</v>
      </c>
      <c r="B40" s="8"/>
      <c r="C40" s="8"/>
      <c r="D40" s="9"/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27"/>
      <c r="R40" s="8"/>
      <c r="S40" s="24"/>
    </row>
    <row r="41" spans="1:19">
      <c r="A41" s="7" t="s">
        <v>48</v>
      </c>
      <c r="B41" s="8">
        <v>4</v>
      </c>
      <c r="C41" s="8">
        <v>4</v>
      </c>
      <c r="D41" s="9">
        <f>C41/B41</f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>
        <f t="shared" si="1"/>
        <v>4</v>
      </c>
      <c r="R41" s="8">
        <f t="shared" si="2"/>
        <v>4</v>
      </c>
      <c r="S41" s="24">
        <f>R41/Q41</f>
        <v>1</v>
      </c>
    </row>
    <row r="42" spans="1:19">
      <c r="A42" s="10" t="s">
        <v>49</v>
      </c>
      <c r="B42" s="11">
        <f>SUM(B37:B41)</f>
        <v>49</v>
      </c>
      <c r="C42" s="11">
        <f>SUM(C37:C41)</f>
        <v>44</v>
      </c>
      <c r="D42" s="12">
        <f t="shared" si="7"/>
        <v>0.897959183673469</v>
      </c>
      <c r="E42" s="11">
        <f>SUM(E37:E41)</f>
        <v>1</v>
      </c>
      <c r="F42" s="11">
        <f>SUM(F37:F41)</f>
        <v>1</v>
      </c>
      <c r="G42" s="12">
        <f>F42/E42</f>
        <v>1</v>
      </c>
      <c r="H42" s="11"/>
      <c r="I42" s="11"/>
      <c r="J42" s="12"/>
      <c r="K42" s="11"/>
      <c r="L42" s="11"/>
      <c r="M42" s="12"/>
      <c r="N42" s="11"/>
      <c r="O42" s="11"/>
      <c r="P42" s="12"/>
      <c r="Q42" s="25">
        <f t="shared" si="1"/>
        <v>50</v>
      </c>
      <c r="R42" s="11">
        <f t="shared" si="2"/>
        <v>45</v>
      </c>
      <c r="S42" s="26">
        <f>R42/Q42</f>
        <v>0.9</v>
      </c>
    </row>
    <row r="43" spans="1:19">
      <c r="A43" s="7" t="s">
        <v>50</v>
      </c>
      <c r="B43" s="8">
        <v>1</v>
      </c>
      <c r="C43" s="8">
        <v>1</v>
      </c>
      <c r="D43" s="9">
        <f t="shared" si="7"/>
        <v>1</v>
      </c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27">
        <f t="shared" si="1"/>
        <v>1</v>
      </c>
      <c r="R43" s="8">
        <f t="shared" si="2"/>
        <v>1</v>
      </c>
      <c r="S43" s="24">
        <f t="shared" ref="S43:S51" si="9">R43/Q43</f>
        <v>1</v>
      </c>
    </row>
    <row r="44" spans="1:19">
      <c r="A44" s="7" t="s">
        <v>51</v>
      </c>
      <c r="B44" s="8">
        <v>13</v>
      </c>
      <c r="C44" s="8">
        <v>13</v>
      </c>
      <c r="D44" s="9">
        <f t="shared" si="7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27">
        <f t="shared" si="1"/>
        <v>13</v>
      </c>
      <c r="R44" s="8">
        <f t="shared" si="2"/>
        <v>13</v>
      </c>
      <c r="S44" s="24">
        <f t="shared" si="9"/>
        <v>1</v>
      </c>
    </row>
    <row r="45" spans="1:19">
      <c r="A45" s="7" t="s">
        <v>52</v>
      </c>
      <c r="B45" s="8">
        <v>121</v>
      </c>
      <c r="C45" s="8">
        <v>114</v>
      </c>
      <c r="D45" s="9">
        <f t="shared" si="7"/>
        <v>0.942148760330578</v>
      </c>
      <c r="E45" s="8">
        <v>1</v>
      </c>
      <c r="F45" s="8">
        <v>1</v>
      </c>
      <c r="G45" s="9">
        <f>F45/E45</f>
        <v>1</v>
      </c>
      <c r="H45" s="8"/>
      <c r="I45" s="8"/>
      <c r="J45" s="9"/>
      <c r="K45" s="8"/>
      <c r="L45" s="8"/>
      <c r="M45" s="9"/>
      <c r="N45" s="8"/>
      <c r="O45" s="8"/>
      <c r="P45" s="9"/>
      <c r="Q45" s="27">
        <f t="shared" si="1"/>
        <v>122</v>
      </c>
      <c r="R45" s="8">
        <f t="shared" si="2"/>
        <v>115</v>
      </c>
      <c r="S45" s="24">
        <f t="shared" si="9"/>
        <v>0.942622950819672</v>
      </c>
    </row>
    <row r="46" spans="1:19">
      <c r="A46" s="7" t="s">
        <v>53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27"/>
      <c r="R46" s="8"/>
      <c r="S46" s="24"/>
    </row>
    <row r="47" spans="1:19">
      <c r="A47" s="7" t="s">
        <v>54</v>
      </c>
      <c r="B47" s="8">
        <v>11</v>
      </c>
      <c r="C47" s="8">
        <v>11</v>
      </c>
      <c r="D47" s="9">
        <f>C47/B47</f>
        <v>1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>
        <f t="shared" si="1"/>
        <v>11</v>
      </c>
      <c r="R47" s="8">
        <f t="shared" si="2"/>
        <v>11</v>
      </c>
      <c r="S47" s="24">
        <f>R47/Q47</f>
        <v>1</v>
      </c>
    </row>
    <row r="48" spans="1:19">
      <c r="A48" s="10" t="s">
        <v>55</v>
      </c>
      <c r="B48" s="11">
        <f>SUM(B43:B47)</f>
        <v>146</v>
      </c>
      <c r="C48" s="11">
        <f>SUM(C43:C47)</f>
        <v>139</v>
      </c>
      <c r="D48" s="12">
        <f t="shared" si="7"/>
        <v>0.952054794520548</v>
      </c>
      <c r="E48" s="11">
        <f>SUM(E43:E47)</f>
        <v>1</v>
      </c>
      <c r="F48" s="11">
        <f>SUM(F43:F47)</f>
        <v>1</v>
      </c>
      <c r="G48" s="12">
        <f>F48/E48</f>
        <v>1</v>
      </c>
      <c r="H48" s="11"/>
      <c r="I48" s="11"/>
      <c r="J48" s="12"/>
      <c r="K48" s="11"/>
      <c r="L48" s="11"/>
      <c r="M48" s="12"/>
      <c r="N48" s="11"/>
      <c r="O48" s="11"/>
      <c r="P48" s="12"/>
      <c r="Q48" s="25">
        <f t="shared" si="1"/>
        <v>147</v>
      </c>
      <c r="R48" s="11">
        <f t="shared" si="2"/>
        <v>140</v>
      </c>
      <c r="S48" s="26">
        <f t="shared" si="9"/>
        <v>0.952380952380952</v>
      </c>
    </row>
    <row r="49" spans="1:19">
      <c r="A49" s="10" t="s">
        <v>56</v>
      </c>
      <c r="B49" s="11">
        <f>B42+B48</f>
        <v>195</v>
      </c>
      <c r="C49" s="11">
        <f>C42+C48</f>
        <v>183</v>
      </c>
      <c r="D49" s="12">
        <f t="shared" si="7"/>
        <v>0.938461538461538</v>
      </c>
      <c r="E49" s="11">
        <f>E42+E48</f>
        <v>2</v>
      </c>
      <c r="F49" s="11">
        <f>F42+F48</f>
        <v>2</v>
      </c>
      <c r="G49" s="12">
        <f>F49/E49</f>
        <v>1</v>
      </c>
      <c r="H49" s="11"/>
      <c r="I49" s="11"/>
      <c r="J49" s="12"/>
      <c r="K49" s="11"/>
      <c r="L49" s="11"/>
      <c r="M49" s="12"/>
      <c r="N49" s="11"/>
      <c r="O49" s="11"/>
      <c r="P49" s="12"/>
      <c r="Q49" s="25">
        <f t="shared" si="1"/>
        <v>197</v>
      </c>
      <c r="R49" s="11">
        <f t="shared" si="2"/>
        <v>185</v>
      </c>
      <c r="S49" s="26">
        <f t="shared" si="9"/>
        <v>0.939086294416244</v>
      </c>
    </row>
    <row r="50" customHeight="1" spans="1:19">
      <c r="A50" s="10" t="s">
        <v>57</v>
      </c>
      <c r="B50" s="11">
        <f>B36+B49</f>
        <v>347</v>
      </c>
      <c r="C50" s="11">
        <f>C36+C49</f>
        <v>330</v>
      </c>
      <c r="D50" s="12">
        <f t="shared" si="7"/>
        <v>0.951008645533141</v>
      </c>
      <c r="E50" s="11">
        <f>E36+E49</f>
        <v>2</v>
      </c>
      <c r="F50" s="11">
        <f>F36+F49</f>
        <v>2</v>
      </c>
      <c r="G50" s="12">
        <f>F50/E50</f>
        <v>1</v>
      </c>
      <c r="H50" s="11"/>
      <c r="I50" s="11"/>
      <c r="J50" s="12"/>
      <c r="K50" s="11"/>
      <c r="L50" s="11"/>
      <c r="M50" s="12"/>
      <c r="N50" s="11"/>
      <c r="O50" s="11"/>
      <c r="P50" s="12"/>
      <c r="Q50" s="25">
        <f t="shared" si="1"/>
        <v>349</v>
      </c>
      <c r="R50" s="11">
        <f t="shared" si="2"/>
        <v>332</v>
      </c>
      <c r="S50" s="26">
        <f t="shared" si="9"/>
        <v>0.951289398280802</v>
      </c>
    </row>
    <row r="51" customHeight="1" spans="1:19">
      <c r="A51" s="10" t="s">
        <v>58</v>
      </c>
      <c r="B51" s="11">
        <f>B23+B50</f>
        <v>1730</v>
      </c>
      <c r="C51" s="11">
        <f>C23+C50</f>
        <v>1547</v>
      </c>
      <c r="D51" s="12">
        <f t="shared" si="7"/>
        <v>0.894219653179191</v>
      </c>
      <c r="E51" s="11">
        <f>E23+E50</f>
        <v>168</v>
      </c>
      <c r="F51" s="11">
        <f>F23+F50</f>
        <v>151</v>
      </c>
      <c r="G51" s="12">
        <f>F51/E51</f>
        <v>0.898809523809524</v>
      </c>
      <c r="H51" s="11"/>
      <c r="I51" s="11"/>
      <c r="J51" s="12"/>
      <c r="K51" s="11"/>
      <c r="L51" s="11"/>
      <c r="M51" s="12"/>
      <c r="N51" s="11">
        <f>N23+N50</f>
        <v>123</v>
      </c>
      <c r="O51" s="11">
        <f>O23+O50</f>
        <v>111</v>
      </c>
      <c r="P51" s="12">
        <f>O51/N51</f>
        <v>0.902439024390244</v>
      </c>
      <c r="Q51" s="28">
        <f t="shared" si="1"/>
        <v>2021</v>
      </c>
      <c r="R51" s="29">
        <f t="shared" si="2"/>
        <v>1809</v>
      </c>
      <c r="S51" s="30">
        <f t="shared" si="9"/>
        <v>0.895101434933201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O5" sqref="O5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214</v>
      </c>
      <c r="C4" s="8">
        <v>115</v>
      </c>
      <c r="D4" s="9">
        <f t="shared" ref="D4:D12" si="0">C4/B4</f>
        <v>0.537383177570093</v>
      </c>
      <c r="E4" s="8">
        <v>5</v>
      </c>
      <c r="F4" s="8">
        <v>3</v>
      </c>
      <c r="G4" s="9">
        <f t="shared" ref="G4:G12" si="1">F4/E4</f>
        <v>0.6</v>
      </c>
      <c r="H4" s="8"/>
      <c r="I4" s="8"/>
      <c r="J4" s="9"/>
      <c r="K4" s="8"/>
      <c r="L4" s="8"/>
      <c r="M4" s="9"/>
      <c r="N4" s="8">
        <v>140</v>
      </c>
      <c r="O4" s="8">
        <v>123</v>
      </c>
      <c r="P4" s="9">
        <f t="shared" ref="P4" si="2">O4/N4</f>
        <v>0.878571428571429</v>
      </c>
      <c r="Q4" s="23">
        <f t="shared" ref="Q4:Q12" si="3">B4+E4+H4+K4+N4</f>
        <v>359</v>
      </c>
      <c r="R4" s="8">
        <f t="shared" ref="R4:R12" si="4">C4+F4+I4+L4+O4</f>
        <v>241</v>
      </c>
      <c r="S4" s="24">
        <f t="shared" ref="S4:S12" si="5">R4/Q4</f>
        <v>0.671309192200557</v>
      </c>
    </row>
    <row r="5" spans="1:19">
      <c r="A5" s="7" t="s">
        <v>12</v>
      </c>
      <c r="B5" s="8"/>
      <c r="C5" s="8"/>
      <c r="D5" s="9"/>
      <c r="E5" s="8">
        <v>1</v>
      </c>
      <c r="F5" s="8">
        <v>1</v>
      </c>
      <c r="G5" s="9">
        <f t="shared" si="1"/>
        <v>1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3"/>
        <v>1</v>
      </c>
      <c r="R5" s="8">
        <f t="shared" si="4"/>
        <v>1</v>
      </c>
      <c r="S5" s="24">
        <f t="shared" si="5"/>
        <v>1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v>172</v>
      </c>
      <c r="C7" s="8">
        <v>103</v>
      </c>
      <c r="D7" s="9">
        <f t="shared" si="0"/>
        <v>0.598837209302326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23">
        <f t="shared" si="3"/>
        <v>172</v>
      </c>
      <c r="R7" s="8">
        <f t="shared" si="4"/>
        <v>103</v>
      </c>
      <c r="S7" s="24">
        <f t="shared" si="5"/>
        <v>0.598837209302326</v>
      </c>
    </row>
    <row r="8" spans="1:19">
      <c r="A8" s="7" t="s">
        <v>15</v>
      </c>
      <c r="B8" s="8">
        <v>71</v>
      </c>
      <c r="C8" s="8">
        <v>63</v>
      </c>
      <c r="D8" s="9">
        <f t="shared" si="0"/>
        <v>0.887323943661972</v>
      </c>
      <c r="E8" s="8">
        <v>170</v>
      </c>
      <c r="F8" s="8">
        <v>165</v>
      </c>
      <c r="G8" s="9">
        <f t="shared" si="1"/>
        <v>0.970588235294118</v>
      </c>
      <c r="H8" s="8"/>
      <c r="I8" s="8"/>
      <c r="J8" s="9"/>
      <c r="K8" s="8"/>
      <c r="L8" s="8"/>
      <c r="M8" s="9"/>
      <c r="N8" s="8"/>
      <c r="O8" s="8"/>
      <c r="P8" s="9"/>
      <c r="Q8" s="23">
        <f t="shared" si="3"/>
        <v>241</v>
      </c>
      <c r="R8" s="8">
        <f t="shared" si="4"/>
        <v>228</v>
      </c>
      <c r="S8" s="24">
        <f t="shared" si="5"/>
        <v>0.946058091286307</v>
      </c>
    </row>
    <row r="9" spans="1:19">
      <c r="A9" s="10" t="s">
        <v>16</v>
      </c>
      <c r="B9" s="11">
        <f t="shared" ref="B9:F9" si="6">SUM(B4:B8)</f>
        <v>457</v>
      </c>
      <c r="C9" s="11">
        <f t="shared" si="6"/>
        <v>281</v>
      </c>
      <c r="D9" s="12">
        <f t="shared" si="0"/>
        <v>0.614879649890591</v>
      </c>
      <c r="E9" s="11">
        <f t="shared" si="6"/>
        <v>176</v>
      </c>
      <c r="F9" s="11">
        <f t="shared" si="6"/>
        <v>169</v>
      </c>
      <c r="G9" s="12">
        <f t="shared" si="1"/>
        <v>0.960227272727273</v>
      </c>
      <c r="H9" s="11"/>
      <c r="I9" s="11"/>
      <c r="J9" s="12"/>
      <c r="K9" s="11"/>
      <c r="L9" s="11"/>
      <c r="M9" s="12"/>
      <c r="N9" s="11">
        <f t="shared" ref="N9:O9" si="7">SUM(N4:N8)</f>
        <v>140</v>
      </c>
      <c r="O9" s="11">
        <f t="shared" si="7"/>
        <v>123</v>
      </c>
      <c r="P9" s="12">
        <f t="shared" ref="P9" si="8">O9/N9</f>
        <v>0.878571428571429</v>
      </c>
      <c r="Q9" s="25">
        <f t="shared" si="3"/>
        <v>773</v>
      </c>
      <c r="R9" s="11">
        <f t="shared" si="4"/>
        <v>573</v>
      </c>
      <c r="S9" s="26">
        <f t="shared" si="5"/>
        <v>0.741267787839586</v>
      </c>
    </row>
    <row r="10" spans="1:19">
      <c r="A10" s="7" t="s">
        <v>17</v>
      </c>
      <c r="B10" s="8">
        <v>287</v>
      </c>
      <c r="C10" s="8">
        <v>277</v>
      </c>
      <c r="D10" s="9">
        <f t="shared" si="0"/>
        <v>0.965156794425087</v>
      </c>
      <c r="E10" s="8">
        <v>47</v>
      </c>
      <c r="F10" s="8">
        <v>43</v>
      </c>
      <c r="G10" s="9">
        <f t="shared" si="1"/>
        <v>0.914893617021277</v>
      </c>
      <c r="H10" s="8"/>
      <c r="I10" s="8"/>
      <c r="J10" s="9"/>
      <c r="K10" s="8"/>
      <c r="L10" s="8"/>
      <c r="M10" s="9"/>
      <c r="N10" s="8">
        <v>190</v>
      </c>
      <c r="O10" s="8">
        <v>185</v>
      </c>
      <c r="P10" s="9">
        <f t="shared" ref="P10:P12" si="9">O10/N10</f>
        <v>0.973684210526316</v>
      </c>
      <c r="Q10" s="27">
        <f t="shared" si="3"/>
        <v>524</v>
      </c>
      <c r="R10" s="8">
        <f t="shared" si="4"/>
        <v>505</v>
      </c>
      <c r="S10" s="24">
        <f t="shared" si="5"/>
        <v>0.963740458015267</v>
      </c>
    </row>
    <row r="11" spans="1:19">
      <c r="A11" s="7" t="s">
        <v>18</v>
      </c>
      <c r="B11" s="8">
        <v>51</v>
      </c>
      <c r="C11" s="8">
        <v>46</v>
      </c>
      <c r="D11" s="9">
        <f t="shared" si="0"/>
        <v>0.901960784313726</v>
      </c>
      <c r="E11" s="8">
        <v>37</v>
      </c>
      <c r="F11" s="8">
        <v>33</v>
      </c>
      <c r="G11" s="9">
        <f t="shared" si="1"/>
        <v>0.891891891891892</v>
      </c>
      <c r="H11" s="8"/>
      <c r="I11" s="8"/>
      <c r="J11" s="9"/>
      <c r="K11" s="8"/>
      <c r="L11" s="8"/>
      <c r="M11" s="9"/>
      <c r="N11" s="8">
        <v>29</v>
      </c>
      <c r="O11" s="8">
        <v>28</v>
      </c>
      <c r="P11" s="9">
        <f t="shared" si="9"/>
        <v>0.96551724137931</v>
      </c>
      <c r="Q11" s="27">
        <f t="shared" si="3"/>
        <v>117</v>
      </c>
      <c r="R11" s="8">
        <f t="shared" si="4"/>
        <v>107</v>
      </c>
      <c r="S11" s="24">
        <f t="shared" si="5"/>
        <v>0.914529914529915</v>
      </c>
    </row>
    <row r="12" spans="1:19">
      <c r="A12" s="7" t="s">
        <v>19</v>
      </c>
      <c r="B12" s="8">
        <v>107</v>
      </c>
      <c r="C12" s="8">
        <v>103</v>
      </c>
      <c r="D12" s="9">
        <f t="shared" si="0"/>
        <v>0.962616822429907</v>
      </c>
      <c r="E12" s="8">
        <v>7</v>
      </c>
      <c r="F12" s="8">
        <v>7</v>
      </c>
      <c r="G12" s="9">
        <f t="shared" si="1"/>
        <v>1</v>
      </c>
      <c r="H12" s="8"/>
      <c r="I12" s="8"/>
      <c r="J12" s="9"/>
      <c r="K12" s="8"/>
      <c r="L12" s="8"/>
      <c r="M12" s="9"/>
      <c r="N12" s="8">
        <v>34</v>
      </c>
      <c r="O12" s="8">
        <v>31</v>
      </c>
      <c r="P12" s="9">
        <f t="shared" si="9"/>
        <v>0.911764705882353</v>
      </c>
      <c r="Q12" s="27">
        <f t="shared" si="3"/>
        <v>148</v>
      </c>
      <c r="R12" s="8">
        <f t="shared" si="4"/>
        <v>141</v>
      </c>
      <c r="S12" s="24">
        <f t="shared" si="5"/>
        <v>0.952702702702703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>
        <v>20</v>
      </c>
      <c r="C14" s="8">
        <v>20</v>
      </c>
      <c r="D14" s="9">
        <f t="shared" ref="D14:D19" si="10">C14/B14</f>
        <v>1</v>
      </c>
      <c r="E14" s="8">
        <v>14</v>
      </c>
      <c r="F14" s="8">
        <v>14</v>
      </c>
      <c r="G14" s="9">
        <f>F14/E14</f>
        <v>1</v>
      </c>
      <c r="H14" s="8"/>
      <c r="I14" s="8"/>
      <c r="J14" s="9"/>
      <c r="K14" s="8"/>
      <c r="L14" s="8"/>
      <c r="M14" s="9"/>
      <c r="N14" s="8"/>
      <c r="O14" s="8"/>
      <c r="P14" s="9"/>
      <c r="Q14" s="27">
        <f t="shared" ref="Q14:Q33" si="11">B14+E14+H14+K14+N14</f>
        <v>34</v>
      </c>
      <c r="R14" s="8">
        <f t="shared" ref="R14:R33" si="12">C14+F14+I14+L14+O14</f>
        <v>34</v>
      </c>
      <c r="S14" s="24">
        <f t="shared" ref="S14:S33" si="13">R14/Q14</f>
        <v>1</v>
      </c>
    </row>
    <row r="15" spans="1:19">
      <c r="A15" s="7" t="s">
        <v>22</v>
      </c>
      <c r="B15" s="8">
        <v>1</v>
      </c>
      <c r="C15" s="8">
        <v>1</v>
      </c>
      <c r="D15" s="9">
        <f t="shared" si="10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27">
        <f t="shared" si="11"/>
        <v>1</v>
      </c>
      <c r="R15" s="8">
        <f t="shared" si="12"/>
        <v>1</v>
      </c>
      <c r="S15" s="24">
        <f t="shared" si="13"/>
        <v>1</v>
      </c>
    </row>
    <row r="16" spans="1:19">
      <c r="A16" s="7" t="s">
        <v>23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/>
      <c r="R16" s="8"/>
      <c r="S16" s="24"/>
    </row>
    <row r="17" spans="1:19">
      <c r="A17" s="7" t="s">
        <v>24</v>
      </c>
      <c r="B17" s="8">
        <v>1</v>
      </c>
      <c r="C17" s="8">
        <v>1</v>
      </c>
      <c r="D17" s="9">
        <f t="shared" si="10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>
        <f t="shared" si="11"/>
        <v>1</v>
      </c>
      <c r="R17" s="8">
        <f t="shared" si="12"/>
        <v>1</v>
      </c>
      <c r="S17" s="24">
        <f t="shared" si="13"/>
        <v>1</v>
      </c>
    </row>
    <row r="18" spans="1:19">
      <c r="A18" s="7" t="s">
        <v>25</v>
      </c>
      <c r="B18" s="8">
        <v>2</v>
      </c>
      <c r="C18" s="8">
        <v>2</v>
      </c>
      <c r="D18" s="9">
        <f t="shared" si="10"/>
        <v>1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>
        <f t="shared" si="11"/>
        <v>2</v>
      </c>
      <c r="R18" s="8">
        <f t="shared" si="12"/>
        <v>2</v>
      </c>
      <c r="S18" s="24">
        <f t="shared" si="13"/>
        <v>1</v>
      </c>
    </row>
    <row r="19" spans="1:19">
      <c r="A19" s="7" t="s">
        <v>26</v>
      </c>
      <c r="B19" s="8">
        <v>1</v>
      </c>
      <c r="C19" s="8">
        <v>1</v>
      </c>
      <c r="D19" s="9">
        <f t="shared" si="10"/>
        <v>1</v>
      </c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27">
        <f t="shared" si="11"/>
        <v>1</v>
      </c>
      <c r="R19" s="8">
        <f t="shared" si="12"/>
        <v>1</v>
      </c>
      <c r="S19" s="24">
        <f t="shared" si="13"/>
        <v>1</v>
      </c>
    </row>
    <row r="20" spans="1:19">
      <c r="A20" s="7" t="s">
        <v>27</v>
      </c>
      <c r="B20" s="8">
        <v>1</v>
      </c>
      <c r="C20" s="8">
        <v>1</v>
      </c>
      <c r="D20" s="9">
        <f t="shared" ref="D20:D33" si="14">C20/B20</f>
        <v>1</v>
      </c>
      <c r="E20" s="8"/>
      <c r="F20" s="8"/>
      <c r="G20" s="9"/>
      <c r="H20" s="8"/>
      <c r="I20" s="8"/>
      <c r="J20" s="9"/>
      <c r="K20" s="8"/>
      <c r="L20" s="8"/>
      <c r="M20" s="9"/>
      <c r="N20" s="8"/>
      <c r="O20" s="8"/>
      <c r="P20" s="9"/>
      <c r="Q20" s="27">
        <f t="shared" si="11"/>
        <v>1</v>
      </c>
      <c r="R20" s="8">
        <f t="shared" si="12"/>
        <v>1</v>
      </c>
      <c r="S20" s="24">
        <f t="shared" si="13"/>
        <v>1</v>
      </c>
    </row>
    <row r="21" spans="1:19">
      <c r="A21" s="7" t="s">
        <v>28</v>
      </c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27"/>
      <c r="R21" s="8"/>
      <c r="S21" s="24"/>
    </row>
    <row r="22" spans="1:19">
      <c r="A22" s="10" t="s">
        <v>29</v>
      </c>
      <c r="B22" s="11">
        <f t="shared" ref="B22:F22" si="15">SUM(B10:B21)</f>
        <v>471</v>
      </c>
      <c r="C22" s="11">
        <f t="shared" si="15"/>
        <v>452</v>
      </c>
      <c r="D22" s="12">
        <f t="shared" si="14"/>
        <v>0.959660297239915</v>
      </c>
      <c r="E22" s="11">
        <f t="shared" si="15"/>
        <v>105</v>
      </c>
      <c r="F22" s="11">
        <f t="shared" si="15"/>
        <v>97</v>
      </c>
      <c r="G22" s="12">
        <f t="shared" ref="G22:G24" si="16">F22/E22</f>
        <v>0.923809523809524</v>
      </c>
      <c r="H22" s="11"/>
      <c r="I22" s="11"/>
      <c r="J22" s="12"/>
      <c r="K22" s="11"/>
      <c r="L22" s="11"/>
      <c r="M22" s="12"/>
      <c r="N22" s="11">
        <f t="shared" ref="N22:O22" si="17">SUM(N10:N21)</f>
        <v>253</v>
      </c>
      <c r="O22" s="11">
        <f t="shared" si="17"/>
        <v>244</v>
      </c>
      <c r="P22" s="12">
        <f t="shared" ref="P22:P23" si="18">O22/N22</f>
        <v>0.964426877470356</v>
      </c>
      <c r="Q22" s="25">
        <f t="shared" si="11"/>
        <v>829</v>
      </c>
      <c r="R22" s="11">
        <f t="shared" si="12"/>
        <v>793</v>
      </c>
      <c r="S22" s="26">
        <f t="shared" si="13"/>
        <v>0.956574185765983</v>
      </c>
    </row>
    <row r="23" spans="1:19">
      <c r="A23" s="10" t="s">
        <v>30</v>
      </c>
      <c r="B23" s="11">
        <f t="shared" ref="B23:F23" si="19">B9+B22</f>
        <v>928</v>
      </c>
      <c r="C23" s="11">
        <f t="shared" si="19"/>
        <v>733</v>
      </c>
      <c r="D23" s="12">
        <f t="shared" si="14"/>
        <v>0.789870689655172</v>
      </c>
      <c r="E23" s="11">
        <f t="shared" si="19"/>
        <v>281</v>
      </c>
      <c r="F23" s="11">
        <f t="shared" si="19"/>
        <v>266</v>
      </c>
      <c r="G23" s="12">
        <f t="shared" si="16"/>
        <v>0.94661921708185</v>
      </c>
      <c r="H23" s="11"/>
      <c r="I23" s="11"/>
      <c r="J23" s="12"/>
      <c r="K23" s="11"/>
      <c r="L23" s="11"/>
      <c r="M23" s="12"/>
      <c r="N23" s="11">
        <f t="shared" ref="N23:O23" si="20">N9+N22</f>
        <v>393</v>
      </c>
      <c r="O23" s="11">
        <f t="shared" si="20"/>
        <v>367</v>
      </c>
      <c r="P23" s="12">
        <f t="shared" si="18"/>
        <v>0.933842239185751</v>
      </c>
      <c r="Q23" s="25">
        <f t="shared" si="11"/>
        <v>1602</v>
      </c>
      <c r="R23" s="11">
        <f t="shared" si="12"/>
        <v>1366</v>
      </c>
      <c r="S23" s="26">
        <f t="shared" si="13"/>
        <v>0.852684144818976</v>
      </c>
    </row>
    <row r="24" spans="1:19">
      <c r="A24" s="7" t="s">
        <v>31</v>
      </c>
      <c r="B24" s="8">
        <v>5</v>
      </c>
      <c r="C24" s="8">
        <v>5</v>
      </c>
      <c r="D24" s="9">
        <f t="shared" si="14"/>
        <v>1</v>
      </c>
      <c r="E24" s="8">
        <v>1</v>
      </c>
      <c r="F24" s="8">
        <v>1</v>
      </c>
      <c r="G24" s="9">
        <f t="shared" si="16"/>
        <v>1</v>
      </c>
      <c r="H24" s="8"/>
      <c r="I24" s="8"/>
      <c r="J24" s="9"/>
      <c r="K24" s="8"/>
      <c r="L24" s="8"/>
      <c r="M24" s="9"/>
      <c r="N24" s="8"/>
      <c r="O24" s="8"/>
      <c r="P24" s="9"/>
      <c r="Q24" s="27">
        <f t="shared" si="11"/>
        <v>6</v>
      </c>
      <c r="R24" s="8">
        <f t="shared" si="12"/>
        <v>6</v>
      </c>
      <c r="S24" s="24">
        <f t="shared" si="13"/>
        <v>1</v>
      </c>
    </row>
    <row r="25" spans="1:19">
      <c r="A25" s="7" t="s">
        <v>32</v>
      </c>
      <c r="B25" s="8">
        <v>3</v>
      </c>
      <c r="C25" s="8">
        <v>2</v>
      </c>
      <c r="D25" s="9">
        <f t="shared" si="14"/>
        <v>0.666666666666667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27">
        <f t="shared" si="11"/>
        <v>3</v>
      </c>
      <c r="R25" s="8">
        <f t="shared" si="12"/>
        <v>2</v>
      </c>
      <c r="S25" s="24">
        <f t="shared" si="13"/>
        <v>0.666666666666667</v>
      </c>
    </row>
    <row r="26" spans="1:19">
      <c r="A26" s="7" t="s">
        <v>33</v>
      </c>
      <c r="B26" s="8">
        <v>13</v>
      </c>
      <c r="C26" s="8">
        <v>11</v>
      </c>
      <c r="D26" s="9">
        <f t="shared" si="14"/>
        <v>0.846153846153846</v>
      </c>
      <c r="E26" s="8">
        <v>1</v>
      </c>
      <c r="F26" s="8">
        <v>1</v>
      </c>
      <c r="G26" s="9">
        <f>F26/E26</f>
        <v>1</v>
      </c>
      <c r="H26" s="8"/>
      <c r="I26" s="8"/>
      <c r="J26" s="9"/>
      <c r="K26" s="8"/>
      <c r="L26" s="8"/>
      <c r="M26" s="9"/>
      <c r="N26" s="8">
        <v>2</v>
      </c>
      <c r="O26" s="8">
        <v>2</v>
      </c>
      <c r="P26" s="9">
        <f>O26/N26</f>
        <v>1</v>
      </c>
      <c r="Q26" s="27">
        <f t="shared" si="11"/>
        <v>16</v>
      </c>
      <c r="R26" s="8">
        <f t="shared" si="12"/>
        <v>14</v>
      </c>
      <c r="S26" s="24">
        <f t="shared" si="13"/>
        <v>0.875</v>
      </c>
    </row>
    <row r="27" spans="1:19">
      <c r="A27" s="7" t="s">
        <v>34</v>
      </c>
      <c r="B27" s="8"/>
      <c r="C27" s="8"/>
      <c r="D27" s="9"/>
      <c r="E27" s="8">
        <v>1</v>
      </c>
      <c r="F27" s="8">
        <v>0</v>
      </c>
      <c r="G27" s="9">
        <f>F27/E27</f>
        <v>0</v>
      </c>
      <c r="H27" s="8"/>
      <c r="I27" s="8"/>
      <c r="J27" s="9"/>
      <c r="K27" s="8"/>
      <c r="L27" s="8"/>
      <c r="M27" s="9"/>
      <c r="N27" s="8"/>
      <c r="O27" s="8"/>
      <c r="P27" s="9"/>
      <c r="Q27" s="27">
        <f t="shared" si="11"/>
        <v>1</v>
      </c>
      <c r="R27" s="8">
        <f t="shared" si="12"/>
        <v>0</v>
      </c>
      <c r="S27" s="24">
        <f t="shared" si="13"/>
        <v>0</v>
      </c>
    </row>
    <row r="28" spans="1:19">
      <c r="A28" s="7" t="s">
        <v>35</v>
      </c>
      <c r="B28" s="8">
        <v>1</v>
      </c>
      <c r="C28" s="8">
        <v>0</v>
      </c>
      <c r="D28" s="9">
        <f t="shared" si="14"/>
        <v>0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7">
        <f t="shared" si="11"/>
        <v>1</v>
      </c>
      <c r="R28" s="8">
        <f t="shared" si="12"/>
        <v>0</v>
      </c>
      <c r="S28" s="24">
        <f t="shared" si="13"/>
        <v>0</v>
      </c>
    </row>
    <row r="29" spans="1:19">
      <c r="A29" s="10" t="s">
        <v>36</v>
      </c>
      <c r="B29" s="11">
        <f t="shared" ref="B29:F29" si="21">SUM(B24:B28)</f>
        <v>22</v>
      </c>
      <c r="C29" s="11">
        <f t="shared" si="21"/>
        <v>18</v>
      </c>
      <c r="D29" s="12">
        <f t="shared" si="14"/>
        <v>0.818181818181818</v>
      </c>
      <c r="E29" s="11">
        <f t="shared" si="21"/>
        <v>3</v>
      </c>
      <c r="F29" s="11">
        <f t="shared" si="21"/>
        <v>2</v>
      </c>
      <c r="G29" s="12">
        <f>F29/E29</f>
        <v>0.666666666666667</v>
      </c>
      <c r="H29" s="11"/>
      <c r="I29" s="11"/>
      <c r="J29" s="12"/>
      <c r="K29" s="11"/>
      <c r="L29" s="11"/>
      <c r="M29" s="12"/>
      <c r="N29" s="11">
        <f t="shared" ref="N29:O29" si="22">SUM(N24:N28)</f>
        <v>2</v>
      </c>
      <c r="O29" s="11">
        <f t="shared" si="22"/>
        <v>2</v>
      </c>
      <c r="P29" s="12">
        <f>O29/N29</f>
        <v>1</v>
      </c>
      <c r="Q29" s="25">
        <f t="shared" si="11"/>
        <v>27</v>
      </c>
      <c r="R29" s="11">
        <f t="shared" si="12"/>
        <v>22</v>
      </c>
      <c r="S29" s="26">
        <f t="shared" si="13"/>
        <v>0.814814814814815</v>
      </c>
    </row>
    <row r="30" spans="1:19">
      <c r="A30" s="7" t="s">
        <v>37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7"/>
      <c r="R30" s="8"/>
      <c r="S30" s="24"/>
    </row>
    <row r="31" spans="1:19">
      <c r="A31" s="7" t="s">
        <v>38</v>
      </c>
      <c r="B31" s="8">
        <v>9</v>
      </c>
      <c r="C31" s="8">
        <v>9</v>
      </c>
      <c r="D31" s="9">
        <f t="shared" si="14"/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27">
        <f t="shared" si="11"/>
        <v>9</v>
      </c>
      <c r="R31" s="8">
        <f t="shared" si="12"/>
        <v>9</v>
      </c>
      <c r="S31" s="24">
        <f t="shared" si="13"/>
        <v>1</v>
      </c>
    </row>
    <row r="32" spans="1:19">
      <c r="A32" s="7" t="s">
        <v>39</v>
      </c>
      <c r="B32" s="8">
        <v>36</v>
      </c>
      <c r="C32" s="8">
        <v>35</v>
      </c>
      <c r="D32" s="9">
        <f t="shared" si="14"/>
        <v>0.972222222222222</v>
      </c>
      <c r="E32" s="8">
        <v>1</v>
      </c>
      <c r="F32" s="8">
        <v>1</v>
      </c>
      <c r="G32" s="9">
        <f t="shared" ref="G32:G38" si="23">F32/E32</f>
        <v>1</v>
      </c>
      <c r="H32" s="8"/>
      <c r="I32" s="8"/>
      <c r="J32" s="9"/>
      <c r="K32" s="8"/>
      <c r="L32" s="8"/>
      <c r="M32" s="9"/>
      <c r="N32" s="8">
        <v>13</v>
      </c>
      <c r="O32" s="8">
        <v>13</v>
      </c>
      <c r="P32" s="9">
        <f>O32/N32</f>
        <v>1</v>
      </c>
      <c r="Q32" s="27">
        <f t="shared" si="11"/>
        <v>50</v>
      </c>
      <c r="R32" s="8">
        <f t="shared" si="12"/>
        <v>49</v>
      </c>
      <c r="S32" s="24">
        <f t="shared" si="13"/>
        <v>0.98</v>
      </c>
    </row>
    <row r="33" spans="1:19">
      <c r="A33" s="7" t="s">
        <v>40</v>
      </c>
      <c r="B33" s="8">
        <v>1</v>
      </c>
      <c r="C33" s="8">
        <v>1</v>
      </c>
      <c r="D33" s="9">
        <f t="shared" si="14"/>
        <v>1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>
        <f t="shared" si="11"/>
        <v>1</v>
      </c>
      <c r="R33" s="8">
        <f t="shared" si="12"/>
        <v>1</v>
      </c>
      <c r="S33" s="24">
        <f t="shared" si="13"/>
        <v>1</v>
      </c>
    </row>
    <row r="34" spans="1:19">
      <c r="A34" s="7" t="s">
        <v>41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/>
      <c r="R34" s="8"/>
      <c r="S34" s="24"/>
    </row>
    <row r="35" spans="1:19">
      <c r="A35" s="10" t="s">
        <v>42</v>
      </c>
      <c r="B35" s="11">
        <f t="shared" ref="B35:F35" si="24">SUM(B30:B34)</f>
        <v>46</v>
      </c>
      <c r="C35" s="11">
        <f t="shared" si="24"/>
        <v>45</v>
      </c>
      <c r="D35" s="12">
        <f t="shared" ref="D35:D46" si="25">C35/B35</f>
        <v>0.978260869565217</v>
      </c>
      <c r="E35" s="11">
        <f t="shared" si="24"/>
        <v>1</v>
      </c>
      <c r="F35" s="11">
        <f t="shared" si="24"/>
        <v>1</v>
      </c>
      <c r="G35" s="12">
        <f t="shared" si="23"/>
        <v>1</v>
      </c>
      <c r="H35" s="11"/>
      <c r="I35" s="11"/>
      <c r="J35" s="12"/>
      <c r="K35" s="11"/>
      <c r="L35" s="11"/>
      <c r="M35" s="12"/>
      <c r="N35" s="11">
        <f t="shared" ref="N35:O35" si="26">SUM(N30:N34)</f>
        <v>13</v>
      </c>
      <c r="O35" s="11">
        <f t="shared" si="26"/>
        <v>13</v>
      </c>
      <c r="P35" s="12">
        <f t="shared" ref="P35:P36" si="27">O35/N35</f>
        <v>1</v>
      </c>
      <c r="Q35" s="25">
        <f t="shared" ref="Q35:Q46" si="28">B35+E35+H35+K35+N35</f>
        <v>60</v>
      </c>
      <c r="R35" s="11">
        <f t="shared" ref="R35:R46" si="29">C35+F35+I35+L35+O35</f>
        <v>59</v>
      </c>
      <c r="S35" s="26">
        <f t="shared" ref="S35:S46" si="30">R35/Q35</f>
        <v>0.983333333333333</v>
      </c>
    </row>
    <row r="36" spans="1:19">
      <c r="A36" s="10" t="s">
        <v>43</v>
      </c>
      <c r="B36" s="11">
        <f t="shared" ref="B36:F36" si="31">B29+B35</f>
        <v>68</v>
      </c>
      <c r="C36" s="11">
        <f t="shared" si="31"/>
        <v>63</v>
      </c>
      <c r="D36" s="12">
        <f t="shared" si="25"/>
        <v>0.926470588235294</v>
      </c>
      <c r="E36" s="11">
        <f t="shared" si="31"/>
        <v>4</v>
      </c>
      <c r="F36" s="11">
        <f t="shared" si="31"/>
        <v>3</v>
      </c>
      <c r="G36" s="12">
        <f t="shared" si="23"/>
        <v>0.75</v>
      </c>
      <c r="H36" s="11"/>
      <c r="I36" s="11"/>
      <c r="J36" s="12"/>
      <c r="K36" s="11"/>
      <c r="L36" s="11"/>
      <c r="M36" s="12"/>
      <c r="N36" s="11">
        <f t="shared" ref="N36:O36" si="32">N29+N35</f>
        <v>15</v>
      </c>
      <c r="O36" s="11">
        <f t="shared" si="32"/>
        <v>15</v>
      </c>
      <c r="P36" s="12">
        <f t="shared" si="27"/>
        <v>1</v>
      </c>
      <c r="Q36" s="25">
        <f t="shared" si="28"/>
        <v>87</v>
      </c>
      <c r="R36" s="11">
        <f t="shared" si="29"/>
        <v>81</v>
      </c>
      <c r="S36" s="26">
        <f t="shared" si="30"/>
        <v>0.931034482758621</v>
      </c>
    </row>
    <row r="37" spans="1:19">
      <c r="A37" s="7" t="s">
        <v>44</v>
      </c>
      <c r="B37" s="8">
        <v>4</v>
      </c>
      <c r="C37" s="8">
        <v>3</v>
      </c>
      <c r="D37" s="9">
        <f t="shared" si="25"/>
        <v>0.75</v>
      </c>
      <c r="E37" s="8">
        <v>1</v>
      </c>
      <c r="F37" s="8">
        <v>1</v>
      </c>
      <c r="G37" s="9">
        <f t="shared" si="23"/>
        <v>1</v>
      </c>
      <c r="H37" s="8"/>
      <c r="I37" s="8"/>
      <c r="J37" s="9"/>
      <c r="K37" s="8"/>
      <c r="L37" s="8"/>
      <c r="M37" s="9"/>
      <c r="N37" s="8"/>
      <c r="O37" s="8"/>
      <c r="P37" s="9"/>
      <c r="Q37" s="27">
        <f t="shared" si="28"/>
        <v>5</v>
      </c>
      <c r="R37" s="8">
        <f t="shared" si="29"/>
        <v>4</v>
      </c>
      <c r="S37" s="24">
        <f t="shared" si="30"/>
        <v>0.8</v>
      </c>
    </row>
    <row r="38" spans="1:19">
      <c r="A38" s="7" t="s">
        <v>45</v>
      </c>
      <c r="B38" s="8">
        <v>6</v>
      </c>
      <c r="C38" s="8">
        <v>6</v>
      </c>
      <c r="D38" s="9">
        <f t="shared" si="25"/>
        <v>1</v>
      </c>
      <c r="E38" s="8">
        <v>1</v>
      </c>
      <c r="F38" s="8">
        <v>1</v>
      </c>
      <c r="G38" s="9">
        <f t="shared" si="23"/>
        <v>1</v>
      </c>
      <c r="H38" s="8"/>
      <c r="I38" s="8"/>
      <c r="J38" s="9"/>
      <c r="K38" s="8"/>
      <c r="L38" s="8"/>
      <c r="M38" s="9"/>
      <c r="N38" s="8"/>
      <c r="O38" s="8"/>
      <c r="P38" s="9"/>
      <c r="Q38" s="27">
        <f t="shared" si="28"/>
        <v>7</v>
      </c>
      <c r="R38" s="8">
        <f t="shared" si="29"/>
        <v>7</v>
      </c>
      <c r="S38" s="24">
        <f t="shared" si="30"/>
        <v>1</v>
      </c>
    </row>
    <row r="39" spans="1:19">
      <c r="A39" s="7" t="s">
        <v>46</v>
      </c>
      <c r="B39" s="8">
        <v>47</v>
      </c>
      <c r="C39" s="8">
        <v>36</v>
      </c>
      <c r="D39" s="9">
        <f t="shared" si="25"/>
        <v>0.765957446808511</v>
      </c>
      <c r="E39" s="8"/>
      <c r="F39" s="8"/>
      <c r="G39" s="9"/>
      <c r="H39" s="8"/>
      <c r="I39" s="8"/>
      <c r="J39" s="9"/>
      <c r="K39" s="8"/>
      <c r="L39" s="8"/>
      <c r="M39" s="9"/>
      <c r="N39" s="8">
        <v>8</v>
      </c>
      <c r="O39" s="8">
        <v>7</v>
      </c>
      <c r="P39" s="9">
        <f>O39/N39</f>
        <v>0.875</v>
      </c>
      <c r="Q39" s="27">
        <f t="shared" si="28"/>
        <v>55</v>
      </c>
      <c r="R39" s="8">
        <f t="shared" si="29"/>
        <v>43</v>
      </c>
      <c r="S39" s="24">
        <f t="shared" si="30"/>
        <v>0.781818181818182</v>
      </c>
    </row>
    <row r="40" spans="1:19">
      <c r="A40" s="7" t="s">
        <v>47</v>
      </c>
      <c r="B40" s="8">
        <v>1</v>
      </c>
      <c r="C40" s="8">
        <v>1</v>
      </c>
      <c r="D40" s="9">
        <f t="shared" si="25"/>
        <v>1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27">
        <f t="shared" si="28"/>
        <v>1</v>
      </c>
      <c r="R40" s="8">
        <f t="shared" si="29"/>
        <v>1</v>
      </c>
      <c r="S40" s="24">
        <f t="shared" si="30"/>
        <v>1</v>
      </c>
    </row>
    <row r="41" spans="1:19">
      <c r="A41" s="7" t="s">
        <v>48</v>
      </c>
      <c r="B41" s="8">
        <v>1</v>
      </c>
      <c r="C41" s="8">
        <v>1</v>
      </c>
      <c r="D41" s="9">
        <f t="shared" si="25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>
        <f t="shared" si="28"/>
        <v>1</v>
      </c>
      <c r="R41" s="8">
        <f t="shared" si="29"/>
        <v>1</v>
      </c>
      <c r="S41" s="24">
        <f t="shared" si="30"/>
        <v>1</v>
      </c>
    </row>
    <row r="42" spans="1:19">
      <c r="A42" s="10" t="s">
        <v>49</v>
      </c>
      <c r="B42" s="11">
        <f t="shared" ref="B42:F42" si="33">SUM(B37:B41)</f>
        <v>59</v>
      </c>
      <c r="C42" s="11">
        <f t="shared" si="33"/>
        <v>47</v>
      </c>
      <c r="D42" s="12">
        <f t="shared" si="25"/>
        <v>0.796610169491525</v>
      </c>
      <c r="E42" s="11">
        <f t="shared" si="33"/>
        <v>2</v>
      </c>
      <c r="F42" s="11">
        <f t="shared" si="33"/>
        <v>2</v>
      </c>
      <c r="G42" s="12">
        <f t="shared" ref="G42" si="34">F42/E42</f>
        <v>1</v>
      </c>
      <c r="H42" s="11"/>
      <c r="I42" s="11"/>
      <c r="J42" s="12"/>
      <c r="K42" s="11"/>
      <c r="L42" s="11"/>
      <c r="M42" s="12"/>
      <c r="N42" s="11">
        <f t="shared" ref="N42:O42" si="35">SUM(N37:N41)</f>
        <v>8</v>
      </c>
      <c r="O42" s="11">
        <f t="shared" si="35"/>
        <v>7</v>
      </c>
      <c r="P42" s="12">
        <f t="shared" ref="P42" si="36">O42/N42</f>
        <v>0.875</v>
      </c>
      <c r="Q42" s="25">
        <f t="shared" si="28"/>
        <v>69</v>
      </c>
      <c r="R42" s="11">
        <f t="shared" si="29"/>
        <v>56</v>
      </c>
      <c r="S42" s="26">
        <f t="shared" si="30"/>
        <v>0.811594202898551</v>
      </c>
    </row>
    <row r="43" spans="1:19">
      <c r="A43" s="7" t="s">
        <v>50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27"/>
      <c r="R43" s="8"/>
      <c r="S43" s="24"/>
    </row>
    <row r="44" spans="1:19">
      <c r="A44" s="7" t="s">
        <v>51</v>
      </c>
      <c r="B44" s="8">
        <v>23</v>
      </c>
      <c r="C44" s="8">
        <v>23</v>
      </c>
      <c r="D44" s="9">
        <f t="shared" si="25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27">
        <f t="shared" si="28"/>
        <v>23</v>
      </c>
      <c r="R44" s="8">
        <f t="shared" si="29"/>
        <v>23</v>
      </c>
      <c r="S44" s="24">
        <f t="shared" si="30"/>
        <v>1</v>
      </c>
    </row>
    <row r="45" spans="1:19">
      <c r="A45" s="7" t="s">
        <v>52</v>
      </c>
      <c r="B45" s="8">
        <v>57</v>
      </c>
      <c r="C45" s="8">
        <v>51</v>
      </c>
      <c r="D45" s="9">
        <f t="shared" si="25"/>
        <v>0.894736842105263</v>
      </c>
      <c r="E45" s="8">
        <v>1</v>
      </c>
      <c r="F45" s="8">
        <v>1</v>
      </c>
      <c r="G45" s="9">
        <f t="shared" ref="G45:G51" si="37">F45/E45</f>
        <v>1</v>
      </c>
      <c r="H45" s="8"/>
      <c r="I45" s="8"/>
      <c r="J45" s="9"/>
      <c r="K45" s="8"/>
      <c r="L45" s="8"/>
      <c r="M45" s="9"/>
      <c r="N45" s="8">
        <v>28</v>
      </c>
      <c r="O45" s="8">
        <v>26</v>
      </c>
      <c r="P45" s="9">
        <f>O45/N45</f>
        <v>0.928571428571429</v>
      </c>
      <c r="Q45" s="27">
        <f t="shared" si="28"/>
        <v>86</v>
      </c>
      <c r="R45" s="8">
        <f t="shared" si="29"/>
        <v>78</v>
      </c>
      <c r="S45" s="24">
        <f t="shared" si="30"/>
        <v>0.906976744186046</v>
      </c>
    </row>
    <row r="46" spans="1:19">
      <c r="A46" s="7" t="s">
        <v>53</v>
      </c>
      <c r="B46" s="8">
        <v>1</v>
      </c>
      <c r="C46" s="8">
        <v>1</v>
      </c>
      <c r="D46" s="9">
        <f t="shared" si="25"/>
        <v>1</v>
      </c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27">
        <f t="shared" si="28"/>
        <v>1</v>
      </c>
      <c r="R46" s="8">
        <f t="shared" si="29"/>
        <v>1</v>
      </c>
      <c r="S46" s="24">
        <f t="shared" si="30"/>
        <v>1</v>
      </c>
    </row>
    <row r="47" spans="1:19">
      <c r="A47" s="7" t="s">
        <v>54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/>
      <c r="R47" s="8"/>
      <c r="S47" s="24"/>
    </row>
    <row r="48" spans="1:19">
      <c r="A48" s="10" t="s">
        <v>55</v>
      </c>
      <c r="B48" s="11">
        <f t="shared" ref="B48:F48" si="38">SUM(B43:B47)</f>
        <v>81</v>
      </c>
      <c r="C48" s="11">
        <f t="shared" si="38"/>
        <v>75</v>
      </c>
      <c r="D48" s="12">
        <f t="shared" ref="D48:D51" si="39">C48/B48</f>
        <v>0.925925925925926</v>
      </c>
      <c r="E48" s="11">
        <f t="shared" si="38"/>
        <v>1</v>
      </c>
      <c r="F48" s="11">
        <f t="shared" si="38"/>
        <v>1</v>
      </c>
      <c r="G48" s="12">
        <f t="shared" si="37"/>
        <v>1</v>
      </c>
      <c r="H48" s="11"/>
      <c r="I48" s="11"/>
      <c r="J48" s="12"/>
      <c r="K48" s="11"/>
      <c r="L48" s="11"/>
      <c r="M48" s="12"/>
      <c r="N48" s="11">
        <f t="shared" ref="N48:O48" si="40">SUM(N43:N47)</f>
        <v>28</v>
      </c>
      <c r="O48" s="11">
        <f t="shared" si="40"/>
        <v>26</v>
      </c>
      <c r="P48" s="12">
        <f t="shared" ref="P48:P51" si="41">O48/N48</f>
        <v>0.928571428571429</v>
      </c>
      <c r="Q48" s="25">
        <f t="shared" ref="Q48:Q51" si="42">B48+E48+H48+K48+N48</f>
        <v>110</v>
      </c>
      <c r="R48" s="11">
        <f t="shared" ref="R48:R51" si="43">C48+F48+I48+L48+O48</f>
        <v>102</v>
      </c>
      <c r="S48" s="26">
        <f t="shared" ref="S48:S51" si="44">R48/Q48</f>
        <v>0.927272727272727</v>
      </c>
    </row>
    <row r="49" spans="1:19">
      <c r="A49" s="10" t="s">
        <v>56</v>
      </c>
      <c r="B49" s="11">
        <f t="shared" ref="B49:F49" si="45">B42+B48</f>
        <v>140</v>
      </c>
      <c r="C49" s="11">
        <f t="shared" si="45"/>
        <v>122</v>
      </c>
      <c r="D49" s="12">
        <f t="shared" si="39"/>
        <v>0.871428571428571</v>
      </c>
      <c r="E49" s="11">
        <f t="shared" si="45"/>
        <v>3</v>
      </c>
      <c r="F49" s="11">
        <f t="shared" si="45"/>
        <v>3</v>
      </c>
      <c r="G49" s="12">
        <f t="shared" si="37"/>
        <v>1</v>
      </c>
      <c r="H49" s="11"/>
      <c r="I49" s="11"/>
      <c r="J49" s="12"/>
      <c r="K49" s="11"/>
      <c r="L49" s="11"/>
      <c r="M49" s="12"/>
      <c r="N49" s="11">
        <f t="shared" ref="N49:O49" si="46">N42+N48</f>
        <v>36</v>
      </c>
      <c r="O49" s="11">
        <f t="shared" si="46"/>
        <v>33</v>
      </c>
      <c r="P49" s="12">
        <f t="shared" si="41"/>
        <v>0.916666666666667</v>
      </c>
      <c r="Q49" s="25">
        <f t="shared" si="42"/>
        <v>179</v>
      </c>
      <c r="R49" s="11">
        <f t="shared" si="43"/>
        <v>158</v>
      </c>
      <c r="S49" s="26">
        <f t="shared" si="44"/>
        <v>0.88268156424581</v>
      </c>
    </row>
    <row r="50" customHeight="1" spans="1:19">
      <c r="A50" s="10" t="s">
        <v>57</v>
      </c>
      <c r="B50" s="11">
        <f t="shared" ref="B50:F50" si="47">B36+B49</f>
        <v>208</v>
      </c>
      <c r="C50" s="11">
        <f t="shared" si="47"/>
        <v>185</v>
      </c>
      <c r="D50" s="12">
        <f t="shared" si="39"/>
        <v>0.889423076923077</v>
      </c>
      <c r="E50" s="11">
        <f t="shared" si="47"/>
        <v>7</v>
      </c>
      <c r="F50" s="11">
        <f t="shared" si="47"/>
        <v>6</v>
      </c>
      <c r="G50" s="12">
        <f t="shared" si="37"/>
        <v>0.857142857142857</v>
      </c>
      <c r="H50" s="11"/>
      <c r="I50" s="11"/>
      <c r="J50" s="12"/>
      <c r="K50" s="11"/>
      <c r="L50" s="11"/>
      <c r="M50" s="12"/>
      <c r="N50" s="11">
        <f t="shared" ref="N50:O50" si="48">N36+N49</f>
        <v>51</v>
      </c>
      <c r="O50" s="11">
        <f t="shared" si="48"/>
        <v>48</v>
      </c>
      <c r="P50" s="12">
        <f t="shared" si="41"/>
        <v>0.941176470588235</v>
      </c>
      <c r="Q50" s="25">
        <f t="shared" si="42"/>
        <v>266</v>
      </c>
      <c r="R50" s="11">
        <f t="shared" si="43"/>
        <v>239</v>
      </c>
      <c r="S50" s="26">
        <f t="shared" si="44"/>
        <v>0.898496240601504</v>
      </c>
    </row>
    <row r="51" customHeight="1" spans="1:19">
      <c r="A51" s="10" t="s">
        <v>58</v>
      </c>
      <c r="B51" s="11">
        <f t="shared" ref="B51:F51" si="49">B23+B50</f>
        <v>1136</v>
      </c>
      <c r="C51" s="11">
        <f t="shared" si="49"/>
        <v>918</v>
      </c>
      <c r="D51" s="12">
        <f t="shared" si="39"/>
        <v>0.808098591549296</v>
      </c>
      <c r="E51" s="11">
        <f t="shared" si="49"/>
        <v>288</v>
      </c>
      <c r="F51" s="11">
        <f t="shared" si="49"/>
        <v>272</v>
      </c>
      <c r="G51" s="12">
        <f t="shared" si="37"/>
        <v>0.944444444444444</v>
      </c>
      <c r="H51" s="11"/>
      <c r="I51" s="11"/>
      <c r="J51" s="12"/>
      <c r="K51" s="11"/>
      <c r="L51" s="11"/>
      <c r="M51" s="12"/>
      <c r="N51" s="11">
        <f t="shared" ref="N51:O51" si="50">N23+N50</f>
        <v>444</v>
      </c>
      <c r="O51" s="11">
        <f t="shared" si="50"/>
        <v>415</v>
      </c>
      <c r="P51" s="12">
        <f t="shared" si="41"/>
        <v>0.934684684684685</v>
      </c>
      <c r="Q51" s="28">
        <f t="shared" si="42"/>
        <v>1868</v>
      </c>
      <c r="R51" s="29">
        <f t="shared" si="43"/>
        <v>1605</v>
      </c>
      <c r="S51" s="30">
        <f t="shared" si="44"/>
        <v>0.859207708779443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37" activePane="bottomRight" state="frozen"/>
      <selection/>
      <selection pane="topRight"/>
      <selection pane="bottomLeft"/>
      <selection pane="bottomRight" activeCell="V12" sqref="V12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" t="s">
        <v>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264</v>
      </c>
      <c r="C4" s="8">
        <v>177</v>
      </c>
      <c r="D4" s="9">
        <f t="shared" ref="D4:D12" si="0">C4/B4</f>
        <v>0.670454545454545</v>
      </c>
      <c r="E4" s="8">
        <v>49</v>
      </c>
      <c r="F4" s="8">
        <v>46</v>
      </c>
      <c r="G4" s="9">
        <f t="shared" ref="G4:G12" si="1">F4/E4</f>
        <v>0.938775510204082</v>
      </c>
      <c r="H4" s="8"/>
      <c r="I4" s="8"/>
      <c r="J4" s="9"/>
      <c r="K4" s="8"/>
      <c r="L4" s="8"/>
      <c r="M4" s="9"/>
      <c r="N4" s="8">
        <v>103</v>
      </c>
      <c r="O4" s="8">
        <v>82</v>
      </c>
      <c r="P4" s="9">
        <f t="shared" ref="P4" si="2">O4/N4</f>
        <v>0.796116504854369</v>
      </c>
      <c r="Q4" s="23">
        <f t="shared" ref="Q4:R12" si="3">B4+E4+H4+K4+N4</f>
        <v>416</v>
      </c>
      <c r="R4" s="8">
        <f t="shared" si="3"/>
        <v>305</v>
      </c>
      <c r="S4" s="24">
        <f t="shared" ref="S4:S12" si="4">R4/Q4</f>
        <v>0.733173076923077</v>
      </c>
    </row>
    <row r="5" spans="1:19">
      <c r="A5" s="7" t="s">
        <v>12</v>
      </c>
      <c r="B5" s="8"/>
      <c r="C5" s="8"/>
      <c r="D5" s="9"/>
      <c r="E5" s="8">
        <v>80</v>
      </c>
      <c r="F5" s="8">
        <v>68</v>
      </c>
      <c r="G5" s="9">
        <f t="shared" si="1"/>
        <v>0.85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3"/>
        <v>80</v>
      </c>
      <c r="R5" s="8">
        <f t="shared" si="3"/>
        <v>68</v>
      </c>
      <c r="S5" s="24">
        <f t="shared" si="4"/>
        <v>0.85</v>
      </c>
    </row>
    <row r="6" spans="1:19">
      <c r="A6" s="7" t="s">
        <v>13</v>
      </c>
      <c r="B6" s="8"/>
      <c r="C6" s="8"/>
      <c r="D6" s="9"/>
      <c r="E6" s="8">
        <v>35</v>
      </c>
      <c r="F6" s="8">
        <v>30</v>
      </c>
      <c r="G6" s="9">
        <f t="shared" si="1"/>
        <v>0.857142857142857</v>
      </c>
      <c r="H6" s="8"/>
      <c r="I6" s="8"/>
      <c r="J6" s="9"/>
      <c r="K6" s="8"/>
      <c r="L6" s="8"/>
      <c r="M6" s="9"/>
      <c r="N6" s="8"/>
      <c r="O6" s="8"/>
      <c r="P6" s="9"/>
      <c r="Q6" s="23">
        <f>B6+E6+H6+K6+N6</f>
        <v>35</v>
      </c>
      <c r="R6" s="8">
        <f>C6+F6+I6+L6+O6</f>
        <v>30</v>
      </c>
      <c r="S6" s="24">
        <f t="shared" si="4"/>
        <v>0.857142857142857</v>
      </c>
    </row>
    <row r="7" spans="1:19">
      <c r="A7" s="7" t="s">
        <v>14</v>
      </c>
      <c r="B7" s="8">
        <v>190</v>
      </c>
      <c r="C7" s="8">
        <v>157</v>
      </c>
      <c r="D7" s="9">
        <f t="shared" si="0"/>
        <v>0.826315789473684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23">
        <f t="shared" si="3"/>
        <v>190</v>
      </c>
      <c r="R7" s="8">
        <f t="shared" si="3"/>
        <v>157</v>
      </c>
      <c r="S7" s="24">
        <f t="shared" si="4"/>
        <v>0.826315789473684</v>
      </c>
    </row>
    <row r="8" spans="1:19">
      <c r="A8" s="7" t="s">
        <v>15</v>
      </c>
      <c r="B8" s="8">
        <v>108</v>
      </c>
      <c r="C8" s="8">
        <v>92</v>
      </c>
      <c r="D8" s="9">
        <f t="shared" si="0"/>
        <v>0.851851851851852</v>
      </c>
      <c r="E8" s="8">
        <v>106</v>
      </c>
      <c r="F8" s="8">
        <v>102</v>
      </c>
      <c r="G8" s="9">
        <f t="shared" si="1"/>
        <v>0.962264150943396</v>
      </c>
      <c r="H8" s="8"/>
      <c r="I8" s="8"/>
      <c r="J8" s="9"/>
      <c r="K8" s="8"/>
      <c r="L8" s="8"/>
      <c r="M8" s="9"/>
      <c r="N8" s="8"/>
      <c r="O8" s="8"/>
      <c r="P8" s="9"/>
      <c r="Q8" s="23">
        <f t="shared" si="3"/>
        <v>214</v>
      </c>
      <c r="R8" s="8">
        <f t="shared" si="3"/>
        <v>194</v>
      </c>
      <c r="S8" s="24">
        <f t="shared" si="4"/>
        <v>0.906542056074766</v>
      </c>
    </row>
    <row r="9" spans="1:19">
      <c r="A9" s="10" t="s">
        <v>16</v>
      </c>
      <c r="B9" s="11">
        <f t="shared" ref="B9:F9" si="5">SUM(B4:B8)</f>
        <v>562</v>
      </c>
      <c r="C9" s="11">
        <f t="shared" si="5"/>
        <v>426</v>
      </c>
      <c r="D9" s="12">
        <f t="shared" si="0"/>
        <v>0.758007117437722</v>
      </c>
      <c r="E9" s="11">
        <f t="shared" si="5"/>
        <v>270</v>
      </c>
      <c r="F9" s="11">
        <f t="shared" si="5"/>
        <v>246</v>
      </c>
      <c r="G9" s="12">
        <f t="shared" si="1"/>
        <v>0.911111111111111</v>
      </c>
      <c r="H9" s="11"/>
      <c r="I9" s="11"/>
      <c r="J9" s="12"/>
      <c r="K9" s="11"/>
      <c r="L9" s="11"/>
      <c r="M9" s="12"/>
      <c r="N9" s="11">
        <f t="shared" ref="N9:O9" si="6">SUM(N4:N8)</f>
        <v>103</v>
      </c>
      <c r="O9" s="11">
        <f t="shared" si="6"/>
        <v>82</v>
      </c>
      <c r="P9" s="12">
        <f t="shared" ref="P9:P14" si="7">O9/N9</f>
        <v>0.796116504854369</v>
      </c>
      <c r="Q9" s="25">
        <f t="shared" si="3"/>
        <v>935</v>
      </c>
      <c r="R9" s="11">
        <f t="shared" si="3"/>
        <v>754</v>
      </c>
      <c r="S9" s="26">
        <f t="shared" si="4"/>
        <v>0.806417112299465</v>
      </c>
    </row>
    <row r="10" spans="1:19">
      <c r="A10" s="7" t="s">
        <v>17</v>
      </c>
      <c r="B10" s="8">
        <v>399</v>
      </c>
      <c r="C10" s="8">
        <v>389</v>
      </c>
      <c r="D10" s="9">
        <f t="shared" si="0"/>
        <v>0.974937343358396</v>
      </c>
      <c r="E10" s="8">
        <v>39</v>
      </c>
      <c r="F10" s="8">
        <v>39</v>
      </c>
      <c r="G10" s="9">
        <f t="shared" si="1"/>
        <v>1</v>
      </c>
      <c r="H10" s="8"/>
      <c r="I10" s="8"/>
      <c r="J10" s="9"/>
      <c r="K10" s="8"/>
      <c r="L10" s="8"/>
      <c r="M10" s="9"/>
      <c r="N10" s="8">
        <v>156</v>
      </c>
      <c r="O10" s="8">
        <v>152</v>
      </c>
      <c r="P10" s="9">
        <f t="shared" si="7"/>
        <v>0.974358974358974</v>
      </c>
      <c r="Q10" s="27">
        <f t="shared" si="3"/>
        <v>594</v>
      </c>
      <c r="R10" s="8">
        <f t="shared" si="3"/>
        <v>580</v>
      </c>
      <c r="S10" s="24">
        <f t="shared" si="4"/>
        <v>0.976430976430976</v>
      </c>
    </row>
    <row r="11" spans="1:19">
      <c r="A11" s="7" t="s">
        <v>18</v>
      </c>
      <c r="B11" s="8">
        <v>105</v>
      </c>
      <c r="C11" s="8">
        <v>101</v>
      </c>
      <c r="D11" s="9">
        <f t="shared" si="0"/>
        <v>0.961904761904762</v>
      </c>
      <c r="E11" s="8">
        <v>34</v>
      </c>
      <c r="F11" s="8">
        <v>27</v>
      </c>
      <c r="G11" s="9">
        <f t="shared" si="1"/>
        <v>0.794117647058823</v>
      </c>
      <c r="H11" s="8"/>
      <c r="I11" s="8"/>
      <c r="J11" s="9"/>
      <c r="K11" s="8"/>
      <c r="L11" s="8"/>
      <c r="M11" s="9"/>
      <c r="N11" s="8">
        <v>33</v>
      </c>
      <c r="O11" s="8">
        <v>30</v>
      </c>
      <c r="P11" s="9">
        <f t="shared" si="7"/>
        <v>0.909090909090909</v>
      </c>
      <c r="Q11" s="27">
        <f t="shared" si="3"/>
        <v>172</v>
      </c>
      <c r="R11" s="8">
        <f t="shared" si="3"/>
        <v>158</v>
      </c>
      <c r="S11" s="24">
        <f t="shared" si="4"/>
        <v>0.918604651162791</v>
      </c>
    </row>
    <row r="12" spans="1:19">
      <c r="A12" s="7" t="s">
        <v>19</v>
      </c>
      <c r="B12" s="8">
        <v>190</v>
      </c>
      <c r="C12" s="8">
        <v>179</v>
      </c>
      <c r="D12" s="9">
        <f t="shared" si="0"/>
        <v>0.942105263157895</v>
      </c>
      <c r="E12" s="8">
        <v>11</v>
      </c>
      <c r="F12" s="8">
        <v>10</v>
      </c>
      <c r="G12" s="9">
        <f t="shared" si="1"/>
        <v>0.909090909090909</v>
      </c>
      <c r="H12" s="8"/>
      <c r="I12" s="8"/>
      <c r="J12" s="9"/>
      <c r="K12" s="8"/>
      <c r="L12" s="8"/>
      <c r="M12" s="9"/>
      <c r="N12" s="8">
        <v>27</v>
      </c>
      <c r="O12" s="8">
        <v>26</v>
      </c>
      <c r="P12" s="9">
        <f t="shared" si="7"/>
        <v>0.962962962962963</v>
      </c>
      <c r="Q12" s="27">
        <f t="shared" si="3"/>
        <v>228</v>
      </c>
      <c r="R12" s="8">
        <f t="shared" si="3"/>
        <v>215</v>
      </c>
      <c r="S12" s="24">
        <f t="shared" si="4"/>
        <v>0.942982456140351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>
        <v>96</v>
      </c>
      <c r="C14" s="8">
        <v>92</v>
      </c>
      <c r="D14" s="9">
        <f t="shared" ref="D14:D34" si="8">C14/B14</f>
        <v>0.958333333333333</v>
      </c>
      <c r="E14" s="8">
        <v>16</v>
      </c>
      <c r="F14" s="8">
        <v>16</v>
      </c>
      <c r="G14" s="9">
        <f>F14/E14</f>
        <v>1</v>
      </c>
      <c r="H14" s="8"/>
      <c r="I14" s="8"/>
      <c r="J14" s="9"/>
      <c r="K14" s="8"/>
      <c r="L14" s="8"/>
      <c r="M14" s="9"/>
      <c r="N14" s="8">
        <v>8</v>
      </c>
      <c r="O14" s="8">
        <v>8</v>
      </c>
      <c r="P14" s="9">
        <f t="shared" si="7"/>
        <v>1</v>
      </c>
      <c r="Q14" s="27">
        <f t="shared" ref="Q14:R33" si="9">B14+E14+H14+K14+N14</f>
        <v>120</v>
      </c>
      <c r="R14" s="8">
        <f t="shared" si="9"/>
        <v>116</v>
      </c>
      <c r="S14" s="24">
        <f t="shared" ref="S14:S33" si="10">R14/Q14</f>
        <v>0.966666666666667</v>
      </c>
    </row>
    <row r="15" spans="1:19">
      <c r="A15" s="7" t="s">
        <v>22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27"/>
      <c r="R15" s="8"/>
      <c r="S15" s="24"/>
    </row>
    <row r="16" spans="1:19">
      <c r="A16" s="7" t="s">
        <v>23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/>
      <c r="R16" s="8"/>
      <c r="S16" s="24"/>
    </row>
    <row r="17" spans="1:19">
      <c r="A17" s="7" t="s">
        <v>24</v>
      </c>
      <c r="B17" s="8">
        <v>3</v>
      </c>
      <c r="C17" s="8">
        <v>3</v>
      </c>
      <c r="D17" s="9">
        <f t="shared" si="8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>
        <f t="shared" si="9"/>
        <v>3</v>
      </c>
      <c r="R17" s="8">
        <f t="shared" si="9"/>
        <v>3</v>
      </c>
      <c r="S17" s="24">
        <f t="shared" si="10"/>
        <v>1</v>
      </c>
    </row>
    <row r="18" spans="1:19">
      <c r="A18" s="7" t="s">
        <v>25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/>
      <c r="R18" s="8"/>
      <c r="S18" s="24"/>
    </row>
    <row r="19" spans="1:19">
      <c r="A19" s="7" t="s">
        <v>26</v>
      </c>
      <c r="B19" s="8">
        <v>1</v>
      </c>
      <c r="C19" s="8">
        <v>0</v>
      </c>
      <c r="D19" s="9">
        <f t="shared" si="8"/>
        <v>0</v>
      </c>
      <c r="E19" s="8">
        <v>3</v>
      </c>
      <c r="F19" s="8">
        <v>3</v>
      </c>
      <c r="G19" s="9">
        <f>F19/E19</f>
        <v>1</v>
      </c>
      <c r="H19" s="8"/>
      <c r="I19" s="8"/>
      <c r="J19" s="9"/>
      <c r="K19" s="8"/>
      <c r="L19" s="8"/>
      <c r="M19" s="9"/>
      <c r="N19" s="8">
        <v>1</v>
      </c>
      <c r="O19" s="8">
        <v>1</v>
      </c>
      <c r="P19" s="9">
        <f t="shared" ref="P19:P20" si="11">O19/N19</f>
        <v>1</v>
      </c>
      <c r="Q19" s="27">
        <f t="shared" si="9"/>
        <v>5</v>
      </c>
      <c r="R19" s="8">
        <f t="shared" si="9"/>
        <v>4</v>
      </c>
      <c r="S19" s="24">
        <f t="shared" si="10"/>
        <v>0.8</v>
      </c>
    </row>
    <row r="20" spans="1:19">
      <c r="A20" s="7" t="s">
        <v>27</v>
      </c>
      <c r="B20" s="8">
        <v>1</v>
      </c>
      <c r="C20" s="8">
        <v>0</v>
      </c>
      <c r="D20" s="9">
        <f t="shared" si="8"/>
        <v>0</v>
      </c>
      <c r="E20" s="8">
        <v>2</v>
      </c>
      <c r="F20" s="8">
        <v>1</v>
      </c>
      <c r="G20" s="9">
        <f>F20/E20</f>
        <v>0.5</v>
      </c>
      <c r="H20" s="8"/>
      <c r="I20" s="8"/>
      <c r="J20" s="9"/>
      <c r="K20" s="8"/>
      <c r="L20" s="8"/>
      <c r="M20" s="9"/>
      <c r="N20" s="8">
        <v>1</v>
      </c>
      <c r="O20" s="8">
        <v>1</v>
      </c>
      <c r="P20" s="9">
        <f t="shared" si="11"/>
        <v>1</v>
      </c>
      <c r="Q20" s="27">
        <f t="shared" si="9"/>
        <v>4</v>
      </c>
      <c r="R20" s="8">
        <f t="shared" si="9"/>
        <v>2</v>
      </c>
      <c r="S20" s="24">
        <f t="shared" si="10"/>
        <v>0.5</v>
      </c>
    </row>
    <row r="21" spans="1:19">
      <c r="A21" s="7" t="s">
        <v>28</v>
      </c>
      <c r="B21" s="8">
        <v>1</v>
      </c>
      <c r="C21" s="8">
        <v>0</v>
      </c>
      <c r="D21" s="9">
        <f t="shared" si="8"/>
        <v>0</v>
      </c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27">
        <f>B21+E21+H21+K21+N21</f>
        <v>1</v>
      </c>
      <c r="R21" s="8">
        <f>C21+F21+I21+L21+O21</f>
        <v>0</v>
      </c>
      <c r="S21" s="24">
        <f t="shared" si="10"/>
        <v>0</v>
      </c>
    </row>
    <row r="22" spans="1:19">
      <c r="A22" s="10" t="s">
        <v>29</v>
      </c>
      <c r="B22" s="11">
        <f t="shared" ref="B22:F22" si="12">SUM(B10:B21)</f>
        <v>796</v>
      </c>
      <c r="C22" s="11">
        <f t="shared" si="12"/>
        <v>764</v>
      </c>
      <c r="D22" s="12">
        <f t="shared" si="8"/>
        <v>0.959798994974874</v>
      </c>
      <c r="E22" s="11">
        <f t="shared" si="12"/>
        <v>105</v>
      </c>
      <c r="F22" s="11">
        <f t="shared" si="12"/>
        <v>96</v>
      </c>
      <c r="G22" s="12">
        <f t="shared" ref="G22:G24" si="13">F22/E22</f>
        <v>0.914285714285714</v>
      </c>
      <c r="H22" s="11"/>
      <c r="I22" s="11"/>
      <c r="J22" s="12"/>
      <c r="K22" s="11"/>
      <c r="L22" s="11"/>
      <c r="M22" s="12"/>
      <c r="N22" s="11">
        <f t="shared" ref="N22:O22" si="14">SUM(N10:N21)</f>
        <v>226</v>
      </c>
      <c r="O22" s="11">
        <f t="shared" si="14"/>
        <v>218</v>
      </c>
      <c r="P22" s="12">
        <f t="shared" ref="P22:P23" si="15">O22/N22</f>
        <v>0.964601769911504</v>
      </c>
      <c r="Q22" s="25">
        <f t="shared" si="9"/>
        <v>1127</v>
      </c>
      <c r="R22" s="11">
        <f t="shared" si="9"/>
        <v>1078</v>
      </c>
      <c r="S22" s="26">
        <f t="shared" si="10"/>
        <v>0.956521739130435</v>
      </c>
    </row>
    <row r="23" spans="1:19">
      <c r="A23" s="10" t="s">
        <v>30</v>
      </c>
      <c r="B23" s="11">
        <f t="shared" ref="B23:F23" si="16">B9+B22</f>
        <v>1358</v>
      </c>
      <c r="C23" s="11">
        <f t="shared" si="16"/>
        <v>1190</v>
      </c>
      <c r="D23" s="12">
        <f t="shared" si="8"/>
        <v>0.876288659793814</v>
      </c>
      <c r="E23" s="11">
        <f t="shared" si="16"/>
        <v>375</v>
      </c>
      <c r="F23" s="11">
        <f t="shared" si="16"/>
        <v>342</v>
      </c>
      <c r="G23" s="12">
        <f t="shared" si="13"/>
        <v>0.912</v>
      </c>
      <c r="H23" s="11"/>
      <c r="I23" s="11"/>
      <c r="J23" s="12"/>
      <c r="K23" s="11"/>
      <c r="L23" s="11"/>
      <c r="M23" s="12"/>
      <c r="N23" s="11">
        <f t="shared" ref="N23:O23" si="17">N9+N22</f>
        <v>329</v>
      </c>
      <c r="O23" s="11">
        <f t="shared" si="17"/>
        <v>300</v>
      </c>
      <c r="P23" s="12">
        <f t="shared" si="15"/>
        <v>0.911854103343465</v>
      </c>
      <c r="Q23" s="25">
        <f t="shared" si="9"/>
        <v>2062</v>
      </c>
      <c r="R23" s="11">
        <f t="shared" si="9"/>
        <v>1832</v>
      </c>
      <c r="S23" s="26">
        <f t="shared" si="10"/>
        <v>0.888457807953443</v>
      </c>
    </row>
    <row r="24" spans="1:19">
      <c r="A24" s="7" t="s">
        <v>31</v>
      </c>
      <c r="B24" s="8">
        <v>14</v>
      </c>
      <c r="C24" s="8">
        <v>9</v>
      </c>
      <c r="D24" s="9">
        <f t="shared" si="8"/>
        <v>0.642857142857143</v>
      </c>
      <c r="E24" s="8">
        <v>4</v>
      </c>
      <c r="F24" s="8">
        <v>4</v>
      </c>
      <c r="G24" s="9">
        <f t="shared" si="13"/>
        <v>1</v>
      </c>
      <c r="H24" s="8"/>
      <c r="I24" s="8"/>
      <c r="J24" s="9"/>
      <c r="K24" s="8"/>
      <c r="L24" s="8"/>
      <c r="M24" s="9"/>
      <c r="N24" s="8"/>
      <c r="O24" s="8"/>
      <c r="P24" s="9"/>
      <c r="Q24" s="27">
        <f t="shared" si="9"/>
        <v>18</v>
      </c>
      <c r="R24" s="8">
        <f t="shared" si="9"/>
        <v>13</v>
      </c>
      <c r="S24" s="24">
        <f t="shared" si="10"/>
        <v>0.722222222222222</v>
      </c>
    </row>
    <row r="25" spans="1:19">
      <c r="A25" s="7" t="s">
        <v>32</v>
      </c>
      <c r="B25" s="8"/>
      <c r="C25" s="8"/>
      <c r="D25" s="9"/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27"/>
      <c r="R25" s="8"/>
      <c r="S25" s="24"/>
    </row>
    <row r="26" spans="1:19">
      <c r="A26" s="7" t="s">
        <v>33</v>
      </c>
      <c r="B26" s="8">
        <v>14</v>
      </c>
      <c r="C26" s="8">
        <v>14</v>
      </c>
      <c r="D26" s="9">
        <f t="shared" si="8"/>
        <v>1</v>
      </c>
      <c r="E26" s="8">
        <v>1</v>
      </c>
      <c r="F26" s="8">
        <v>1</v>
      </c>
      <c r="G26" s="9">
        <f>F26/E26</f>
        <v>1</v>
      </c>
      <c r="H26" s="8"/>
      <c r="I26" s="8"/>
      <c r="J26" s="9"/>
      <c r="K26" s="8"/>
      <c r="L26" s="8"/>
      <c r="M26" s="9"/>
      <c r="N26" s="8"/>
      <c r="O26" s="8"/>
      <c r="P26" s="9"/>
      <c r="Q26" s="27">
        <f t="shared" si="9"/>
        <v>15</v>
      </c>
      <c r="R26" s="8">
        <f t="shared" si="9"/>
        <v>15</v>
      </c>
      <c r="S26" s="24">
        <f t="shared" si="10"/>
        <v>1</v>
      </c>
    </row>
    <row r="27" spans="1:19">
      <c r="A27" s="7" t="s">
        <v>34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27"/>
      <c r="R27" s="8"/>
      <c r="S27" s="24"/>
    </row>
    <row r="28" spans="1:19">
      <c r="A28" s="7" t="s">
        <v>35</v>
      </c>
      <c r="B28" s="8">
        <v>1</v>
      </c>
      <c r="C28" s="8">
        <v>1</v>
      </c>
      <c r="D28" s="9">
        <f t="shared" si="8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7">
        <f t="shared" si="9"/>
        <v>1</v>
      </c>
      <c r="R28" s="8">
        <f t="shared" si="9"/>
        <v>1</v>
      </c>
      <c r="S28" s="24">
        <f t="shared" si="10"/>
        <v>1</v>
      </c>
    </row>
    <row r="29" spans="1:19">
      <c r="A29" s="10" t="s">
        <v>36</v>
      </c>
      <c r="B29" s="11">
        <f t="shared" ref="B29:F29" si="18">SUM(B24:B28)</f>
        <v>29</v>
      </c>
      <c r="C29" s="11">
        <f t="shared" si="18"/>
        <v>24</v>
      </c>
      <c r="D29" s="12">
        <f t="shared" si="8"/>
        <v>0.827586206896552</v>
      </c>
      <c r="E29" s="11">
        <f t="shared" si="18"/>
        <v>5</v>
      </c>
      <c r="F29" s="11">
        <f t="shared" si="18"/>
        <v>5</v>
      </c>
      <c r="G29" s="12">
        <f>F29/E29</f>
        <v>1</v>
      </c>
      <c r="H29" s="11"/>
      <c r="I29" s="11"/>
      <c r="J29" s="12"/>
      <c r="K29" s="11"/>
      <c r="L29" s="11"/>
      <c r="M29" s="12"/>
      <c r="N29" s="11"/>
      <c r="O29" s="11"/>
      <c r="P29" s="12"/>
      <c r="Q29" s="25">
        <f t="shared" si="9"/>
        <v>34</v>
      </c>
      <c r="R29" s="11">
        <f t="shared" si="9"/>
        <v>29</v>
      </c>
      <c r="S29" s="26">
        <f t="shared" si="10"/>
        <v>0.852941176470588</v>
      </c>
    </row>
    <row r="30" spans="1:19">
      <c r="A30" s="7" t="s">
        <v>37</v>
      </c>
      <c r="B30" s="8">
        <v>2</v>
      </c>
      <c r="C30" s="8">
        <v>2</v>
      </c>
      <c r="D30" s="9">
        <f t="shared" si="8"/>
        <v>1</v>
      </c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7">
        <f>B30+E30+H30+K30+N30</f>
        <v>2</v>
      </c>
      <c r="R30" s="8">
        <f>C30+F30+I30+L30+O30</f>
        <v>2</v>
      </c>
      <c r="S30" s="24">
        <f t="shared" si="10"/>
        <v>1</v>
      </c>
    </row>
    <row r="31" spans="1:19">
      <c r="A31" s="7" t="s">
        <v>38</v>
      </c>
      <c r="B31" s="8">
        <v>7</v>
      </c>
      <c r="C31" s="8">
        <v>7</v>
      </c>
      <c r="D31" s="9">
        <f t="shared" si="8"/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27">
        <f t="shared" si="9"/>
        <v>7</v>
      </c>
      <c r="R31" s="8">
        <f t="shared" si="9"/>
        <v>7</v>
      </c>
      <c r="S31" s="24">
        <f t="shared" si="10"/>
        <v>1</v>
      </c>
    </row>
    <row r="32" spans="1:19">
      <c r="A32" s="7" t="s">
        <v>39</v>
      </c>
      <c r="B32" s="8">
        <v>97</v>
      </c>
      <c r="C32" s="8">
        <v>94</v>
      </c>
      <c r="D32" s="9">
        <f t="shared" si="8"/>
        <v>0.969072164948454</v>
      </c>
      <c r="E32" s="8">
        <v>8</v>
      </c>
      <c r="F32" s="8">
        <v>7</v>
      </c>
      <c r="G32" s="9">
        <f t="shared" ref="G32:G39" si="19">F32/E32</f>
        <v>0.875</v>
      </c>
      <c r="H32" s="8"/>
      <c r="I32" s="8"/>
      <c r="J32" s="9"/>
      <c r="K32" s="8"/>
      <c r="L32" s="8"/>
      <c r="M32" s="9"/>
      <c r="N32" s="8"/>
      <c r="O32" s="8"/>
      <c r="P32" s="9"/>
      <c r="Q32" s="27">
        <f t="shared" si="9"/>
        <v>105</v>
      </c>
      <c r="R32" s="8">
        <f t="shared" si="9"/>
        <v>101</v>
      </c>
      <c r="S32" s="24">
        <f t="shared" si="10"/>
        <v>0.961904761904762</v>
      </c>
    </row>
    <row r="33" spans="1:19">
      <c r="A33" s="7" t="s">
        <v>40</v>
      </c>
      <c r="B33" s="8">
        <v>1</v>
      </c>
      <c r="C33" s="8">
        <v>1</v>
      </c>
      <c r="D33" s="9">
        <f t="shared" si="8"/>
        <v>1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>
        <f t="shared" si="9"/>
        <v>1</v>
      </c>
      <c r="R33" s="8">
        <f t="shared" si="9"/>
        <v>1</v>
      </c>
      <c r="S33" s="24">
        <f t="shared" si="10"/>
        <v>1</v>
      </c>
    </row>
    <row r="34" spans="1:19">
      <c r="A34" s="7" t="s">
        <v>41</v>
      </c>
      <c r="B34" s="8">
        <v>1</v>
      </c>
      <c r="C34" s="8">
        <v>0</v>
      </c>
      <c r="D34" s="9">
        <f t="shared" si="8"/>
        <v>0</v>
      </c>
      <c r="E34" s="8"/>
      <c r="F34" s="8"/>
      <c r="G34" s="9"/>
      <c r="H34" s="8"/>
      <c r="I34" s="8"/>
      <c r="J34" s="9"/>
      <c r="K34" s="8"/>
      <c r="L34" s="8"/>
      <c r="M34" s="9"/>
      <c r="N34" s="8">
        <v>2</v>
      </c>
      <c r="O34" s="8">
        <v>2</v>
      </c>
      <c r="P34" s="9">
        <f>O34/N34</f>
        <v>1</v>
      </c>
      <c r="Q34" s="27"/>
      <c r="R34" s="8"/>
      <c r="S34" s="24"/>
    </row>
    <row r="35" spans="1:19">
      <c r="A35" s="10" t="s">
        <v>42</v>
      </c>
      <c r="B35" s="11">
        <f t="shared" ref="B35:F35" si="20">SUM(B30:B34)</f>
        <v>108</v>
      </c>
      <c r="C35" s="11">
        <f t="shared" si="20"/>
        <v>104</v>
      </c>
      <c r="D35" s="12">
        <f t="shared" ref="D35:D45" si="21">C35/B35</f>
        <v>0.962962962962963</v>
      </c>
      <c r="E35" s="11">
        <f t="shared" si="20"/>
        <v>8</v>
      </c>
      <c r="F35" s="11">
        <f t="shared" si="20"/>
        <v>7</v>
      </c>
      <c r="G35" s="12">
        <f t="shared" si="19"/>
        <v>0.875</v>
      </c>
      <c r="H35" s="11"/>
      <c r="I35" s="11"/>
      <c r="J35" s="12"/>
      <c r="K35" s="11"/>
      <c r="L35" s="11"/>
      <c r="M35" s="12"/>
      <c r="N35" s="11">
        <f t="shared" ref="N35:O35" si="22">SUM(N30:N34)</f>
        <v>2</v>
      </c>
      <c r="O35" s="11">
        <f t="shared" si="22"/>
        <v>2</v>
      </c>
      <c r="P35" s="12">
        <f t="shared" ref="P35:P36" si="23">O35/N35</f>
        <v>1</v>
      </c>
      <c r="Q35" s="25">
        <f t="shared" ref="Q35:R45" si="24">B35+E35+H35+K35+N35</f>
        <v>118</v>
      </c>
      <c r="R35" s="11">
        <f t="shared" si="24"/>
        <v>113</v>
      </c>
      <c r="S35" s="26">
        <f t="shared" ref="S35:S45" si="25">R35/Q35</f>
        <v>0.957627118644068</v>
      </c>
    </row>
    <row r="36" spans="1:19">
      <c r="A36" s="10" t="s">
        <v>43</v>
      </c>
      <c r="B36" s="11">
        <f t="shared" ref="B36:F36" si="26">B29+B35</f>
        <v>137</v>
      </c>
      <c r="C36" s="11">
        <f t="shared" si="26"/>
        <v>128</v>
      </c>
      <c r="D36" s="12">
        <f t="shared" si="21"/>
        <v>0.934306569343066</v>
      </c>
      <c r="E36" s="11">
        <f t="shared" si="26"/>
        <v>13</v>
      </c>
      <c r="F36" s="11">
        <f t="shared" si="26"/>
        <v>12</v>
      </c>
      <c r="G36" s="12">
        <f t="shared" si="19"/>
        <v>0.923076923076923</v>
      </c>
      <c r="H36" s="11"/>
      <c r="I36" s="11"/>
      <c r="J36" s="12"/>
      <c r="K36" s="11"/>
      <c r="L36" s="11"/>
      <c r="M36" s="12"/>
      <c r="N36" s="11">
        <f t="shared" ref="N36:O36" si="27">N29+N35</f>
        <v>2</v>
      </c>
      <c r="O36" s="11">
        <f t="shared" si="27"/>
        <v>2</v>
      </c>
      <c r="P36" s="12">
        <f t="shared" si="23"/>
        <v>1</v>
      </c>
      <c r="Q36" s="25">
        <f t="shared" si="24"/>
        <v>152</v>
      </c>
      <c r="R36" s="11">
        <f t="shared" si="24"/>
        <v>142</v>
      </c>
      <c r="S36" s="26">
        <f t="shared" si="25"/>
        <v>0.934210526315789</v>
      </c>
    </row>
    <row r="37" spans="1:19">
      <c r="A37" s="7" t="s">
        <v>44</v>
      </c>
      <c r="B37" s="8">
        <v>12</v>
      </c>
      <c r="C37" s="8">
        <v>8</v>
      </c>
      <c r="D37" s="9">
        <f t="shared" si="21"/>
        <v>0.666666666666667</v>
      </c>
      <c r="E37" s="8">
        <v>6</v>
      </c>
      <c r="F37" s="8">
        <v>6</v>
      </c>
      <c r="G37" s="9">
        <f t="shared" si="19"/>
        <v>1</v>
      </c>
      <c r="H37" s="8"/>
      <c r="I37" s="8"/>
      <c r="J37" s="9"/>
      <c r="K37" s="8"/>
      <c r="L37" s="8"/>
      <c r="M37" s="9"/>
      <c r="N37" s="8"/>
      <c r="O37" s="8"/>
      <c r="P37" s="9"/>
      <c r="Q37" s="27">
        <f t="shared" si="24"/>
        <v>18</v>
      </c>
      <c r="R37" s="8">
        <f t="shared" si="24"/>
        <v>14</v>
      </c>
      <c r="S37" s="24">
        <f t="shared" si="25"/>
        <v>0.777777777777778</v>
      </c>
    </row>
    <row r="38" spans="1:19">
      <c r="A38" s="7" t="s">
        <v>45</v>
      </c>
      <c r="B38" s="8">
        <v>14</v>
      </c>
      <c r="C38" s="8">
        <v>14</v>
      </c>
      <c r="D38" s="9">
        <f t="shared" si="21"/>
        <v>1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27">
        <f t="shared" si="24"/>
        <v>14</v>
      </c>
      <c r="R38" s="8">
        <f t="shared" si="24"/>
        <v>14</v>
      </c>
      <c r="S38" s="24">
        <f t="shared" si="25"/>
        <v>1</v>
      </c>
    </row>
    <row r="39" spans="1:19">
      <c r="A39" s="7" t="s">
        <v>46</v>
      </c>
      <c r="B39" s="8">
        <v>33</v>
      </c>
      <c r="C39" s="8">
        <v>27</v>
      </c>
      <c r="D39" s="9">
        <f t="shared" si="21"/>
        <v>0.818181818181818</v>
      </c>
      <c r="E39" s="8">
        <v>4</v>
      </c>
      <c r="F39" s="8">
        <v>4</v>
      </c>
      <c r="G39" s="9">
        <f t="shared" si="19"/>
        <v>1</v>
      </c>
      <c r="H39" s="8"/>
      <c r="I39" s="8"/>
      <c r="J39" s="9"/>
      <c r="K39" s="8"/>
      <c r="L39" s="8"/>
      <c r="M39" s="9"/>
      <c r="N39" s="8">
        <v>3</v>
      </c>
      <c r="O39" s="8">
        <v>3</v>
      </c>
      <c r="P39" s="9">
        <f>O39/N39</f>
        <v>1</v>
      </c>
      <c r="Q39" s="27">
        <f t="shared" si="24"/>
        <v>40</v>
      </c>
      <c r="R39" s="8">
        <f t="shared" si="24"/>
        <v>34</v>
      </c>
      <c r="S39" s="24">
        <f t="shared" si="25"/>
        <v>0.85</v>
      </c>
    </row>
    <row r="40" spans="1:19">
      <c r="A40" s="7" t="s">
        <v>47</v>
      </c>
      <c r="B40" s="8">
        <v>2</v>
      </c>
      <c r="C40" s="8">
        <v>2</v>
      </c>
      <c r="D40" s="9">
        <f t="shared" si="21"/>
        <v>1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27">
        <f t="shared" si="24"/>
        <v>2</v>
      </c>
      <c r="R40" s="8">
        <f t="shared" si="24"/>
        <v>2</v>
      </c>
      <c r="S40" s="24">
        <f t="shared" si="25"/>
        <v>1</v>
      </c>
    </row>
    <row r="41" spans="1:19">
      <c r="A41" s="7" t="s">
        <v>48</v>
      </c>
      <c r="B41" s="8">
        <v>1</v>
      </c>
      <c r="C41" s="8">
        <v>1</v>
      </c>
      <c r="D41" s="9">
        <f t="shared" si="21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>
        <f t="shared" si="24"/>
        <v>1</v>
      </c>
      <c r="R41" s="8">
        <f t="shared" si="24"/>
        <v>1</v>
      </c>
      <c r="S41" s="24">
        <f t="shared" si="25"/>
        <v>1</v>
      </c>
    </row>
    <row r="42" spans="1:19">
      <c r="A42" s="10" t="s">
        <v>49</v>
      </c>
      <c r="B42" s="11">
        <f t="shared" ref="B42:F42" si="28">SUM(B37:B41)</f>
        <v>62</v>
      </c>
      <c r="C42" s="11">
        <f t="shared" si="28"/>
        <v>52</v>
      </c>
      <c r="D42" s="12">
        <f t="shared" si="21"/>
        <v>0.838709677419355</v>
      </c>
      <c r="E42" s="11">
        <f t="shared" si="28"/>
        <v>10</v>
      </c>
      <c r="F42" s="11">
        <f t="shared" si="28"/>
        <v>10</v>
      </c>
      <c r="G42" s="12">
        <f t="shared" ref="G42" si="29">F42/E42</f>
        <v>1</v>
      </c>
      <c r="H42" s="11"/>
      <c r="I42" s="11"/>
      <c r="J42" s="12"/>
      <c r="K42" s="11"/>
      <c r="L42" s="11"/>
      <c r="M42" s="12"/>
      <c r="N42" s="11">
        <f t="shared" ref="N42:O42" si="30">SUM(N37:N41)</f>
        <v>3</v>
      </c>
      <c r="O42" s="11">
        <f t="shared" si="30"/>
        <v>3</v>
      </c>
      <c r="P42" s="12">
        <f t="shared" ref="P42" si="31">O42/N42</f>
        <v>1</v>
      </c>
      <c r="Q42" s="25">
        <f t="shared" si="24"/>
        <v>75</v>
      </c>
      <c r="R42" s="11">
        <f t="shared" si="24"/>
        <v>65</v>
      </c>
      <c r="S42" s="26">
        <f t="shared" si="25"/>
        <v>0.866666666666667</v>
      </c>
    </row>
    <row r="43" spans="1:19">
      <c r="A43" s="7" t="s">
        <v>50</v>
      </c>
      <c r="B43" s="8">
        <v>2</v>
      </c>
      <c r="C43" s="8">
        <v>0</v>
      </c>
      <c r="D43" s="9">
        <f t="shared" si="21"/>
        <v>0</v>
      </c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27">
        <f>B43+E43+H43+K43+N43</f>
        <v>2</v>
      </c>
      <c r="R43" s="8">
        <f>C43+F43+I43+L43+O43</f>
        <v>0</v>
      </c>
      <c r="S43" s="24">
        <f t="shared" si="25"/>
        <v>0</v>
      </c>
    </row>
    <row r="44" spans="1:19">
      <c r="A44" s="7" t="s">
        <v>51</v>
      </c>
      <c r="B44" s="8">
        <v>25</v>
      </c>
      <c r="C44" s="8">
        <v>23</v>
      </c>
      <c r="D44" s="9">
        <f t="shared" si="21"/>
        <v>0.92</v>
      </c>
      <c r="E44" s="8"/>
      <c r="F44" s="8"/>
      <c r="G44" s="9"/>
      <c r="H44" s="8"/>
      <c r="I44" s="8"/>
      <c r="J44" s="9"/>
      <c r="K44" s="8"/>
      <c r="L44" s="8"/>
      <c r="M44" s="9"/>
      <c r="N44" s="8">
        <v>9</v>
      </c>
      <c r="O44" s="8">
        <v>9</v>
      </c>
      <c r="P44" s="9">
        <f>O44/N44</f>
        <v>1</v>
      </c>
      <c r="Q44" s="27">
        <f t="shared" si="24"/>
        <v>34</v>
      </c>
      <c r="R44" s="8">
        <f t="shared" si="24"/>
        <v>32</v>
      </c>
      <c r="S44" s="24">
        <f t="shared" si="25"/>
        <v>0.941176470588235</v>
      </c>
    </row>
    <row r="45" spans="1:19">
      <c r="A45" s="7" t="s">
        <v>52</v>
      </c>
      <c r="B45" s="8">
        <v>124</v>
      </c>
      <c r="C45" s="8">
        <v>116</v>
      </c>
      <c r="D45" s="9">
        <f t="shared" si="21"/>
        <v>0.935483870967742</v>
      </c>
      <c r="E45" s="8">
        <v>21</v>
      </c>
      <c r="F45" s="8">
        <v>17</v>
      </c>
      <c r="G45" s="9">
        <f t="shared" ref="G45:G51" si="32">F45/E45</f>
        <v>0.80952380952381</v>
      </c>
      <c r="H45" s="8"/>
      <c r="I45" s="8"/>
      <c r="J45" s="9"/>
      <c r="K45" s="8"/>
      <c r="L45" s="8"/>
      <c r="M45" s="9"/>
      <c r="N45" s="8"/>
      <c r="O45" s="8"/>
      <c r="P45" s="9"/>
      <c r="Q45" s="27">
        <f t="shared" si="24"/>
        <v>145</v>
      </c>
      <c r="R45" s="8">
        <f t="shared" si="24"/>
        <v>133</v>
      </c>
      <c r="S45" s="24">
        <f t="shared" si="25"/>
        <v>0.917241379310345</v>
      </c>
    </row>
    <row r="46" spans="1:19">
      <c r="A46" s="7" t="s">
        <v>53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27"/>
      <c r="R46" s="8"/>
      <c r="S46" s="24"/>
    </row>
    <row r="47" spans="1:19">
      <c r="A47" s="7" t="s">
        <v>54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/>
      <c r="R47" s="8"/>
      <c r="S47" s="24"/>
    </row>
    <row r="48" spans="1:19">
      <c r="A48" s="10" t="s">
        <v>55</v>
      </c>
      <c r="B48" s="11">
        <f t="shared" ref="B48:F48" si="33">SUM(B43:B47)</f>
        <v>151</v>
      </c>
      <c r="C48" s="11">
        <f t="shared" si="33"/>
        <v>139</v>
      </c>
      <c r="D48" s="12">
        <f t="shared" ref="D48:D51" si="34">C48/B48</f>
        <v>0.920529801324503</v>
      </c>
      <c r="E48" s="11">
        <f t="shared" si="33"/>
        <v>21</v>
      </c>
      <c r="F48" s="11">
        <f t="shared" si="33"/>
        <v>17</v>
      </c>
      <c r="G48" s="12">
        <f t="shared" si="32"/>
        <v>0.80952380952381</v>
      </c>
      <c r="H48" s="11"/>
      <c r="I48" s="11"/>
      <c r="J48" s="12"/>
      <c r="K48" s="11"/>
      <c r="L48" s="11"/>
      <c r="M48" s="12"/>
      <c r="N48" s="11">
        <f t="shared" ref="N48:O48" si="35">SUM(N43:N47)</f>
        <v>9</v>
      </c>
      <c r="O48" s="11">
        <f t="shared" si="35"/>
        <v>9</v>
      </c>
      <c r="P48" s="12">
        <f t="shared" ref="P48:P51" si="36">O48/N48</f>
        <v>1</v>
      </c>
      <c r="Q48" s="25">
        <f t="shared" ref="Q48:R51" si="37">B48+E48+H48+K48+N48</f>
        <v>181</v>
      </c>
      <c r="R48" s="11">
        <f t="shared" si="37"/>
        <v>165</v>
      </c>
      <c r="S48" s="26">
        <f t="shared" ref="S48:S51" si="38">R48/Q48</f>
        <v>0.911602209944751</v>
      </c>
    </row>
    <row r="49" spans="1:19">
      <c r="A49" s="10" t="s">
        <v>56</v>
      </c>
      <c r="B49" s="11">
        <f t="shared" ref="B49:F49" si="39">B42+B48</f>
        <v>213</v>
      </c>
      <c r="C49" s="11">
        <f t="shared" si="39"/>
        <v>191</v>
      </c>
      <c r="D49" s="12">
        <f t="shared" si="34"/>
        <v>0.896713615023474</v>
      </c>
      <c r="E49" s="11">
        <f t="shared" si="39"/>
        <v>31</v>
      </c>
      <c r="F49" s="11">
        <f t="shared" si="39"/>
        <v>27</v>
      </c>
      <c r="G49" s="12">
        <f t="shared" si="32"/>
        <v>0.870967741935484</v>
      </c>
      <c r="H49" s="11"/>
      <c r="I49" s="11"/>
      <c r="J49" s="12"/>
      <c r="K49" s="11"/>
      <c r="L49" s="11"/>
      <c r="M49" s="12"/>
      <c r="N49" s="11">
        <f t="shared" ref="N49:O49" si="40">N42+N48</f>
        <v>12</v>
      </c>
      <c r="O49" s="11">
        <f t="shared" si="40"/>
        <v>12</v>
      </c>
      <c r="P49" s="12">
        <f t="shared" si="36"/>
        <v>1</v>
      </c>
      <c r="Q49" s="25">
        <f t="shared" si="37"/>
        <v>256</v>
      </c>
      <c r="R49" s="11">
        <f t="shared" si="37"/>
        <v>230</v>
      </c>
      <c r="S49" s="26">
        <f t="shared" si="38"/>
        <v>0.8984375</v>
      </c>
    </row>
    <row r="50" customHeight="1" spans="1:19">
      <c r="A50" s="10" t="s">
        <v>57</v>
      </c>
      <c r="B50" s="11">
        <f t="shared" ref="B50:F50" si="41">B36+B49</f>
        <v>350</v>
      </c>
      <c r="C50" s="11">
        <f t="shared" si="41"/>
        <v>319</v>
      </c>
      <c r="D50" s="12">
        <f t="shared" si="34"/>
        <v>0.911428571428571</v>
      </c>
      <c r="E50" s="11">
        <f t="shared" si="41"/>
        <v>44</v>
      </c>
      <c r="F50" s="11">
        <f t="shared" si="41"/>
        <v>39</v>
      </c>
      <c r="G50" s="12">
        <f t="shared" si="32"/>
        <v>0.886363636363636</v>
      </c>
      <c r="H50" s="11"/>
      <c r="I50" s="11"/>
      <c r="J50" s="12"/>
      <c r="K50" s="11"/>
      <c r="L50" s="11"/>
      <c r="M50" s="12"/>
      <c r="N50" s="11">
        <f t="shared" ref="N50:O50" si="42">N36+N49</f>
        <v>14</v>
      </c>
      <c r="O50" s="11">
        <f t="shared" si="42"/>
        <v>14</v>
      </c>
      <c r="P50" s="12">
        <f t="shared" si="36"/>
        <v>1</v>
      </c>
      <c r="Q50" s="25">
        <f t="shared" si="37"/>
        <v>408</v>
      </c>
      <c r="R50" s="11">
        <f t="shared" si="37"/>
        <v>372</v>
      </c>
      <c r="S50" s="26">
        <f t="shared" si="38"/>
        <v>0.911764705882353</v>
      </c>
    </row>
    <row r="51" customHeight="1" spans="1:19">
      <c r="A51" s="10" t="s">
        <v>58</v>
      </c>
      <c r="B51" s="11">
        <f t="shared" ref="B51:F51" si="43">B23+B50</f>
        <v>1708</v>
      </c>
      <c r="C51" s="11">
        <f t="shared" si="43"/>
        <v>1509</v>
      </c>
      <c r="D51" s="12">
        <f t="shared" si="34"/>
        <v>0.883489461358314</v>
      </c>
      <c r="E51" s="11">
        <f t="shared" si="43"/>
        <v>419</v>
      </c>
      <c r="F51" s="11">
        <f t="shared" si="43"/>
        <v>381</v>
      </c>
      <c r="G51" s="12">
        <f t="shared" si="32"/>
        <v>0.909307875894988</v>
      </c>
      <c r="H51" s="11"/>
      <c r="I51" s="11"/>
      <c r="J51" s="12"/>
      <c r="K51" s="11"/>
      <c r="L51" s="11"/>
      <c r="M51" s="12"/>
      <c r="N51" s="11">
        <f t="shared" ref="N51:O51" si="44">N23+N50</f>
        <v>343</v>
      </c>
      <c r="O51" s="11">
        <f t="shared" si="44"/>
        <v>314</v>
      </c>
      <c r="P51" s="12">
        <f t="shared" si="36"/>
        <v>0.915451895043732</v>
      </c>
      <c r="Q51" s="28">
        <f t="shared" si="37"/>
        <v>2470</v>
      </c>
      <c r="R51" s="29">
        <f t="shared" si="37"/>
        <v>2204</v>
      </c>
      <c r="S51" s="30">
        <f t="shared" si="38"/>
        <v>0.892307692307692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C8" sqref="C8"/>
    </sheetView>
  </sheetViews>
  <sheetFormatPr defaultColWidth="9.13333333333333" defaultRowHeight="13.5"/>
  <cols>
    <col min="1" max="1" width="23.6" style="1" customWidth="1"/>
    <col min="2" max="22" width="5.4" style="2" customWidth="1"/>
    <col min="23" max="16384" width="9.13333333333333" style="2"/>
  </cols>
  <sheetData>
    <row r="1" ht="28.15" customHeight="1" spans="1:22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5"/>
      <c r="R1" s="15"/>
      <c r="S1" s="15"/>
      <c r="T1" s="16"/>
      <c r="U1" s="16"/>
      <c r="V1" s="16"/>
    </row>
    <row r="2" ht="28.15" customHeight="1" spans="1:22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71</v>
      </c>
      <c r="R2" s="6"/>
      <c r="S2" s="17"/>
      <c r="T2" s="18" t="s">
        <v>7</v>
      </c>
      <c r="U2" s="19"/>
      <c r="V2" s="20"/>
    </row>
    <row r="3" ht="28.15" customHeight="1" spans="1:22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6" t="s">
        <v>8</v>
      </c>
      <c r="R3" s="6" t="s">
        <v>9</v>
      </c>
      <c r="S3" s="6" t="s">
        <v>10</v>
      </c>
      <c r="T3" s="21" t="s">
        <v>8</v>
      </c>
      <c r="U3" s="6" t="s">
        <v>9</v>
      </c>
      <c r="V3" s="22" t="s">
        <v>10</v>
      </c>
    </row>
    <row r="4" spans="1:22">
      <c r="A4" s="7" t="s">
        <v>11</v>
      </c>
      <c r="B4" s="8">
        <v>227</v>
      </c>
      <c r="C4" s="8">
        <v>163</v>
      </c>
      <c r="D4" s="9">
        <f t="shared" ref="D4:D12" si="0">C4/B4</f>
        <v>0.718061674008811</v>
      </c>
      <c r="E4" s="8"/>
      <c r="F4" s="8"/>
      <c r="G4" s="9"/>
      <c r="H4" s="8"/>
      <c r="I4" s="8"/>
      <c r="J4" s="9"/>
      <c r="K4" s="8"/>
      <c r="L4" s="8"/>
      <c r="M4" s="9"/>
      <c r="N4" s="8">
        <v>105</v>
      </c>
      <c r="O4" s="8">
        <v>96</v>
      </c>
      <c r="P4" s="9">
        <f t="shared" ref="P4" si="1">O4/N4</f>
        <v>0.914285714285714</v>
      </c>
      <c r="Q4" s="8">
        <v>85</v>
      </c>
      <c r="R4" s="8">
        <v>54</v>
      </c>
      <c r="S4" s="9">
        <f t="shared" ref="S4" si="2">R4/Q4</f>
        <v>0.635294117647059</v>
      </c>
      <c r="T4" s="23">
        <f>B4+E4+H4+K4+N4+Q4</f>
        <v>417</v>
      </c>
      <c r="U4" s="8">
        <f t="shared" ref="U4:U51" si="3">C4+F4+I4+L4+O4+R4</f>
        <v>313</v>
      </c>
      <c r="V4" s="24">
        <f t="shared" ref="V4:V12" si="4">U4/T4</f>
        <v>0.750599520383693</v>
      </c>
    </row>
    <row r="5" spans="1:22">
      <c r="A5" s="7" t="s">
        <v>12</v>
      </c>
      <c r="B5" s="8"/>
      <c r="C5" s="8"/>
      <c r="D5" s="9"/>
      <c r="E5" s="8"/>
      <c r="F5" s="8"/>
      <c r="G5" s="9"/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23"/>
      <c r="U5" s="8"/>
      <c r="V5" s="24"/>
    </row>
    <row r="6" spans="1:22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23"/>
      <c r="U6" s="8"/>
      <c r="V6" s="24"/>
    </row>
    <row r="7" spans="1:22">
      <c r="A7" s="7" t="s">
        <v>14</v>
      </c>
      <c r="B7" s="8">
        <v>158</v>
      </c>
      <c r="C7" s="8">
        <v>134</v>
      </c>
      <c r="D7" s="9">
        <f t="shared" si="0"/>
        <v>0.848101265822785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8">
        <v>46</v>
      </c>
      <c r="R7" s="8">
        <v>38</v>
      </c>
      <c r="S7" s="9">
        <f t="shared" ref="S7:S8" si="5">R7/Q7</f>
        <v>0.826086956521739</v>
      </c>
      <c r="T7" s="23">
        <f t="shared" ref="T5:T51" si="6">B7+E7+H7+K7+N7+Q7</f>
        <v>204</v>
      </c>
      <c r="U7" s="8">
        <f t="shared" si="3"/>
        <v>172</v>
      </c>
      <c r="V7" s="24">
        <f t="shared" si="4"/>
        <v>0.843137254901961</v>
      </c>
    </row>
    <row r="8" spans="1:22">
      <c r="A8" s="7" t="s">
        <v>15</v>
      </c>
      <c r="B8" s="8">
        <v>43</v>
      </c>
      <c r="C8" s="8">
        <v>36</v>
      </c>
      <c r="D8" s="9">
        <f t="shared" si="0"/>
        <v>0.837209302325581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8">
        <v>45</v>
      </c>
      <c r="R8" s="8">
        <v>41</v>
      </c>
      <c r="S8" s="9">
        <f t="shared" si="5"/>
        <v>0.911111111111111</v>
      </c>
      <c r="T8" s="23">
        <f t="shared" si="6"/>
        <v>88</v>
      </c>
      <c r="U8" s="8">
        <f t="shared" si="3"/>
        <v>77</v>
      </c>
      <c r="V8" s="24">
        <f t="shared" si="4"/>
        <v>0.875</v>
      </c>
    </row>
    <row r="9" spans="1:22">
      <c r="A9" s="10" t="s">
        <v>16</v>
      </c>
      <c r="B9" s="11">
        <f t="shared" ref="B9:F9" si="7">SUM(B4:B8)</f>
        <v>428</v>
      </c>
      <c r="C9" s="11">
        <f t="shared" si="7"/>
        <v>333</v>
      </c>
      <c r="D9" s="12">
        <f t="shared" si="0"/>
        <v>0.77803738317757</v>
      </c>
      <c r="E9" s="11"/>
      <c r="F9" s="11"/>
      <c r="G9" s="12"/>
      <c r="H9" s="11"/>
      <c r="I9" s="11"/>
      <c r="J9" s="12"/>
      <c r="K9" s="11"/>
      <c r="L9" s="11"/>
      <c r="M9" s="12"/>
      <c r="N9" s="11">
        <f t="shared" ref="N9:O9" si="8">SUM(N4:N8)</f>
        <v>105</v>
      </c>
      <c r="O9" s="11">
        <f t="shared" si="8"/>
        <v>96</v>
      </c>
      <c r="P9" s="12">
        <f t="shared" ref="P9:P14" si="9">O9/N9</f>
        <v>0.914285714285714</v>
      </c>
      <c r="Q9" s="11">
        <f t="shared" ref="Q9:R9" si="10">SUM(Q4:Q8)</f>
        <v>176</v>
      </c>
      <c r="R9" s="11">
        <f t="shared" si="10"/>
        <v>133</v>
      </c>
      <c r="S9" s="12">
        <f t="shared" ref="S9:S14" si="11">R9/Q9</f>
        <v>0.755681818181818</v>
      </c>
      <c r="T9" s="25">
        <f t="shared" si="6"/>
        <v>709</v>
      </c>
      <c r="U9" s="11">
        <f t="shared" si="3"/>
        <v>562</v>
      </c>
      <c r="V9" s="26">
        <f t="shared" si="4"/>
        <v>0.792665726375176</v>
      </c>
    </row>
    <row r="10" spans="1:22">
      <c r="A10" s="7" t="s">
        <v>17</v>
      </c>
      <c r="B10" s="8">
        <v>563</v>
      </c>
      <c r="C10" s="8">
        <v>531</v>
      </c>
      <c r="D10" s="9">
        <f t="shared" si="0"/>
        <v>0.94316163410302</v>
      </c>
      <c r="E10" s="8"/>
      <c r="F10" s="8"/>
      <c r="G10" s="9"/>
      <c r="H10" s="8"/>
      <c r="I10" s="8"/>
      <c r="J10" s="9"/>
      <c r="K10" s="8"/>
      <c r="L10" s="8"/>
      <c r="M10" s="9"/>
      <c r="N10" s="8">
        <v>201</v>
      </c>
      <c r="O10" s="8">
        <v>190</v>
      </c>
      <c r="P10" s="9">
        <f t="shared" si="9"/>
        <v>0.945273631840796</v>
      </c>
      <c r="Q10" s="8">
        <v>28</v>
      </c>
      <c r="R10" s="8">
        <v>28</v>
      </c>
      <c r="S10" s="9">
        <f t="shared" si="11"/>
        <v>1</v>
      </c>
      <c r="T10" s="27">
        <f t="shared" si="6"/>
        <v>792</v>
      </c>
      <c r="U10" s="8">
        <f t="shared" si="3"/>
        <v>749</v>
      </c>
      <c r="V10" s="24">
        <f t="shared" si="4"/>
        <v>0.945707070707071</v>
      </c>
    </row>
    <row r="11" spans="1:22">
      <c r="A11" s="7" t="s">
        <v>18</v>
      </c>
      <c r="B11" s="8">
        <v>61</v>
      </c>
      <c r="C11" s="8">
        <v>59</v>
      </c>
      <c r="D11" s="9">
        <f t="shared" si="0"/>
        <v>0.967213114754098</v>
      </c>
      <c r="E11" s="8"/>
      <c r="F11" s="8"/>
      <c r="G11" s="9"/>
      <c r="H11" s="8"/>
      <c r="I11" s="8"/>
      <c r="J11" s="9"/>
      <c r="K11" s="8"/>
      <c r="L11" s="8"/>
      <c r="M11" s="9"/>
      <c r="N11" s="8">
        <v>52</v>
      </c>
      <c r="O11" s="8">
        <v>47</v>
      </c>
      <c r="P11" s="9">
        <f t="shared" si="9"/>
        <v>0.903846153846154</v>
      </c>
      <c r="Q11" s="8"/>
      <c r="R11" s="8"/>
      <c r="S11" s="9"/>
      <c r="T11" s="27">
        <f t="shared" si="6"/>
        <v>113</v>
      </c>
      <c r="U11" s="8">
        <f t="shared" si="3"/>
        <v>106</v>
      </c>
      <c r="V11" s="24">
        <f t="shared" si="4"/>
        <v>0.938053097345133</v>
      </c>
    </row>
    <row r="12" spans="1:22">
      <c r="A12" s="7" t="s">
        <v>19</v>
      </c>
      <c r="B12" s="8">
        <v>121</v>
      </c>
      <c r="C12" s="8">
        <v>109</v>
      </c>
      <c r="D12" s="9">
        <f t="shared" si="0"/>
        <v>0.900826446280992</v>
      </c>
      <c r="E12" s="8"/>
      <c r="F12" s="8"/>
      <c r="G12" s="9"/>
      <c r="H12" s="8"/>
      <c r="I12" s="8"/>
      <c r="J12" s="9"/>
      <c r="K12" s="8"/>
      <c r="L12" s="8"/>
      <c r="M12" s="9"/>
      <c r="N12" s="8">
        <v>27</v>
      </c>
      <c r="O12" s="8">
        <v>26</v>
      </c>
      <c r="P12" s="9">
        <f t="shared" si="9"/>
        <v>0.962962962962963</v>
      </c>
      <c r="Q12" s="8">
        <v>8</v>
      </c>
      <c r="R12" s="8">
        <v>7</v>
      </c>
      <c r="S12" s="9">
        <f t="shared" si="11"/>
        <v>0.875</v>
      </c>
      <c r="T12" s="27">
        <f t="shared" si="6"/>
        <v>156</v>
      </c>
      <c r="U12" s="8">
        <f t="shared" si="3"/>
        <v>142</v>
      </c>
      <c r="V12" s="24">
        <f t="shared" si="4"/>
        <v>0.91025641025641</v>
      </c>
    </row>
    <row r="13" spans="1:22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27"/>
      <c r="U13" s="8"/>
      <c r="V13" s="24"/>
    </row>
    <row r="14" spans="1:22">
      <c r="A14" s="7" t="s">
        <v>21</v>
      </c>
      <c r="B14" s="8">
        <v>60</v>
      </c>
      <c r="C14" s="8">
        <v>51</v>
      </c>
      <c r="D14" s="9">
        <f t="shared" ref="D14:D46" si="12">C14/B14</f>
        <v>0.85</v>
      </c>
      <c r="E14" s="8"/>
      <c r="F14" s="8"/>
      <c r="G14" s="9"/>
      <c r="H14" s="8"/>
      <c r="I14" s="8"/>
      <c r="J14" s="9"/>
      <c r="K14" s="8"/>
      <c r="L14" s="8"/>
      <c r="M14" s="9"/>
      <c r="N14" s="8">
        <v>1</v>
      </c>
      <c r="O14" s="8">
        <v>1</v>
      </c>
      <c r="P14" s="9">
        <f t="shared" si="9"/>
        <v>1</v>
      </c>
      <c r="Q14" s="8">
        <v>2</v>
      </c>
      <c r="R14" s="8">
        <v>2</v>
      </c>
      <c r="S14" s="9">
        <f t="shared" ref="S14:S19" si="13">R14/Q14</f>
        <v>1</v>
      </c>
      <c r="T14" s="27">
        <f t="shared" si="6"/>
        <v>63</v>
      </c>
      <c r="U14" s="8">
        <f t="shared" si="3"/>
        <v>54</v>
      </c>
      <c r="V14" s="24">
        <f t="shared" ref="V14:V34" si="14">U14/T14</f>
        <v>0.857142857142857</v>
      </c>
    </row>
    <row r="15" spans="1:22">
      <c r="A15" s="7" t="s">
        <v>22</v>
      </c>
      <c r="B15" s="8">
        <v>3</v>
      </c>
      <c r="C15" s="8">
        <v>3</v>
      </c>
      <c r="D15" s="9">
        <f t="shared" si="12"/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27">
        <f t="shared" si="6"/>
        <v>3</v>
      </c>
      <c r="U15" s="8">
        <f t="shared" si="3"/>
        <v>3</v>
      </c>
      <c r="V15" s="24">
        <f t="shared" si="14"/>
        <v>1</v>
      </c>
    </row>
    <row r="16" spans="1:22">
      <c r="A16" s="7" t="s">
        <v>23</v>
      </c>
      <c r="B16" s="8">
        <v>1</v>
      </c>
      <c r="C16" s="8">
        <v>1</v>
      </c>
      <c r="D16" s="9">
        <f t="shared" si="12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27">
        <f t="shared" si="6"/>
        <v>1</v>
      </c>
      <c r="U16" s="8">
        <f t="shared" si="3"/>
        <v>1</v>
      </c>
      <c r="V16" s="24">
        <f t="shared" si="14"/>
        <v>1</v>
      </c>
    </row>
    <row r="17" spans="1:22">
      <c r="A17" s="7" t="s">
        <v>24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27"/>
      <c r="U17" s="8"/>
      <c r="V17" s="24"/>
    </row>
    <row r="18" spans="1:22">
      <c r="A18" s="7" t="s">
        <v>25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27"/>
      <c r="U18" s="8"/>
      <c r="V18" s="24"/>
    </row>
    <row r="19" spans="1:22">
      <c r="A19" s="7" t="s">
        <v>26</v>
      </c>
      <c r="B19" s="8"/>
      <c r="C19" s="8"/>
      <c r="D19" s="9"/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27"/>
      <c r="U19" s="8"/>
      <c r="V19" s="24"/>
    </row>
    <row r="20" spans="1:22">
      <c r="A20" s="7" t="s">
        <v>27</v>
      </c>
      <c r="B20" s="8">
        <v>2</v>
      </c>
      <c r="C20" s="8">
        <v>1</v>
      </c>
      <c r="D20" s="9">
        <f t="shared" si="12"/>
        <v>0.5</v>
      </c>
      <c r="E20" s="8"/>
      <c r="F20" s="8"/>
      <c r="G20" s="9"/>
      <c r="H20" s="8"/>
      <c r="I20" s="8"/>
      <c r="J20" s="9"/>
      <c r="K20" s="8"/>
      <c r="L20" s="8"/>
      <c r="M20" s="9"/>
      <c r="N20" s="8">
        <v>1</v>
      </c>
      <c r="O20" s="8">
        <v>1</v>
      </c>
      <c r="P20" s="9">
        <f t="shared" ref="P19:P21" si="15">O20/N20</f>
        <v>1</v>
      </c>
      <c r="Q20" s="8"/>
      <c r="R20" s="8"/>
      <c r="S20" s="9"/>
      <c r="T20" s="27">
        <f t="shared" si="6"/>
        <v>3</v>
      </c>
      <c r="U20" s="8">
        <f t="shared" si="3"/>
        <v>2</v>
      </c>
      <c r="V20" s="24">
        <f t="shared" si="14"/>
        <v>0.666666666666667</v>
      </c>
    </row>
    <row r="21" spans="1:22">
      <c r="A21" s="7" t="s">
        <v>28</v>
      </c>
      <c r="B21" s="8">
        <v>1</v>
      </c>
      <c r="C21" s="8">
        <v>0</v>
      </c>
      <c r="D21" s="9">
        <f t="shared" si="12"/>
        <v>0</v>
      </c>
      <c r="E21" s="8"/>
      <c r="F21" s="8"/>
      <c r="G21" s="9"/>
      <c r="H21" s="8"/>
      <c r="I21" s="8"/>
      <c r="J21" s="9"/>
      <c r="K21" s="8"/>
      <c r="L21" s="8"/>
      <c r="M21" s="9"/>
      <c r="N21" s="8">
        <v>1</v>
      </c>
      <c r="O21" s="8">
        <v>1</v>
      </c>
      <c r="P21" s="9">
        <f t="shared" si="15"/>
        <v>1</v>
      </c>
      <c r="Q21" s="8"/>
      <c r="R21" s="8"/>
      <c r="S21" s="9"/>
      <c r="T21" s="27">
        <f t="shared" si="6"/>
        <v>2</v>
      </c>
      <c r="U21" s="8">
        <f t="shared" si="3"/>
        <v>1</v>
      </c>
      <c r="V21" s="24">
        <f t="shared" si="14"/>
        <v>0.5</v>
      </c>
    </row>
    <row r="22" spans="1:22">
      <c r="A22" s="10" t="s">
        <v>29</v>
      </c>
      <c r="B22" s="11">
        <f t="shared" ref="B22:F22" si="16">SUM(B10:B21)</f>
        <v>812</v>
      </c>
      <c r="C22" s="11">
        <f t="shared" si="16"/>
        <v>755</v>
      </c>
      <c r="D22" s="12">
        <f t="shared" si="12"/>
        <v>0.929802955665025</v>
      </c>
      <c r="E22" s="11"/>
      <c r="F22" s="11"/>
      <c r="G22" s="12"/>
      <c r="H22" s="11"/>
      <c r="I22" s="11"/>
      <c r="J22" s="12"/>
      <c r="K22" s="11"/>
      <c r="L22" s="11"/>
      <c r="M22" s="12"/>
      <c r="N22" s="11">
        <f t="shared" ref="N22:O22" si="17">SUM(N10:N21)</f>
        <v>283</v>
      </c>
      <c r="O22" s="11">
        <f t="shared" si="17"/>
        <v>266</v>
      </c>
      <c r="P22" s="12">
        <f t="shared" ref="P22:P23" si="18">O22/N22</f>
        <v>0.939929328621908</v>
      </c>
      <c r="Q22" s="11">
        <f t="shared" ref="Q22:R22" si="19">SUM(Q10:Q21)</f>
        <v>38</v>
      </c>
      <c r="R22" s="11">
        <f t="shared" si="19"/>
        <v>37</v>
      </c>
      <c r="S22" s="12">
        <f t="shared" ref="S22:S23" si="20">R22/Q22</f>
        <v>0.973684210526316</v>
      </c>
      <c r="T22" s="25">
        <f t="shared" si="6"/>
        <v>1133</v>
      </c>
      <c r="U22" s="11">
        <f t="shared" si="3"/>
        <v>1058</v>
      </c>
      <c r="V22" s="26">
        <f t="shared" si="14"/>
        <v>0.933804060017652</v>
      </c>
    </row>
    <row r="23" spans="1:22">
      <c r="A23" s="10" t="s">
        <v>30</v>
      </c>
      <c r="B23" s="11">
        <f t="shared" ref="B23:F23" si="21">B9+B22</f>
        <v>1240</v>
      </c>
      <c r="C23" s="11">
        <f t="shared" si="21"/>
        <v>1088</v>
      </c>
      <c r="D23" s="12">
        <f t="shared" si="12"/>
        <v>0.87741935483871</v>
      </c>
      <c r="E23" s="11"/>
      <c r="F23" s="11"/>
      <c r="G23" s="12"/>
      <c r="H23" s="11"/>
      <c r="I23" s="11"/>
      <c r="J23" s="12"/>
      <c r="K23" s="11"/>
      <c r="L23" s="11"/>
      <c r="M23" s="12"/>
      <c r="N23" s="11">
        <f t="shared" ref="N23:O23" si="22">N9+N22</f>
        <v>388</v>
      </c>
      <c r="O23" s="11">
        <f t="shared" si="22"/>
        <v>362</v>
      </c>
      <c r="P23" s="12">
        <f t="shared" si="18"/>
        <v>0.93298969072165</v>
      </c>
      <c r="Q23" s="11">
        <f t="shared" ref="Q23:R23" si="23">Q9+Q22</f>
        <v>214</v>
      </c>
      <c r="R23" s="11">
        <f t="shared" si="23"/>
        <v>170</v>
      </c>
      <c r="S23" s="12">
        <f t="shared" si="20"/>
        <v>0.794392523364486</v>
      </c>
      <c r="T23" s="25">
        <f t="shared" si="6"/>
        <v>1842</v>
      </c>
      <c r="U23" s="11">
        <f t="shared" si="3"/>
        <v>1620</v>
      </c>
      <c r="V23" s="26">
        <f t="shared" si="14"/>
        <v>0.879478827361563</v>
      </c>
    </row>
    <row r="24" spans="1:22">
      <c r="A24" s="7" t="s">
        <v>31</v>
      </c>
      <c r="B24" s="8">
        <v>13</v>
      </c>
      <c r="C24" s="8">
        <v>9</v>
      </c>
      <c r="D24" s="9">
        <f t="shared" si="12"/>
        <v>0.692307692307692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27">
        <f t="shared" si="6"/>
        <v>13</v>
      </c>
      <c r="U24" s="8">
        <f t="shared" si="3"/>
        <v>9</v>
      </c>
      <c r="V24" s="24">
        <f t="shared" si="14"/>
        <v>0.692307692307692</v>
      </c>
    </row>
    <row r="25" spans="1:22">
      <c r="A25" s="7" t="s">
        <v>32</v>
      </c>
      <c r="B25" s="8">
        <v>6</v>
      </c>
      <c r="C25" s="8">
        <v>5</v>
      </c>
      <c r="D25" s="9">
        <f t="shared" si="12"/>
        <v>0.833333333333333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27">
        <f t="shared" si="6"/>
        <v>6</v>
      </c>
      <c r="U25" s="8">
        <f t="shared" si="3"/>
        <v>5</v>
      </c>
      <c r="V25" s="24">
        <f t="shared" si="14"/>
        <v>0.833333333333333</v>
      </c>
    </row>
    <row r="26" spans="1:22">
      <c r="A26" s="7" t="s">
        <v>33</v>
      </c>
      <c r="B26" s="8">
        <v>34</v>
      </c>
      <c r="C26" s="8">
        <v>31</v>
      </c>
      <c r="D26" s="9">
        <f t="shared" si="12"/>
        <v>0.911764705882353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27">
        <f t="shared" si="6"/>
        <v>34</v>
      </c>
      <c r="U26" s="8">
        <f t="shared" si="3"/>
        <v>31</v>
      </c>
      <c r="V26" s="24">
        <f t="shared" si="14"/>
        <v>0.911764705882353</v>
      </c>
    </row>
    <row r="27" spans="1:22">
      <c r="A27" s="7" t="s">
        <v>34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27"/>
      <c r="U27" s="8"/>
      <c r="V27" s="24"/>
    </row>
    <row r="28" spans="1:22">
      <c r="A28" s="7" t="s">
        <v>35</v>
      </c>
      <c r="B28" s="8">
        <v>1</v>
      </c>
      <c r="C28" s="8">
        <v>1</v>
      </c>
      <c r="D28" s="9">
        <f t="shared" si="12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27">
        <f t="shared" si="6"/>
        <v>1</v>
      </c>
      <c r="U28" s="8">
        <f t="shared" si="3"/>
        <v>1</v>
      </c>
      <c r="V28" s="24">
        <f t="shared" si="14"/>
        <v>1</v>
      </c>
    </row>
    <row r="29" spans="1:22">
      <c r="A29" s="10" t="s">
        <v>36</v>
      </c>
      <c r="B29" s="11">
        <f t="shared" ref="B29:F29" si="24">SUM(B24:B28)</f>
        <v>54</v>
      </c>
      <c r="C29" s="11">
        <f t="shared" si="24"/>
        <v>46</v>
      </c>
      <c r="D29" s="12">
        <f t="shared" si="12"/>
        <v>0.851851851851852</v>
      </c>
      <c r="E29" s="11"/>
      <c r="F29" s="11"/>
      <c r="G29" s="12"/>
      <c r="H29" s="11"/>
      <c r="I29" s="11"/>
      <c r="J29" s="12"/>
      <c r="K29" s="11"/>
      <c r="L29" s="11"/>
      <c r="M29" s="12"/>
      <c r="N29" s="11"/>
      <c r="O29" s="11"/>
      <c r="P29" s="12"/>
      <c r="Q29" s="11"/>
      <c r="R29" s="11"/>
      <c r="S29" s="12"/>
      <c r="T29" s="25">
        <f t="shared" si="6"/>
        <v>54</v>
      </c>
      <c r="U29" s="11">
        <f t="shared" si="3"/>
        <v>46</v>
      </c>
      <c r="V29" s="26">
        <f t="shared" si="14"/>
        <v>0.851851851851852</v>
      </c>
    </row>
    <row r="30" spans="1:22">
      <c r="A30" s="7" t="s">
        <v>37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27"/>
      <c r="U30" s="8"/>
      <c r="V30" s="24"/>
    </row>
    <row r="31" spans="1:22">
      <c r="A31" s="7" t="s">
        <v>38</v>
      </c>
      <c r="B31" s="8">
        <v>7</v>
      </c>
      <c r="C31" s="8">
        <v>7</v>
      </c>
      <c r="D31" s="9">
        <f t="shared" si="12"/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27">
        <f t="shared" si="6"/>
        <v>7</v>
      </c>
      <c r="U31" s="8">
        <f t="shared" si="3"/>
        <v>7</v>
      </c>
      <c r="V31" s="24">
        <f t="shared" si="14"/>
        <v>1</v>
      </c>
    </row>
    <row r="32" spans="1:22">
      <c r="A32" s="7" t="s">
        <v>39</v>
      </c>
      <c r="B32" s="8">
        <v>123</v>
      </c>
      <c r="C32" s="8">
        <v>116</v>
      </c>
      <c r="D32" s="9">
        <f t="shared" si="12"/>
        <v>0.943089430894309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27">
        <f t="shared" si="6"/>
        <v>123</v>
      </c>
      <c r="U32" s="8">
        <f t="shared" si="3"/>
        <v>116</v>
      </c>
      <c r="V32" s="24">
        <f t="shared" si="14"/>
        <v>0.943089430894309</v>
      </c>
    </row>
    <row r="33" spans="1:22">
      <c r="A33" s="7" t="s">
        <v>40</v>
      </c>
      <c r="B33" s="8">
        <v>1</v>
      </c>
      <c r="C33" s="8">
        <v>1</v>
      </c>
      <c r="D33" s="9">
        <f t="shared" si="12"/>
        <v>1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27">
        <f t="shared" si="6"/>
        <v>1</v>
      </c>
      <c r="U33" s="8">
        <f t="shared" si="3"/>
        <v>1</v>
      </c>
      <c r="V33" s="24">
        <f t="shared" si="14"/>
        <v>1</v>
      </c>
    </row>
    <row r="34" spans="1:22">
      <c r="A34" s="7" t="s">
        <v>41</v>
      </c>
      <c r="B34" s="8">
        <v>1</v>
      </c>
      <c r="C34" s="8">
        <v>1</v>
      </c>
      <c r="D34" s="9">
        <f t="shared" si="12"/>
        <v>1</v>
      </c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27">
        <f t="shared" si="6"/>
        <v>1</v>
      </c>
      <c r="U34" s="8">
        <f t="shared" si="3"/>
        <v>1</v>
      </c>
      <c r="V34" s="24">
        <f t="shared" si="14"/>
        <v>1</v>
      </c>
    </row>
    <row r="35" spans="1:22">
      <c r="A35" s="10" t="s">
        <v>42</v>
      </c>
      <c r="B35" s="11">
        <f t="shared" ref="B35:F35" si="25">SUM(B30:B34)</f>
        <v>132</v>
      </c>
      <c r="C35" s="11">
        <f t="shared" si="25"/>
        <v>125</v>
      </c>
      <c r="D35" s="12">
        <f t="shared" si="12"/>
        <v>0.946969696969697</v>
      </c>
      <c r="E35" s="11"/>
      <c r="F35" s="11"/>
      <c r="G35" s="12"/>
      <c r="H35" s="11"/>
      <c r="I35" s="11"/>
      <c r="J35" s="12"/>
      <c r="K35" s="11"/>
      <c r="L35" s="11"/>
      <c r="M35" s="12"/>
      <c r="N35" s="11"/>
      <c r="O35" s="11"/>
      <c r="P35" s="12"/>
      <c r="Q35" s="11"/>
      <c r="R35" s="11"/>
      <c r="S35" s="12"/>
      <c r="T35" s="25">
        <f t="shared" si="6"/>
        <v>132</v>
      </c>
      <c r="U35" s="11">
        <f t="shared" si="3"/>
        <v>125</v>
      </c>
      <c r="V35" s="26">
        <f t="shared" ref="V35:V46" si="26">U35/T35</f>
        <v>0.946969696969697</v>
      </c>
    </row>
    <row r="36" spans="1:22">
      <c r="A36" s="10" t="s">
        <v>43</v>
      </c>
      <c r="B36" s="11">
        <f t="shared" ref="B36:F36" si="27">B29+B35</f>
        <v>186</v>
      </c>
      <c r="C36" s="11">
        <f t="shared" si="27"/>
        <v>171</v>
      </c>
      <c r="D36" s="12">
        <f t="shared" si="12"/>
        <v>0.919354838709677</v>
      </c>
      <c r="E36" s="11"/>
      <c r="F36" s="11"/>
      <c r="G36" s="12"/>
      <c r="H36" s="11"/>
      <c r="I36" s="11"/>
      <c r="J36" s="12"/>
      <c r="K36" s="11"/>
      <c r="L36" s="11"/>
      <c r="M36" s="12"/>
      <c r="N36" s="11"/>
      <c r="O36" s="11"/>
      <c r="P36" s="12"/>
      <c r="Q36" s="11"/>
      <c r="R36" s="11"/>
      <c r="S36" s="12"/>
      <c r="T36" s="25">
        <f t="shared" si="6"/>
        <v>186</v>
      </c>
      <c r="U36" s="11">
        <f t="shared" si="3"/>
        <v>171</v>
      </c>
      <c r="V36" s="26">
        <f t="shared" si="26"/>
        <v>0.919354838709677</v>
      </c>
    </row>
    <row r="37" spans="1:22">
      <c r="A37" s="7" t="s">
        <v>44</v>
      </c>
      <c r="B37" s="8">
        <v>10</v>
      </c>
      <c r="C37" s="8">
        <v>10</v>
      </c>
      <c r="D37" s="9">
        <f t="shared" si="12"/>
        <v>1</v>
      </c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27">
        <f t="shared" si="6"/>
        <v>10</v>
      </c>
      <c r="U37" s="8">
        <f t="shared" si="3"/>
        <v>10</v>
      </c>
      <c r="V37" s="24">
        <f t="shared" si="26"/>
        <v>1</v>
      </c>
    </row>
    <row r="38" spans="1:22">
      <c r="A38" s="7" t="s">
        <v>45</v>
      </c>
      <c r="B38" s="8">
        <v>12</v>
      </c>
      <c r="C38" s="8">
        <v>10</v>
      </c>
      <c r="D38" s="9">
        <f t="shared" si="12"/>
        <v>0.833333333333333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27">
        <f t="shared" si="6"/>
        <v>12</v>
      </c>
      <c r="U38" s="8">
        <f t="shared" si="3"/>
        <v>10</v>
      </c>
      <c r="V38" s="24">
        <f t="shared" si="26"/>
        <v>0.833333333333333</v>
      </c>
    </row>
    <row r="39" spans="1:22">
      <c r="A39" s="7" t="s">
        <v>46</v>
      </c>
      <c r="B39" s="8">
        <v>51</v>
      </c>
      <c r="C39" s="8">
        <v>42</v>
      </c>
      <c r="D39" s="9">
        <f t="shared" si="12"/>
        <v>0.823529411764706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8"/>
      <c r="R39" s="8"/>
      <c r="S39" s="9"/>
      <c r="T39" s="27">
        <f t="shared" si="6"/>
        <v>51</v>
      </c>
      <c r="U39" s="8">
        <f t="shared" si="3"/>
        <v>42</v>
      </c>
      <c r="V39" s="24">
        <f t="shared" si="26"/>
        <v>0.823529411764706</v>
      </c>
    </row>
    <row r="40" spans="1:22">
      <c r="A40" s="7" t="s">
        <v>47</v>
      </c>
      <c r="B40" s="8">
        <v>1</v>
      </c>
      <c r="C40" s="8">
        <v>0</v>
      </c>
      <c r="D40" s="9">
        <f t="shared" si="12"/>
        <v>0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27">
        <f t="shared" si="6"/>
        <v>1</v>
      </c>
      <c r="U40" s="8">
        <f t="shared" si="3"/>
        <v>0</v>
      </c>
      <c r="V40" s="24">
        <f t="shared" si="26"/>
        <v>0</v>
      </c>
    </row>
    <row r="41" spans="1:22">
      <c r="A41" s="7" t="s">
        <v>48</v>
      </c>
      <c r="B41" s="8">
        <v>1</v>
      </c>
      <c r="C41" s="8">
        <v>1</v>
      </c>
      <c r="D41" s="9">
        <f t="shared" si="12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27">
        <f t="shared" si="6"/>
        <v>1</v>
      </c>
      <c r="U41" s="8">
        <f t="shared" si="3"/>
        <v>1</v>
      </c>
      <c r="V41" s="24">
        <f t="shared" si="26"/>
        <v>1</v>
      </c>
    </row>
    <row r="42" spans="1:22">
      <c r="A42" s="10" t="s">
        <v>49</v>
      </c>
      <c r="B42" s="11">
        <f t="shared" ref="B42:F42" si="28">SUM(B37:B41)</f>
        <v>75</v>
      </c>
      <c r="C42" s="11">
        <f t="shared" si="28"/>
        <v>63</v>
      </c>
      <c r="D42" s="12">
        <f t="shared" si="12"/>
        <v>0.84</v>
      </c>
      <c r="E42" s="11"/>
      <c r="F42" s="11"/>
      <c r="G42" s="12"/>
      <c r="H42" s="11"/>
      <c r="I42" s="11"/>
      <c r="J42" s="12"/>
      <c r="K42" s="11"/>
      <c r="L42" s="11"/>
      <c r="M42" s="12"/>
      <c r="N42" s="11"/>
      <c r="O42" s="11"/>
      <c r="P42" s="12"/>
      <c r="Q42" s="11"/>
      <c r="R42" s="11"/>
      <c r="S42" s="12"/>
      <c r="T42" s="25">
        <f t="shared" si="6"/>
        <v>75</v>
      </c>
      <c r="U42" s="11">
        <f t="shared" si="3"/>
        <v>63</v>
      </c>
      <c r="V42" s="26">
        <f t="shared" si="26"/>
        <v>0.84</v>
      </c>
    </row>
    <row r="43" spans="1:22">
      <c r="A43" s="7" t="s">
        <v>50</v>
      </c>
      <c r="B43" s="8">
        <v>2</v>
      </c>
      <c r="C43" s="8">
        <v>2</v>
      </c>
      <c r="D43" s="9">
        <f t="shared" si="12"/>
        <v>1</v>
      </c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27">
        <f t="shared" si="6"/>
        <v>2</v>
      </c>
      <c r="U43" s="8">
        <f t="shared" si="3"/>
        <v>2</v>
      </c>
      <c r="V43" s="24">
        <f t="shared" si="26"/>
        <v>1</v>
      </c>
    </row>
    <row r="44" spans="1:22">
      <c r="A44" s="7" t="s">
        <v>51</v>
      </c>
      <c r="B44" s="8">
        <v>29</v>
      </c>
      <c r="C44" s="8">
        <v>26</v>
      </c>
      <c r="D44" s="9">
        <f t="shared" si="12"/>
        <v>0.896551724137931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27">
        <f t="shared" si="6"/>
        <v>29</v>
      </c>
      <c r="U44" s="8">
        <f t="shared" si="3"/>
        <v>26</v>
      </c>
      <c r="V44" s="24">
        <f t="shared" si="26"/>
        <v>0.896551724137931</v>
      </c>
    </row>
    <row r="45" spans="1:22">
      <c r="A45" s="7" t="s">
        <v>52</v>
      </c>
      <c r="B45" s="8">
        <v>176</v>
      </c>
      <c r="C45" s="8">
        <v>156</v>
      </c>
      <c r="D45" s="9">
        <f t="shared" si="12"/>
        <v>0.886363636363636</v>
      </c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8"/>
      <c r="R45" s="8"/>
      <c r="S45" s="9"/>
      <c r="T45" s="27">
        <f t="shared" si="6"/>
        <v>176</v>
      </c>
      <c r="U45" s="8">
        <f t="shared" si="3"/>
        <v>156</v>
      </c>
      <c r="V45" s="24">
        <f t="shared" si="26"/>
        <v>0.886363636363636</v>
      </c>
    </row>
    <row r="46" spans="1:22">
      <c r="A46" s="7" t="s">
        <v>53</v>
      </c>
      <c r="B46" s="8">
        <v>4</v>
      </c>
      <c r="C46" s="8">
        <v>4</v>
      </c>
      <c r="D46" s="9">
        <f t="shared" si="12"/>
        <v>1</v>
      </c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27">
        <f t="shared" si="6"/>
        <v>4</v>
      </c>
      <c r="U46" s="8">
        <f t="shared" si="3"/>
        <v>4</v>
      </c>
      <c r="V46" s="24">
        <f t="shared" si="26"/>
        <v>1</v>
      </c>
    </row>
    <row r="47" spans="1:22">
      <c r="A47" s="7" t="s">
        <v>54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27"/>
      <c r="U47" s="8"/>
      <c r="V47" s="24"/>
    </row>
    <row r="48" spans="1:22">
      <c r="A48" s="10" t="s">
        <v>55</v>
      </c>
      <c r="B48" s="11">
        <f t="shared" ref="B48:F48" si="29">SUM(B43:B47)</f>
        <v>211</v>
      </c>
      <c r="C48" s="11">
        <f t="shared" si="29"/>
        <v>188</v>
      </c>
      <c r="D48" s="12">
        <f t="shared" ref="D48:D51" si="30">C48/B48</f>
        <v>0.890995260663507</v>
      </c>
      <c r="E48" s="11"/>
      <c r="F48" s="11"/>
      <c r="G48" s="12"/>
      <c r="H48" s="11"/>
      <c r="I48" s="11"/>
      <c r="J48" s="12"/>
      <c r="K48" s="11"/>
      <c r="L48" s="11"/>
      <c r="M48" s="12"/>
      <c r="N48" s="11"/>
      <c r="O48" s="11"/>
      <c r="P48" s="12"/>
      <c r="Q48" s="11"/>
      <c r="R48" s="11"/>
      <c r="S48" s="12"/>
      <c r="T48" s="25">
        <f t="shared" si="6"/>
        <v>211</v>
      </c>
      <c r="U48" s="11">
        <f t="shared" si="3"/>
        <v>188</v>
      </c>
      <c r="V48" s="26">
        <f t="shared" ref="V48:V51" si="31">U48/T48</f>
        <v>0.890995260663507</v>
      </c>
    </row>
    <row r="49" spans="1:22">
      <c r="A49" s="10" t="s">
        <v>56</v>
      </c>
      <c r="B49" s="11">
        <f t="shared" ref="B49:F49" si="32">B42+B48</f>
        <v>286</v>
      </c>
      <c r="C49" s="11">
        <f t="shared" si="32"/>
        <v>251</v>
      </c>
      <c r="D49" s="12">
        <f t="shared" si="30"/>
        <v>0.877622377622378</v>
      </c>
      <c r="E49" s="11"/>
      <c r="F49" s="11"/>
      <c r="G49" s="12"/>
      <c r="H49" s="11"/>
      <c r="I49" s="11"/>
      <c r="J49" s="12"/>
      <c r="K49" s="11"/>
      <c r="L49" s="11"/>
      <c r="M49" s="12"/>
      <c r="N49" s="11"/>
      <c r="O49" s="11"/>
      <c r="P49" s="12"/>
      <c r="Q49" s="11"/>
      <c r="R49" s="11"/>
      <c r="S49" s="12"/>
      <c r="T49" s="25">
        <f t="shared" si="6"/>
        <v>286</v>
      </c>
      <c r="U49" s="11">
        <f t="shared" si="3"/>
        <v>251</v>
      </c>
      <c r="V49" s="26">
        <f t="shared" si="31"/>
        <v>0.877622377622378</v>
      </c>
    </row>
    <row r="50" customHeight="1" spans="1:22">
      <c r="A50" s="10" t="s">
        <v>57</v>
      </c>
      <c r="B50" s="11">
        <f t="shared" ref="B50:F50" si="33">B36+B49</f>
        <v>472</v>
      </c>
      <c r="C50" s="11">
        <f t="shared" si="33"/>
        <v>422</v>
      </c>
      <c r="D50" s="12">
        <f t="shared" si="30"/>
        <v>0.894067796610169</v>
      </c>
      <c r="E50" s="11"/>
      <c r="F50" s="11"/>
      <c r="G50" s="12"/>
      <c r="H50" s="11"/>
      <c r="I50" s="11"/>
      <c r="J50" s="12"/>
      <c r="K50" s="11"/>
      <c r="L50" s="11"/>
      <c r="M50" s="12"/>
      <c r="N50" s="11"/>
      <c r="O50" s="11"/>
      <c r="P50" s="12"/>
      <c r="Q50" s="11"/>
      <c r="R50" s="11"/>
      <c r="S50" s="12"/>
      <c r="T50" s="25">
        <f t="shared" si="6"/>
        <v>472</v>
      </c>
      <c r="U50" s="11">
        <f t="shared" si="3"/>
        <v>422</v>
      </c>
      <c r="V50" s="26">
        <f t="shared" si="31"/>
        <v>0.894067796610169</v>
      </c>
    </row>
    <row r="51" customHeight="1" spans="1:22">
      <c r="A51" s="10" t="s">
        <v>58</v>
      </c>
      <c r="B51" s="11">
        <f t="shared" ref="B51:F51" si="34">B23+B50</f>
        <v>1712</v>
      </c>
      <c r="C51" s="11">
        <f t="shared" si="34"/>
        <v>1510</v>
      </c>
      <c r="D51" s="12">
        <f t="shared" si="30"/>
        <v>0.882009345794392</v>
      </c>
      <c r="E51" s="11"/>
      <c r="F51" s="11"/>
      <c r="G51" s="12"/>
      <c r="H51" s="11"/>
      <c r="I51" s="11"/>
      <c r="J51" s="12"/>
      <c r="K51" s="11"/>
      <c r="L51" s="11"/>
      <c r="M51" s="12"/>
      <c r="N51" s="11">
        <f t="shared" ref="N51:O51" si="35">N23+N50</f>
        <v>388</v>
      </c>
      <c r="O51" s="11">
        <f t="shared" si="35"/>
        <v>362</v>
      </c>
      <c r="P51" s="12">
        <f>O51/N51</f>
        <v>0.93298969072165</v>
      </c>
      <c r="Q51" s="11">
        <f t="shared" ref="Q51:R51" si="36">Q23+Q50</f>
        <v>214</v>
      </c>
      <c r="R51" s="11">
        <f t="shared" si="36"/>
        <v>170</v>
      </c>
      <c r="S51" s="12">
        <f>R51/Q51</f>
        <v>0.794392523364486</v>
      </c>
      <c r="T51" s="28">
        <f t="shared" si="6"/>
        <v>2314</v>
      </c>
      <c r="U51" s="29">
        <f t="shared" si="3"/>
        <v>2042</v>
      </c>
      <c r="V51" s="30">
        <f t="shared" si="31"/>
        <v>0.882454624027658</v>
      </c>
    </row>
    <row r="52" ht="60" customHeight="1" spans="1:52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</row>
  </sheetData>
  <mergeCells count="10">
    <mergeCell ref="A1:V1"/>
    <mergeCell ref="B2:D2"/>
    <mergeCell ref="E2:G2"/>
    <mergeCell ref="H2:J2"/>
    <mergeCell ref="K2:M2"/>
    <mergeCell ref="N2:P2"/>
    <mergeCell ref="Q2:S2"/>
    <mergeCell ref="T2:V2"/>
    <mergeCell ref="A52:AZ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2"/>
  <sheetViews>
    <sheetView tabSelected="1" workbookViewId="0">
      <pane xSplit="1" ySplit="3" topLeftCell="B28" activePane="bottomRight" state="frozen"/>
      <selection/>
      <selection pane="topRight"/>
      <selection pane="bottomLeft"/>
      <selection pane="bottomRight" activeCell="V51" sqref="V51"/>
    </sheetView>
  </sheetViews>
  <sheetFormatPr defaultColWidth="9.13333333333333" defaultRowHeight="13.5"/>
  <cols>
    <col min="1" max="1" width="23.6" style="1" customWidth="1"/>
    <col min="2" max="22" width="5.4" style="2" customWidth="1"/>
    <col min="23" max="16384" width="9.13333333333333" style="2"/>
  </cols>
  <sheetData>
    <row r="1" ht="28.15" customHeight="1" spans="1:22">
      <c r="A1" s="3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5"/>
      <c r="R1" s="15"/>
      <c r="S1" s="15"/>
      <c r="T1" s="16"/>
      <c r="U1" s="16"/>
      <c r="V1" s="16"/>
    </row>
    <row r="2" ht="28.15" customHeight="1" spans="1:22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71</v>
      </c>
      <c r="R2" s="6"/>
      <c r="S2" s="17"/>
      <c r="T2" s="18" t="s">
        <v>7</v>
      </c>
      <c r="U2" s="19"/>
      <c r="V2" s="20"/>
    </row>
    <row r="3" ht="28.15" customHeight="1" spans="1:22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6" t="s">
        <v>8</v>
      </c>
      <c r="R3" s="6" t="s">
        <v>9</v>
      </c>
      <c r="S3" s="6" t="s">
        <v>10</v>
      </c>
      <c r="T3" s="21" t="s">
        <v>8</v>
      </c>
      <c r="U3" s="6" t="s">
        <v>9</v>
      </c>
      <c r="V3" s="22" t="s">
        <v>10</v>
      </c>
    </row>
    <row r="4" spans="1:22">
      <c r="A4" s="7" t="s">
        <v>11</v>
      </c>
      <c r="B4" s="8">
        <f>'1月'!B4+'2月'!B4+'3月'!B4+'5月'!B4+'6月'!B4+'7月'!B4+'8月'!B4+'9月'!B4+'10月'!B4+'11月'!B4+'12月'!B4</f>
        <v>2943</v>
      </c>
      <c r="C4" s="8">
        <f>'1月'!C4+'2月'!C4+'3月'!C4+'5月'!C4+'6月'!C4+'7月'!C4+'8月'!C4+'9月'!C4+'10月'!C4+'11月'!C4+'12月'!C4</f>
        <v>2150</v>
      </c>
      <c r="D4" s="9">
        <f t="shared" ref="D4:D12" si="0">C4/B4</f>
        <v>0.73054706082229</v>
      </c>
      <c r="E4" s="8">
        <f>'1月'!E4+'2月'!E4+'3月'!E4+'5月'!E4+'6月'!E4+'7月'!E4+'8月'!E4+'9月'!E4+'10月'!E4+'11月'!E4+'12月'!E4</f>
        <v>441</v>
      </c>
      <c r="F4" s="8">
        <f>'1月'!F4+'2月'!F4+'3月'!F4+'5月'!F4+'6月'!F4+'7月'!F4+'8月'!F4+'9月'!F4+'10月'!F4+'11月'!F4+'12月'!F4</f>
        <v>360</v>
      </c>
      <c r="G4" s="9">
        <f>F4/E4</f>
        <v>0.816326530612245</v>
      </c>
      <c r="H4" s="8"/>
      <c r="I4" s="8"/>
      <c r="J4" s="9"/>
      <c r="K4" s="8"/>
      <c r="L4" s="8"/>
      <c r="M4" s="9"/>
      <c r="N4" s="8">
        <f>'1月'!N4+'2月'!N4+'3月'!N4+'5月'!N4+'6月'!N4+'7月'!N4+'8月'!N4+'9月'!N4+'10月'!N4+'11月'!N4+'12月'!N4</f>
        <v>811</v>
      </c>
      <c r="O4" s="8">
        <f>'1月'!O4+'2月'!O4+'3月'!O4+'5月'!O4+'6月'!O4+'7月'!O4+'8月'!O4+'9月'!O4+'10月'!O4+'11月'!O4+'12月'!O4</f>
        <v>684</v>
      </c>
      <c r="P4" s="9">
        <f>O4/N4</f>
        <v>0.843403205918619</v>
      </c>
      <c r="Q4" s="8">
        <f>'12月'!Q4</f>
        <v>85</v>
      </c>
      <c r="R4" s="8">
        <f>'12月'!R4</f>
        <v>54</v>
      </c>
      <c r="S4" s="9">
        <f t="shared" ref="S4" si="1">R4/Q4</f>
        <v>0.635294117647059</v>
      </c>
      <c r="T4" s="23">
        <f>B4+E4+H4+K4+N4+Q4</f>
        <v>4280</v>
      </c>
      <c r="U4" s="8">
        <f t="shared" ref="U4:U51" si="2">C4+F4+I4+L4+O4+R4</f>
        <v>3248</v>
      </c>
      <c r="V4" s="24">
        <f t="shared" ref="V4:V18" si="3">U4/T4</f>
        <v>0.758878504672897</v>
      </c>
    </row>
    <row r="5" spans="1:22">
      <c r="A5" s="7" t="s">
        <v>12</v>
      </c>
      <c r="B5" s="8"/>
      <c r="C5" s="8"/>
      <c r="D5" s="9"/>
      <c r="E5" s="8">
        <f>'1月'!E5+'2月'!E5+'3月'!E5+'5月'!E5+'6月'!E5+'7月'!E5+'8月'!E5+'9月'!E5+'10月'!E5+'11月'!E5+'12月'!E5</f>
        <v>472</v>
      </c>
      <c r="F5" s="8">
        <f>'1月'!F5+'2月'!F5+'3月'!F5+'5月'!F5+'6月'!F5+'7月'!F5+'8月'!F5+'9月'!F5+'10月'!F5+'11月'!F5+'12月'!F5</f>
        <v>405</v>
      </c>
      <c r="G5" s="9">
        <f>F5/E5</f>
        <v>0.858050847457627</v>
      </c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23">
        <f t="shared" ref="T5:T51" si="4">B5+E5+H5+K5+N5+Q5</f>
        <v>472</v>
      </c>
      <c r="U5" s="8">
        <f t="shared" si="2"/>
        <v>405</v>
      </c>
      <c r="V5" s="24">
        <f t="shared" si="3"/>
        <v>0.858050847457627</v>
      </c>
    </row>
    <row r="6" spans="1:22">
      <c r="A6" s="7" t="s">
        <v>13</v>
      </c>
      <c r="B6" s="8"/>
      <c r="C6" s="8"/>
      <c r="D6" s="9"/>
      <c r="E6" s="8">
        <f>'1月'!E6+'2月'!E6+'3月'!E6+'5月'!E6+'6月'!E6+'7月'!E6+'8月'!E6+'9月'!E6+'10月'!E6+'11月'!E6+'12月'!E6</f>
        <v>35</v>
      </c>
      <c r="F6" s="8">
        <f>'1月'!F6+'2月'!F6+'3月'!F6+'5月'!F6+'6月'!F6+'7月'!F6+'8月'!F6+'9月'!F6+'10月'!F6+'11月'!F6+'12月'!F6</f>
        <v>30</v>
      </c>
      <c r="G6" s="9">
        <f>F6/E6</f>
        <v>0.857142857142857</v>
      </c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23">
        <f t="shared" si="4"/>
        <v>35</v>
      </c>
      <c r="U6" s="8">
        <f t="shared" si="2"/>
        <v>30</v>
      </c>
      <c r="V6" s="24">
        <f t="shared" si="3"/>
        <v>0.857142857142857</v>
      </c>
    </row>
    <row r="7" spans="1:22">
      <c r="A7" s="7" t="s">
        <v>14</v>
      </c>
      <c r="B7" s="8">
        <f>'1月'!B7+'2月'!B7+'3月'!B7+'5月'!B7+'6月'!B7+'7月'!B7+'8月'!B7+'9月'!B7+'10月'!B7+'11月'!B7+'12月'!B7</f>
        <v>2355</v>
      </c>
      <c r="C7" s="8">
        <f>'1月'!C7+'2月'!C7+'3月'!C7+'5月'!C7+'6月'!C7+'7月'!C7+'8月'!C7+'9月'!C7+'10月'!C7+'11月'!C7+'12月'!C7</f>
        <v>1887</v>
      </c>
      <c r="D7" s="9">
        <f>C7/B7</f>
        <v>0.801273885350319</v>
      </c>
      <c r="E7" s="8"/>
      <c r="F7" s="8"/>
      <c r="G7" s="9"/>
      <c r="H7" s="8"/>
      <c r="I7" s="8"/>
      <c r="J7" s="9"/>
      <c r="K7" s="8">
        <f>'1月'!K7+'2月'!K7+'3月'!K7+'5月'!K7+'6月'!K7+'7月'!K7+'8月'!K7+'9月'!K7+'10月'!K7+'11月'!K7+'12月'!K7</f>
        <v>81</v>
      </c>
      <c r="L7" s="8">
        <f>'1月'!L7+'2月'!L7+'3月'!L7+'5月'!L7+'6月'!L7+'7月'!L7+'8月'!L7+'9月'!L7+'10月'!L7+'11月'!L7+'12月'!L7</f>
        <v>68</v>
      </c>
      <c r="M7" s="9">
        <f>L7/K7</f>
        <v>0.839506172839506</v>
      </c>
      <c r="N7" s="8"/>
      <c r="O7" s="8"/>
      <c r="P7" s="9"/>
      <c r="Q7" s="8">
        <f>'12月'!Q7</f>
        <v>46</v>
      </c>
      <c r="R7" s="8">
        <f>'12月'!R7</f>
        <v>38</v>
      </c>
      <c r="S7" s="9">
        <f t="shared" ref="S5:S8" si="5">R7/Q7</f>
        <v>0.826086956521739</v>
      </c>
      <c r="T7" s="23">
        <f t="shared" si="4"/>
        <v>2482</v>
      </c>
      <c r="U7" s="8">
        <f t="shared" si="2"/>
        <v>1993</v>
      </c>
      <c r="V7" s="24">
        <f t="shared" si="3"/>
        <v>0.802981466559226</v>
      </c>
    </row>
    <row r="8" spans="1:22">
      <c r="A8" s="7" t="s">
        <v>15</v>
      </c>
      <c r="B8" s="8">
        <f>'1月'!B8+'2月'!B8+'3月'!B8+'5月'!B8+'6月'!B8+'7月'!B8+'8月'!B8+'9月'!B8+'10月'!B8+'11月'!B8+'12月'!B8</f>
        <v>1180</v>
      </c>
      <c r="C8" s="8">
        <f>'1月'!C8+'2月'!C8+'3月'!C8+'5月'!C8+'6月'!C8+'7月'!C8+'8月'!C8+'9月'!C8+'10月'!C8+'11月'!C8+'12月'!C8</f>
        <v>1044</v>
      </c>
      <c r="D8" s="9">
        <f>C8/B8</f>
        <v>0.884745762711864</v>
      </c>
      <c r="E8" s="8">
        <f>'1月'!E8+'2月'!E8+'3月'!E8+'5月'!E8+'6月'!E8+'7月'!E8+'8月'!E8+'9月'!E8+'10月'!E8+'11月'!E8+'12月'!E8</f>
        <v>455</v>
      </c>
      <c r="F8" s="8">
        <f>'1月'!F8+'2月'!F8+'3月'!F8+'5月'!F8+'6月'!F8+'7月'!F8+'8月'!F8+'9月'!F8+'10月'!F8+'11月'!F8+'12月'!F8</f>
        <v>439</v>
      </c>
      <c r="G8" s="9">
        <f>F8/E8</f>
        <v>0.964835164835165</v>
      </c>
      <c r="H8" s="8"/>
      <c r="I8" s="8"/>
      <c r="J8" s="9"/>
      <c r="K8" s="8"/>
      <c r="L8" s="8"/>
      <c r="M8" s="9"/>
      <c r="N8" s="8"/>
      <c r="O8" s="8"/>
      <c r="P8" s="9"/>
      <c r="Q8" s="8">
        <f>'12月'!Q8</f>
        <v>45</v>
      </c>
      <c r="R8" s="8">
        <f>'12月'!R8</f>
        <v>41</v>
      </c>
      <c r="S8" s="9">
        <f t="shared" si="5"/>
        <v>0.911111111111111</v>
      </c>
      <c r="T8" s="23">
        <f t="shared" si="4"/>
        <v>1680</v>
      </c>
      <c r="U8" s="8">
        <f t="shared" si="2"/>
        <v>1524</v>
      </c>
      <c r="V8" s="24">
        <f t="shared" si="3"/>
        <v>0.907142857142857</v>
      </c>
    </row>
    <row r="9" spans="1:22">
      <c r="A9" s="10" t="s">
        <v>16</v>
      </c>
      <c r="B9" s="11">
        <f t="shared" ref="B9:L9" si="6">SUM(B4:B8)</f>
        <v>6478</v>
      </c>
      <c r="C9" s="11">
        <f t="shared" si="6"/>
        <v>5081</v>
      </c>
      <c r="D9" s="12">
        <f t="shared" si="0"/>
        <v>0.784347020685397</v>
      </c>
      <c r="E9" s="11">
        <f t="shared" si="6"/>
        <v>1403</v>
      </c>
      <c r="F9" s="11">
        <f t="shared" si="6"/>
        <v>1234</v>
      </c>
      <c r="G9" s="12">
        <f t="shared" ref="G4:G21" si="7">F9/E9</f>
        <v>0.879543834640057</v>
      </c>
      <c r="H9" s="11"/>
      <c r="I9" s="11"/>
      <c r="J9" s="12"/>
      <c r="K9" s="11">
        <f t="shared" si="6"/>
        <v>81</v>
      </c>
      <c r="L9" s="11">
        <f t="shared" si="6"/>
        <v>68</v>
      </c>
      <c r="M9" s="12">
        <f>L9/K9</f>
        <v>0.839506172839506</v>
      </c>
      <c r="N9" s="11">
        <f t="shared" ref="N9:O9" si="8">SUM(N4:N8)</f>
        <v>811</v>
      </c>
      <c r="O9" s="11">
        <f t="shared" si="8"/>
        <v>684</v>
      </c>
      <c r="P9" s="12">
        <f t="shared" ref="P9:P21" si="9">O9/N9</f>
        <v>0.843403205918619</v>
      </c>
      <c r="Q9" s="11">
        <f t="shared" ref="Q9:R9" si="10">SUM(Q4:Q8)</f>
        <v>176</v>
      </c>
      <c r="R9" s="11">
        <f t="shared" si="10"/>
        <v>133</v>
      </c>
      <c r="S9" s="12">
        <f>R9/Q9</f>
        <v>0.755681818181818</v>
      </c>
      <c r="T9" s="25">
        <f t="shared" si="4"/>
        <v>8949</v>
      </c>
      <c r="U9" s="11">
        <f t="shared" si="2"/>
        <v>7200</v>
      </c>
      <c r="V9" s="26">
        <f t="shared" si="3"/>
        <v>0.804559168622192</v>
      </c>
    </row>
    <row r="10" spans="1:22">
      <c r="A10" s="7" t="s">
        <v>17</v>
      </c>
      <c r="B10" s="8">
        <f>'1月'!B10+'2月'!B10+'3月'!B10+'5月'!B10+'6月'!B10+'7月'!B10+'8月'!B10+'9月'!B10+'10月'!B10+'11月'!B10+'12月'!B10</f>
        <v>4482</v>
      </c>
      <c r="C10" s="8">
        <f>'1月'!C10+'2月'!C10+'3月'!C10+'5月'!C10+'6月'!C10+'7月'!C10+'8月'!C10+'9月'!C10+'10月'!C10+'11月'!C10+'12月'!C10</f>
        <v>4348</v>
      </c>
      <c r="D10" s="9">
        <f>C10/B10</f>
        <v>0.970102632753235</v>
      </c>
      <c r="E10" s="8">
        <f>'1月'!E10+'2月'!E10+'3月'!E10+'5月'!E10+'6月'!E10+'7月'!E10+'8月'!E10+'9月'!E10+'10月'!E10+'11月'!E10+'12月'!E10</f>
        <v>791</v>
      </c>
      <c r="F10" s="8">
        <f>'1月'!F10+'2月'!F10+'3月'!F10+'5月'!F10+'6月'!F10+'7月'!F10+'8月'!F10+'9月'!F10+'10月'!F10+'11月'!F10+'12月'!F10</f>
        <v>764</v>
      </c>
      <c r="G10" s="9">
        <f t="shared" si="7"/>
        <v>0.965865992414665</v>
      </c>
      <c r="H10" s="8"/>
      <c r="I10" s="8"/>
      <c r="J10" s="9"/>
      <c r="K10" s="8">
        <f>'1月'!K10+'2月'!K10+'3月'!K10+'5月'!K10+'6月'!K10+'7月'!K10+'8月'!K10+'9月'!K10+'10月'!K10+'11月'!K10+'12月'!K10</f>
        <v>356</v>
      </c>
      <c r="L10" s="8">
        <f>'1月'!L10+'2月'!L10+'3月'!L10+'5月'!L10+'6月'!L10+'7月'!L10+'8月'!L10+'9月'!L10+'10月'!L10+'11月'!L10+'12月'!L10</f>
        <v>346</v>
      </c>
      <c r="M10" s="9">
        <f>L10/K10</f>
        <v>0.971910112359551</v>
      </c>
      <c r="N10" s="8">
        <f>'1月'!N10+'2月'!N10+'3月'!N10+'5月'!N10+'6月'!N10+'7月'!N10+'8月'!N10+'9月'!N10+'10月'!N10+'11月'!N10+'12月'!N10</f>
        <v>1112</v>
      </c>
      <c r="O10" s="8">
        <f>'1月'!O10+'2月'!O10+'3月'!O10+'5月'!O10+'6月'!O10+'7月'!O10+'8月'!O10+'9月'!O10+'10月'!O10+'11月'!O10+'12月'!O10</f>
        <v>1076</v>
      </c>
      <c r="P10" s="9">
        <f t="shared" si="9"/>
        <v>0.967625899280576</v>
      </c>
      <c r="Q10" s="8">
        <f>'12月'!Q10</f>
        <v>28</v>
      </c>
      <c r="R10" s="8">
        <f>'12月'!R10</f>
        <v>28</v>
      </c>
      <c r="S10" s="9">
        <f>R10/Q10</f>
        <v>1</v>
      </c>
      <c r="T10" s="27">
        <f t="shared" si="4"/>
        <v>6769</v>
      </c>
      <c r="U10" s="8">
        <f t="shared" si="2"/>
        <v>6562</v>
      </c>
      <c r="V10" s="24">
        <f t="shared" si="3"/>
        <v>0.96941941202541</v>
      </c>
    </row>
    <row r="11" spans="1:22">
      <c r="A11" s="7" t="s">
        <v>18</v>
      </c>
      <c r="B11" s="8">
        <f>'1月'!B11+'2月'!B11+'3月'!B11+'5月'!B11+'6月'!B11+'7月'!B11+'8月'!B11+'9月'!B11+'10月'!B11+'11月'!B11+'12月'!B11</f>
        <v>930</v>
      </c>
      <c r="C11" s="8">
        <f>'1月'!C11+'2月'!C11+'3月'!C11+'5月'!C11+'6月'!C11+'7月'!C11+'8月'!C11+'9月'!C11+'10月'!C11+'11月'!C11+'12月'!C11</f>
        <v>875</v>
      </c>
      <c r="D11" s="9">
        <f>C11/B11</f>
        <v>0.940860215053763</v>
      </c>
      <c r="E11" s="8">
        <f>'1月'!E11+'2月'!E11+'3月'!E11+'5月'!E11+'6月'!E11+'7月'!E11+'8月'!E11+'9月'!E11+'10月'!E11+'11月'!E11+'12月'!E11</f>
        <v>388</v>
      </c>
      <c r="F11" s="8">
        <f>'1月'!F11+'2月'!F11+'3月'!F11+'5月'!F11+'6月'!F11+'7月'!F11+'8月'!F11+'9月'!F11+'10月'!F11+'11月'!F11+'12月'!F11</f>
        <v>341</v>
      </c>
      <c r="G11" s="9">
        <f t="shared" si="7"/>
        <v>0.878865979381443</v>
      </c>
      <c r="H11" s="8"/>
      <c r="I11" s="8"/>
      <c r="J11" s="9"/>
      <c r="K11" s="8">
        <f>'1月'!K11+'2月'!K11+'3月'!K11+'5月'!K11+'6月'!K11+'7月'!K11+'8月'!K11+'9月'!K11+'10月'!K11+'11月'!K11+'12月'!K11</f>
        <v>74</v>
      </c>
      <c r="L11" s="8">
        <f>'1月'!L11+'2月'!L11+'3月'!L11+'5月'!L11+'6月'!L11+'7月'!L11+'8月'!L11+'9月'!L11+'10月'!L11+'11月'!L11+'12月'!L11</f>
        <v>72</v>
      </c>
      <c r="M11" s="9">
        <f>L11/K11</f>
        <v>0.972972972972973</v>
      </c>
      <c r="N11" s="8">
        <f>'1月'!N11+'2月'!N11+'3月'!N11+'5月'!N11+'6月'!N11+'7月'!N11+'8月'!N11+'9月'!N11+'10月'!N11+'11月'!N11+'12月'!N11</f>
        <v>257</v>
      </c>
      <c r="O11" s="8">
        <f>'1月'!O11+'2月'!O11+'3月'!O11+'5月'!O11+'6月'!O11+'7月'!O11+'8月'!O11+'9月'!O11+'10月'!O11+'11月'!O11+'12月'!O11</f>
        <v>234</v>
      </c>
      <c r="P11" s="9">
        <f t="shared" si="9"/>
        <v>0.910505836575875</v>
      </c>
      <c r="Q11" s="8"/>
      <c r="R11" s="8"/>
      <c r="S11" s="9"/>
      <c r="T11" s="27">
        <f t="shared" si="4"/>
        <v>1649</v>
      </c>
      <c r="U11" s="8">
        <f t="shared" si="2"/>
        <v>1522</v>
      </c>
      <c r="V11" s="24">
        <f t="shared" si="3"/>
        <v>0.922983626440267</v>
      </c>
    </row>
    <row r="12" spans="1:22">
      <c r="A12" s="7" t="s">
        <v>19</v>
      </c>
      <c r="B12" s="8">
        <f>'1月'!B12+'2月'!B12+'3月'!B12+'5月'!B12+'6月'!B12+'7月'!B12+'8月'!B12+'9月'!B12+'10月'!B12+'11月'!B12+'12月'!B12</f>
        <v>1327</v>
      </c>
      <c r="C12" s="8">
        <f>'1月'!C12+'2月'!C12+'3月'!C12+'5月'!C12+'6月'!C12+'7月'!C12+'8月'!C12+'9月'!C12+'10月'!C12+'11月'!C12+'12月'!C12</f>
        <v>1227</v>
      </c>
      <c r="D12" s="9">
        <f>C12/B12</f>
        <v>0.924642049736247</v>
      </c>
      <c r="E12" s="8">
        <f>'1月'!E12+'2月'!E12+'3月'!E12+'5月'!E12+'6月'!E12+'7月'!E12+'8月'!E12+'9月'!E12+'10月'!E12+'11月'!E12+'12月'!E12</f>
        <v>81</v>
      </c>
      <c r="F12" s="8">
        <f>'1月'!F12+'2月'!F12+'3月'!F12+'5月'!F12+'6月'!F12+'7月'!F12+'8月'!F12+'9月'!F12+'10月'!F12+'11月'!F12+'12月'!F12</f>
        <v>74</v>
      </c>
      <c r="G12" s="9">
        <f t="shared" si="7"/>
        <v>0.91358024691358</v>
      </c>
      <c r="H12" s="8"/>
      <c r="I12" s="8"/>
      <c r="J12" s="9"/>
      <c r="K12" s="8">
        <f>'1月'!K12+'2月'!K12+'3月'!K12+'5月'!K12+'6月'!K12+'7月'!K12+'8月'!K12+'9月'!K12+'10月'!K12+'11月'!K12+'12月'!K12</f>
        <v>72</v>
      </c>
      <c r="L12" s="8">
        <f>'1月'!L12+'2月'!L12+'3月'!L12+'5月'!L12+'6月'!L12+'7月'!L12+'8月'!L12+'9月'!L12+'10月'!L12+'11月'!L12+'12月'!L12</f>
        <v>69</v>
      </c>
      <c r="M12" s="9">
        <f>L12/K12</f>
        <v>0.958333333333333</v>
      </c>
      <c r="N12" s="8">
        <f>'1月'!N12+'2月'!N12+'3月'!N12+'5月'!N12+'6月'!N12+'7月'!N12+'8月'!N12+'9月'!N12+'10月'!N12+'11月'!N12+'12月'!N12</f>
        <v>210</v>
      </c>
      <c r="O12" s="8">
        <f>'1月'!O12+'2月'!O12+'3月'!O12+'5月'!O12+'6月'!O12+'7月'!O12+'8月'!O12+'9月'!O12+'10月'!O12+'11月'!O12+'12月'!O12</f>
        <v>198</v>
      </c>
      <c r="P12" s="9">
        <f t="shared" si="9"/>
        <v>0.942857142857143</v>
      </c>
      <c r="Q12" s="8">
        <f>'12月'!Q12</f>
        <v>8</v>
      </c>
      <c r="R12" s="8">
        <f>'12月'!R12</f>
        <v>7</v>
      </c>
      <c r="S12" s="9">
        <f>R12/Q12</f>
        <v>0.875</v>
      </c>
      <c r="T12" s="27">
        <f t="shared" si="4"/>
        <v>1698</v>
      </c>
      <c r="U12" s="8">
        <f t="shared" si="2"/>
        <v>1575</v>
      </c>
      <c r="V12" s="24">
        <f t="shared" si="3"/>
        <v>0.92756183745583</v>
      </c>
    </row>
    <row r="13" spans="1:22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27"/>
      <c r="U13" s="8"/>
      <c r="V13" s="24"/>
    </row>
    <row r="14" spans="1:22">
      <c r="A14" s="7" t="s">
        <v>21</v>
      </c>
      <c r="B14" s="8">
        <f>'1月'!B14+'2月'!B14+'3月'!B14+'5月'!B14+'6月'!B14+'7月'!B14+'8月'!B14+'9月'!B14+'10月'!B14+'11月'!B14+'12月'!B14</f>
        <v>475</v>
      </c>
      <c r="C14" s="8">
        <f>'1月'!C14+'2月'!C14+'3月'!C14+'5月'!C14+'6月'!C14+'7月'!C14+'8月'!C14+'9月'!C14+'10月'!C14+'11月'!C14+'12月'!C14</f>
        <v>447</v>
      </c>
      <c r="D14" s="9">
        <f>C14/B14</f>
        <v>0.941052631578947</v>
      </c>
      <c r="E14" s="8">
        <f>'1月'!E14+'2月'!E14+'3月'!E14+'5月'!E14+'6月'!E14+'7月'!E14+'8月'!E14+'9月'!E14+'10月'!E14+'11月'!E14+'12月'!E14</f>
        <v>1096</v>
      </c>
      <c r="F14" s="8">
        <f>'1月'!F14+'2月'!F14+'3月'!F14+'5月'!F14+'6月'!F14+'7月'!F14+'8月'!F14+'9月'!F14+'10月'!F14+'11月'!F14+'12月'!F14</f>
        <v>1055</v>
      </c>
      <c r="G14" s="9">
        <f t="shared" si="7"/>
        <v>0.962591240875912</v>
      </c>
      <c r="H14" s="8"/>
      <c r="I14" s="8"/>
      <c r="J14" s="9"/>
      <c r="K14" s="8">
        <f>'1月'!K14+'2月'!K14+'3月'!K14+'5月'!K14+'6月'!K14+'7月'!K14+'8月'!K14+'9月'!K14+'10月'!K14+'11月'!K14+'12月'!K14</f>
        <v>76</v>
      </c>
      <c r="L14" s="8">
        <f>'1月'!L14+'2月'!L14+'3月'!L14+'5月'!L14+'6月'!L14+'7月'!L14+'8月'!L14+'9月'!L14+'10月'!L14+'11月'!L14+'12月'!L14</f>
        <v>70</v>
      </c>
      <c r="M14" s="9">
        <f>L14/K14</f>
        <v>0.921052631578947</v>
      </c>
      <c r="N14" s="8">
        <f>'1月'!N14+'2月'!N14+'3月'!N14+'5月'!N14+'6月'!N14+'7月'!N14+'8月'!N14+'9月'!N14+'10月'!N14+'11月'!N14+'12月'!N14</f>
        <v>17</v>
      </c>
      <c r="O14" s="8">
        <f>'1月'!O14+'2月'!O14+'3月'!O14+'5月'!O14+'6月'!O14+'7月'!O14+'8月'!O14+'9月'!O14+'10月'!O14+'11月'!O14+'12月'!O14</f>
        <v>17</v>
      </c>
      <c r="P14" s="9">
        <f t="shared" si="9"/>
        <v>1</v>
      </c>
      <c r="Q14" s="8">
        <f>'12月'!Q14</f>
        <v>2</v>
      </c>
      <c r="R14" s="8">
        <f>'12月'!R14</f>
        <v>2</v>
      </c>
      <c r="S14" s="9">
        <f>R14/Q14</f>
        <v>1</v>
      </c>
      <c r="T14" s="27">
        <f t="shared" si="4"/>
        <v>1666</v>
      </c>
      <c r="U14" s="8">
        <f t="shared" si="2"/>
        <v>1591</v>
      </c>
      <c r="V14" s="24">
        <f t="shared" si="3"/>
        <v>0.954981992797119</v>
      </c>
    </row>
    <row r="15" spans="1:22">
      <c r="A15" s="7" t="s">
        <v>22</v>
      </c>
      <c r="B15" s="8">
        <f>'1月'!B15+'2月'!B15+'3月'!B15+'5月'!B15+'6月'!B15+'7月'!B15+'8月'!B15+'9月'!B15+'10月'!B15+'11月'!B15+'12月'!B15</f>
        <v>21</v>
      </c>
      <c r="C15" s="8">
        <f>'1月'!C15+'2月'!C15+'3月'!C15+'5月'!C15+'6月'!C15+'7月'!C15+'8月'!C15+'9月'!C15+'10月'!C15+'11月'!C15+'12月'!C15</f>
        <v>18</v>
      </c>
      <c r="D15" s="9">
        <f>C15/B15</f>
        <v>0.857142857142857</v>
      </c>
      <c r="E15" s="8">
        <f>'1月'!E15+'2月'!E15+'3月'!E15+'5月'!E15+'6月'!E15+'7月'!E15+'8月'!E15+'9月'!E15+'10月'!E15+'11月'!E15+'12月'!E15</f>
        <v>5</v>
      </c>
      <c r="F15" s="8">
        <f>'1月'!F15+'2月'!F15+'3月'!F15+'5月'!F15+'6月'!F15+'7月'!F15+'8月'!F15+'9月'!F15+'10月'!F15+'11月'!F15+'12月'!F15</f>
        <v>4</v>
      </c>
      <c r="G15" s="9">
        <f t="shared" si="7"/>
        <v>0.8</v>
      </c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27">
        <f t="shared" si="4"/>
        <v>26</v>
      </c>
      <c r="U15" s="8">
        <f t="shared" si="2"/>
        <v>22</v>
      </c>
      <c r="V15" s="24">
        <f t="shared" si="3"/>
        <v>0.846153846153846</v>
      </c>
    </row>
    <row r="16" spans="1:22">
      <c r="A16" s="7" t="s">
        <v>23</v>
      </c>
      <c r="B16" s="8">
        <f>'1月'!B16+'2月'!B16+'3月'!B16+'5月'!B16+'6月'!B16+'7月'!B16+'8月'!B16+'9月'!B16+'10月'!B16+'11月'!B16+'12月'!B16</f>
        <v>3</v>
      </c>
      <c r="C16" s="8">
        <f>'1月'!C16+'2月'!C16+'3月'!C16+'5月'!C16+'6月'!C16+'7月'!C16+'8月'!C16+'9月'!C16+'10月'!C16+'11月'!C16+'12月'!C16</f>
        <v>3</v>
      </c>
      <c r="D16" s="9">
        <f>C16/B16</f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27">
        <f t="shared" si="4"/>
        <v>3</v>
      </c>
      <c r="U16" s="8">
        <f t="shared" si="2"/>
        <v>3</v>
      </c>
      <c r="V16" s="24">
        <f t="shared" si="3"/>
        <v>1</v>
      </c>
    </row>
    <row r="17" spans="1:22">
      <c r="A17" s="7" t="s">
        <v>24</v>
      </c>
      <c r="B17" s="8">
        <f>'1月'!B17+'2月'!B17+'3月'!B17+'5月'!B17+'6月'!B17+'7月'!B17+'8月'!B17+'9月'!B17+'10月'!B17+'11月'!B17+'12月'!B17</f>
        <v>12</v>
      </c>
      <c r="C17" s="8">
        <f>'1月'!C17+'2月'!C17+'3月'!C17+'5月'!C17+'6月'!C17+'7月'!C17+'8月'!C17+'9月'!C17+'10月'!C17+'11月'!C17+'12月'!C17</f>
        <v>12</v>
      </c>
      <c r="D17" s="9">
        <f>C17/B17</f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27">
        <f t="shared" si="4"/>
        <v>12</v>
      </c>
      <c r="U17" s="8">
        <f t="shared" si="2"/>
        <v>12</v>
      </c>
      <c r="V17" s="24">
        <f t="shared" si="3"/>
        <v>1</v>
      </c>
    </row>
    <row r="18" spans="1:22">
      <c r="A18" s="7" t="s">
        <v>25</v>
      </c>
      <c r="B18" s="8">
        <f>'1月'!B18+'2月'!B18+'3月'!B18+'5月'!B18+'6月'!B18+'7月'!B18+'8月'!B18+'9月'!B18+'10月'!B18+'11月'!B18+'12月'!B18</f>
        <v>17</v>
      </c>
      <c r="C18" s="8">
        <f>'1月'!C18+'2月'!C18+'3月'!C18+'5月'!C18+'6月'!C18+'7月'!C18+'8月'!C18+'9月'!C18+'10月'!C18+'11月'!C18+'12月'!C18</f>
        <v>16</v>
      </c>
      <c r="D18" s="9">
        <f>C18/B18</f>
        <v>0.941176470588235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27">
        <f t="shared" si="4"/>
        <v>17</v>
      </c>
      <c r="U18" s="8">
        <f t="shared" si="2"/>
        <v>16</v>
      </c>
      <c r="V18" s="24">
        <f t="shared" si="3"/>
        <v>0.941176470588235</v>
      </c>
    </row>
    <row r="19" spans="1:22">
      <c r="A19" s="7" t="s">
        <v>26</v>
      </c>
      <c r="B19" s="8">
        <f>'1月'!B19+'2月'!B19+'3月'!B19+'5月'!B19+'6月'!B19+'7月'!B19+'8月'!B19+'9月'!B19+'10月'!B19+'11月'!B19+'12月'!B19</f>
        <v>7</v>
      </c>
      <c r="C19" s="8">
        <f>'1月'!C19+'2月'!C19+'3月'!C19+'5月'!C19+'6月'!C19+'7月'!C19+'8月'!C19+'9月'!C19+'10月'!C19+'11月'!C19+'12月'!C19</f>
        <v>5</v>
      </c>
      <c r="D19" s="9">
        <f>C19/B19</f>
        <v>0.714285714285714</v>
      </c>
      <c r="E19" s="8">
        <f>'1月'!E19+'2月'!E19+'3月'!E19+'5月'!E19+'6月'!E19+'7月'!E19+'8月'!E19+'9月'!E19+'10月'!E19+'11月'!E19+'12月'!E19</f>
        <v>36</v>
      </c>
      <c r="F19" s="8">
        <f>'1月'!F19+'2月'!F19+'3月'!F19+'5月'!F19+'6月'!F19+'7月'!F19+'8月'!F19+'9月'!F19+'10月'!F19+'11月'!F19+'12月'!F19</f>
        <v>20</v>
      </c>
      <c r="G19" s="9">
        <f t="shared" si="7"/>
        <v>0.555555555555556</v>
      </c>
      <c r="H19" s="8"/>
      <c r="I19" s="8"/>
      <c r="J19" s="9"/>
      <c r="K19" s="8">
        <f>'1月'!K19+'2月'!K19+'3月'!K19+'5月'!K19+'6月'!K19+'7月'!K19+'8月'!K19+'9月'!K19+'10月'!K19+'11月'!K19+'12月'!K19</f>
        <v>1</v>
      </c>
      <c r="L19" s="8">
        <f>'1月'!L19+'2月'!L19+'3月'!L19+'5月'!L19+'6月'!L19+'7月'!L19+'8月'!L19+'9月'!L19+'10月'!L19+'11月'!L19+'12月'!L19</f>
        <v>1</v>
      </c>
      <c r="M19" s="9">
        <f>L19/K19</f>
        <v>1</v>
      </c>
      <c r="N19" s="8">
        <f>'1月'!N19+'2月'!N19+'3月'!N19+'5月'!N19+'6月'!N19+'7月'!N19+'8月'!N19+'9月'!N19+'10月'!N19+'11月'!N19+'12月'!N19</f>
        <v>9</v>
      </c>
      <c r="O19" s="8">
        <f>'1月'!O19+'2月'!O19+'3月'!O19+'5月'!O19+'6月'!O19+'7月'!O19+'8月'!O19+'9月'!O19+'10月'!O19+'11月'!O19+'12月'!O19</f>
        <v>7</v>
      </c>
      <c r="P19" s="9">
        <f t="shared" si="9"/>
        <v>0.777777777777778</v>
      </c>
      <c r="Q19" s="8"/>
      <c r="R19" s="8"/>
      <c r="S19" s="9"/>
      <c r="T19" s="27">
        <f t="shared" si="4"/>
        <v>53</v>
      </c>
      <c r="U19" s="8">
        <f t="shared" si="2"/>
        <v>33</v>
      </c>
      <c r="V19" s="24">
        <f t="shared" ref="V14:V34" si="11">U19/T19</f>
        <v>0.622641509433962</v>
      </c>
    </row>
    <row r="20" spans="1:22">
      <c r="A20" s="7" t="s">
        <v>27</v>
      </c>
      <c r="B20" s="8">
        <f>'1月'!B20+'2月'!B20+'3月'!B20+'5月'!B20+'6月'!B20+'7月'!B20+'8月'!B20+'9月'!B20+'10月'!B20+'11月'!B20+'12月'!B20</f>
        <v>13</v>
      </c>
      <c r="C20" s="8">
        <f>'1月'!C20+'2月'!C20+'3月'!C20+'5月'!C20+'6月'!C20+'7月'!C20+'8月'!C20+'9月'!C20+'10月'!C20+'11月'!C20+'12月'!C20</f>
        <v>9</v>
      </c>
      <c r="D20" s="9">
        <f>C20/B20</f>
        <v>0.692307692307692</v>
      </c>
      <c r="E20" s="8">
        <f>'1月'!E20+'2月'!E20+'3月'!E20+'5月'!E20+'6月'!E20+'7月'!E20+'8月'!E20+'9月'!E20+'10月'!E20+'11月'!E20+'12月'!E20</f>
        <v>39</v>
      </c>
      <c r="F20" s="8">
        <f>'1月'!F20+'2月'!F20+'3月'!F20+'5月'!F20+'6月'!F20+'7月'!F20+'8月'!F20+'9月'!F20+'10月'!F20+'11月'!F20+'12月'!F20</f>
        <v>34</v>
      </c>
      <c r="G20" s="9">
        <f t="shared" si="7"/>
        <v>0.871794871794872</v>
      </c>
      <c r="H20" s="8"/>
      <c r="I20" s="8"/>
      <c r="J20" s="9"/>
      <c r="K20" s="8">
        <f>'1月'!K20+'2月'!K20+'3月'!K20+'5月'!K20+'6月'!K20+'7月'!K20+'8月'!K20+'9月'!K20+'10月'!K20+'11月'!K20+'12月'!K20</f>
        <v>5</v>
      </c>
      <c r="L20" s="8">
        <f>'1月'!L20+'2月'!L20+'3月'!L20+'5月'!L20+'6月'!L20+'7月'!L20+'8月'!L20+'9月'!L20+'10月'!L20+'11月'!L20+'12月'!L20</f>
        <v>5</v>
      </c>
      <c r="M20" s="9">
        <f>L20/K20</f>
        <v>1</v>
      </c>
      <c r="N20" s="8">
        <f>'1月'!N20+'2月'!N20+'3月'!N20+'5月'!N20+'6月'!N20+'7月'!N20+'8月'!N20+'9月'!N20+'10月'!N20+'11月'!N20+'12月'!N20</f>
        <v>8</v>
      </c>
      <c r="O20" s="8">
        <f>'1月'!O20+'2月'!O20+'3月'!O20+'5月'!O20+'6月'!O20+'7月'!O20+'8月'!O20+'9月'!O20+'10月'!O20+'11月'!O20+'12月'!O20</f>
        <v>8</v>
      </c>
      <c r="P20" s="9">
        <f t="shared" si="9"/>
        <v>1</v>
      </c>
      <c r="Q20" s="8"/>
      <c r="R20" s="8"/>
      <c r="S20" s="9"/>
      <c r="T20" s="27">
        <f t="shared" si="4"/>
        <v>65</v>
      </c>
      <c r="U20" s="8">
        <f t="shared" si="2"/>
        <v>56</v>
      </c>
      <c r="V20" s="24">
        <f t="shared" si="11"/>
        <v>0.861538461538462</v>
      </c>
    </row>
    <row r="21" spans="1:22">
      <c r="A21" s="7" t="s">
        <v>28</v>
      </c>
      <c r="B21" s="8">
        <f>'1月'!B21+'2月'!B21+'3月'!B21+'5月'!B21+'6月'!B21+'7月'!B21+'8月'!B21+'9月'!B21+'10月'!B21+'11月'!B21+'12月'!B21</f>
        <v>8</v>
      </c>
      <c r="C21" s="8">
        <f>'1月'!C21+'2月'!C21+'3月'!C21+'5月'!C21+'6月'!C21+'7月'!C21+'8月'!C21+'9月'!C21+'10月'!C21+'11月'!C21+'12月'!C21</f>
        <v>5</v>
      </c>
      <c r="D21" s="9">
        <f>C21/B21</f>
        <v>0.625</v>
      </c>
      <c r="E21" s="8">
        <f>'1月'!E21+'2月'!E21+'3月'!E21+'5月'!E21+'6月'!E21+'7月'!E21+'8月'!E21+'9月'!E21+'10月'!E21+'11月'!E21+'12月'!E21</f>
        <v>27</v>
      </c>
      <c r="F21" s="8">
        <f>'1月'!F21+'2月'!F21+'3月'!F21+'5月'!F21+'6月'!F21+'7月'!F21+'8月'!F21+'9月'!F21+'10月'!F21+'11月'!F21+'12月'!F21</f>
        <v>22</v>
      </c>
      <c r="G21" s="9">
        <f t="shared" si="7"/>
        <v>0.814814814814815</v>
      </c>
      <c r="H21" s="8"/>
      <c r="I21" s="8"/>
      <c r="J21" s="9"/>
      <c r="K21" s="8"/>
      <c r="L21" s="8"/>
      <c r="M21" s="9"/>
      <c r="N21" s="8">
        <f>'1月'!N21+'2月'!N21+'3月'!N21+'5月'!N21+'6月'!N21+'7月'!N21+'8月'!N21+'9月'!N21+'10月'!N21+'11月'!N21+'12月'!N21</f>
        <v>9</v>
      </c>
      <c r="O21" s="8">
        <f>'1月'!O21+'2月'!O21+'3月'!O21+'5月'!O21+'6月'!O21+'7月'!O21+'8月'!O21+'9月'!O21+'10月'!O21+'11月'!O21+'12月'!O21</f>
        <v>9</v>
      </c>
      <c r="P21" s="9">
        <f t="shared" si="9"/>
        <v>1</v>
      </c>
      <c r="Q21" s="8"/>
      <c r="R21" s="8"/>
      <c r="S21" s="9"/>
      <c r="T21" s="27">
        <f t="shared" si="4"/>
        <v>44</v>
      </c>
      <c r="U21" s="8">
        <f t="shared" si="2"/>
        <v>36</v>
      </c>
      <c r="V21" s="24">
        <f t="shared" si="11"/>
        <v>0.818181818181818</v>
      </c>
    </row>
    <row r="22" spans="1:22">
      <c r="A22" s="10" t="s">
        <v>29</v>
      </c>
      <c r="B22" s="11">
        <f t="shared" ref="B22:F22" si="12">SUM(B10:B21)</f>
        <v>7295</v>
      </c>
      <c r="C22" s="11">
        <f t="shared" si="12"/>
        <v>6965</v>
      </c>
      <c r="D22" s="12">
        <f t="shared" ref="D14:D47" si="13">C22/B22</f>
        <v>0.954763536668951</v>
      </c>
      <c r="E22" s="11">
        <f t="shared" si="12"/>
        <v>2463</v>
      </c>
      <c r="F22" s="11">
        <f t="shared" si="12"/>
        <v>2314</v>
      </c>
      <c r="G22" s="12">
        <f t="shared" ref="G22:G29" si="14">F22/E22</f>
        <v>0.93950466910272</v>
      </c>
      <c r="H22" s="11"/>
      <c r="I22" s="11"/>
      <c r="J22" s="12"/>
      <c r="K22" s="11">
        <f t="shared" ref="K22:M22" si="15">SUM(K10:K21)</f>
        <v>584</v>
      </c>
      <c r="L22" s="11">
        <f t="shared" si="15"/>
        <v>563</v>
      </c>
      <c r="M22" s="12">
        <f>L22/K22</f>
        <v>0.964041095890411</v>
      </c>
      <c r="N22" s="11">
        <f t="shared" ref="N22:O22" si="16">SUM(N10:N21)</f>
        <v>1622</v>
      </c>
      <c r="O22" s="11">
        <f t="shared" si="16"/>
        <v>1549</v>
      </c>
      <c r="P22" s="12">
        <f t="shared" ref="P22:P29" si="17">O22/N22</f>
        <v>0.954993834771887</v>
      </c>
      <c r="Q22" s="11">
        <f t="shared" ref="Q22:R22" si="18">SUM(Q10:Q21)</f>
        <v>38</v>
      </c>
      <c r="R22" s="11">
        <f t="shared" si="18"/>
        <v>37</v>
      </c>
      <c r="S22" s="12">
        <f t="shared" ref="S22:S23" si="19">R22/Q22</f>
        <v>0.973684210526316</v>
      </c>
      <c r="T22" s="25">
        <f t="shared" si="4"/>
        <v>12002</v>
      </c>
      <c r="U22" s="11">
        <f t="shared" si="2"/>
        <v>11428</v>
      </c>
      <c r="V22" s="26">
        <f t="shared" si="11"/>
        <v>0.952174637560407</v>
      </c>
    </row>
    <row r="23" spans="1:22">
      <c r="A23" s="10" t="s">
        <v>30</v>
      </c>
      <c r="B23" s="11">
        <f t="shared" ref="B23:F23" si="20">B9+B22</f>
        <v>13773</v>
      </c>
      <c r="C23" s="11">
        <f t="shared" si="20"/>
        <v>12046</v>
      </c>
      <c r="D23" s="12">
        <f t="shared" si="13"/>
        <v>0.874609743701445</v>
      </c>
      <c r="E23" s="11">
        <f t="shared" si="20"/>
        <v>3866</v>
      </c>
      <c r="F23" s="11">
        <f t="shared" si="20"/>
        <v>3548</v>
      </c>
      <c r="G23" s="12">
        <f t="shared" si="14"/>
        <v>0.917744438696327</v>
      </c>
      <c r="H23" s="11"/>
      <c r="I23" s="11"/>
      <c r="J23" s="12"/>
      <c r="K23" s="11">
        <f t="shared" ref="K23:M23" si="21">K9+K22</f>
        <v>665</v>
      </c>
      <c r="L23" s="11">
        <f t="shared" si="21"/>
        <v>631</v>
      </c>
      <c r="M23" s="12">
        <f>L23/K23</f>
        <v>0.948872180451128</v>
      </c>
      <c r="N23" s="11">
        <f t="shared" ref="N23:O23" si="22">N9+N22</f>
        <v>2433</v>
      </c>
      <c r="O23" s="11">
        <f t="shared" si="22"/>
        <v>2233</v>
      </c>
      <c r="P23" s="12">
        <f t="shared" si="17"/>
        <v>0.917796958487464</v>
      </c>
      <c r="Q23" s="11">
        <f t="shared" ref="Q23:R23" si="23">Q9+Q22</f>
        <v>214</v>
      </c>
      <c r="R23" s="11">
        <f t="shared" si="23"/>
        <v>170</v>
      </c>
      <c r="S23" s="12">
        <f t="shared" si="19"/>
        <v>0.794392523364486</v>
      </c>
      <c r="T23" s="25">
        <f t="shared" si="4"/>
        <v>20951</v>
      </c>
      <c r="U23" s="11">
        <f t="shared" si="2"/>
        <v>18628</v>
      </c>
      <c r="V23" s="26">
        <f t="shared" si="11"/>
        <v>0.889122237602024</v>
      </c>
    </row>
    <row r="24" spans="1:22">
      <c r="A24" s="7" t="s">
        <v>31</v>
      </c>
      <c r="B24" s="8">
        <f>'1月'!B24+'2月'!B24+'3月'!B24+'5月'!B24+'6月'!B24+'7月'!B24+'8月'!B24+'9月'!B24+'10月'!B24+'11月'!B24+'12月'!B24</f>
        <v>122</v>
      </c>
      <c r="C24" s="8">
        <f>'1月'!C24+'2月'!C24+'3月'!C24+'5月'!C24+'6月'!C24+'7月'!C24+'8月'!C24+'9月'!C24+'10月'!C24+'11月'!C24+'12月'!C24</f>
        <v>95</v>
      </c>
      <c r="D24" s="9">
        <f t="shared" si="13"/>
        <v>0.778688524590164</v>
      </c>
      <c r="E24" s="8">
        <f>'1月'!E24+'2月'!E24+'3月'!E24+'5月'!E24+'6月'!E24+'7月'!E24+'8月'!E24+'9月'!E24+'10月'!E24+'11月'!E24+'12月'!E24</f>
        <v>32</v>
      </c>
      <c r="F24" s="8">
        <f>'1月'!F24+'2月'!F24+'3月'!F24+'5月'!F24+'6月'!F24+'7月'!F24+'8月'!F24+'9月'!F24+'10月'!F24+'11月'!F24+'12月'!F24</f>
        <v>24</v>
      </c>
      <c r="G24" s="9">
        <f t="shared" si="14"/>
        <v>0.75</v>
      </c>
      <c r="H24" s="8"/>
      <c r="I24" s="8"/>
      <c r="J24" s="9"/>
      <c r="K24" s="8">
        <f>'1月'!K24+'2月'!K24+'3月'!K24+'5月'!K24+'6月'!K24+'7月'!K24+'8月'!K24+'9月'!K24+'10月'!K24+'11月'!K24+'12月'!K24</f>
        <v>2</v>
      </c>
      <c r="L24" s="8">
        <f>'1月'!L24+'2月'!L24+'3月'!L24+'5月'!L24+'6月'!L24+'7月'!L24+'8月'!L24+'9月'!L24+'10月'!L24+'11月'!L24+'12月'!L24</f>
        <v>2</v>
      </c>
      <c r="M24" s="9">
        <f>L24/K24</f>
        <v>1</v>
      </c>
      <c r="N24" s="8"/>
      <c r="O24" s="8"/>
      <c r="P24" s="9"/>
      <c r="Q24" s="8"/>
      <c r="R24" s="8"/>
      <c r="S24" s="9"/>
      <c r="T24" s="27">
        <f t="shared" si="4"/>
        <v>156</v>
      </c>
      <c r="U24" s="8">
        <f t="shared" si="2"/>
        <v>121</v>
      </c>
      <c r="V24" s="24">
        <f t="shared" si="11"/>
        <v>0.775641025641026</v>
      </c>
    </row>
    <row r="25" spans="1:22">
      <c r="A25" s="7" t="s">
        <v>32</v>
      </c>
      <c r="B25" s="8">
        <f>'1月'!B25+'2月'!B25+'3月'!B25+'5月'!B25+'6月'!B25+'7月'!B25+'8月'!B25+'9月'!B25+'10月'!B25+'11月'!B25+'12月'!B25</f>
        <v>32</v>
      </c>
      <c r="C25" s="8">
        <f>'1月'!C25+'2月'!C25+'3月'!C25+'5月'!C25+'6月'!C25+'7月'!C25+'8月'!C25+'9月'!C25+'10月'!C25+'11月'!C25+'12月'!C25</f>
        <v>27</v>
      </c>
      <c r="D25" s="9">
        <f t="shared" si="13"/>
        <v>0.84375</v>
      </c>
      <c r="E25" s="8"/>
      <c r="F25" s="8"/>
      <c r="G25" s="9"/>
      <c r="H25" s="8"/>
      <c r="I25" s="8"/>
      <c r="J25" s="9"/>
      <c r="K25" s="8">
        <f>'1月'!K25+'2月'!K25+'3月'!K25+'5月'!K25+'6月'!K25+'7月'!K25+'8月'!K25+'9月'!K25+'10月'!K25+'11月'!K25+'12月'!K25</f>
        <v>3</v>
      </c>
      <c r="L25" s="8">
        <f>'1月'!L25+'2月'!L25+'3月'!L25+'5月'!L25+'6月'!L25+'7月'!L25+'8月'!L25+'9月'!L25+'10月'!L25+'11月'!L25+'12月'!L25</f>
        <v>3</v>
      </c>
      <c r="M25" s="9">
        <f>L25/K25</f>
        <v>1</v>
      </c>
      <c r="N25" s="8"/>
      <c r="O25" s="8"/>
      <c r="P25" s="9"/>
      <c r="Q25" s="8"/>
      <c r="R25" s="8"/>
      <c r="S25" s="9"/>
      <c r="T25" s="27">
        <f t="shared" si="4"/>
        <v>35</v>
      </c>
      <c r="U25" s="8">
        <f t="shared" si="2"/>
        <v>30</v>
      </c>
      <c r="V25" s="24">
        <f t="shared" si="11"/>
        <v>0.857142857142857</v>
      </c>
    </row>
    <row r="26" spans="1:22">
      <c r="A26" s="7" t="s">
        <v>33</v>
      </c>
      <c r="B26" s="8">
        <f>'1月'!B26+'2月'!B26+'3月'!B26+'5月'!B26+'6月'!B26+'7月'!B26+'8月'!B26+'9月'!B26+'10月'!B26+'11月'!B26+'12月'!B26</f>
        <v>232</v>
      </c>
      <c r="C26" s="8">
        <f>'1月'!C26+'2月'!C26+'3月'!C26+'5月'!C26+'6月'!C26+'7月'!C26+'8月'!C26+'9月'!C26+'10月'!C26+'11月'!C26+'12月'!C26</f>
        <v>218</v>
      </c>
      <c r="D26" s="9">
        <f t="shared" si="13"/>
        <v>0.939655172413793</v>
      </c>
      <c r="E26" s="8">
        <f>'1月'!E26+'2月'!E26+'3月'!E26+'5月'!E26+'6月'!E26+'7月'!E26+'8月'!E26+'9月'!E26+'10月'!E26+'11月'!E26+'12月'!E26</f>
        <v>7</v>
      </c>
      <c r="F26" s="8">
        <f>'1月'!F26+'2月'!F26+'3月'!F26+'5月'!F26+'6月'!F26+'7月'!F26+'8月'!F26+'9月'!F26+'10月'!F26+'11月'!F26+'12月'!F26</f>
        <v>7</v>
      </c>
      <c r="G26" s="9">
        <f t="shared" si="14"/>
        <v>1</v>
      </c>
      <c r="H26" s="8"/>
      <c r="I26" s="8"/>
      <c r="J26" s="9"/>
      <c r="K26" s="8">
        <f>'1月'!K26+'2月'!K26+'3月'!K26+'5月'!K26+'6月'!K26+'7月'!K26+'8月'!K26+'9月'!K26+'10月'!K26+'11月'!K26+'12月'!K26</f>
        <v>25</v>
      </c>
      <c r="L26" s="8">
        <f>'1月'!L26+'2月'!L26+'3月'!L26+'5月'!L26+'6月'!L26+'7月'!L26+'8月'!L26+'9月'!L26+'10月'!L26+'11月'!L26+'12月'!L26</f>
        <v>24</v>
      </c>
      <c r="M26" s="9">
        <f>L26/K26</f>
        <v>0.96</v>
      </c>
      <c r="N26" s="8">
        <f>'1月'!N26+'2月'!N26+'3月'!N26+'5月'!N26+'6月'!N26+'7月'!N26+'8月'!N26+'9月'!N26+'10月'!N26+'11月'!N26+'12月'!N26</f>
        <v>3</v>
      </c>
      <c r="O26" s="8">
        <f>'1月'!O26+'2月'!O26+'3月'!O26+'5月'!O26+'6月'!O26+'7月'!O26+'8月'!O26+'9月'!O26+'10月'!O26+'11月'!O26+'12月'!O26</f>
        <v>3</v>
      </c>
      <c r="P26" s="9">
        <f t="shared" si="17"/>
        <v>1</v>
      </c>
      <c r="Q26" s="8"/>
      <c r="R26" s="8"/>
      <c r="S26" s="9"/>
      <c r="T26" s="27">
        <f t="shared" si="4"/>
        <v>267</v>
      </c>
      <c r="U26" s="8">
        <f t="shared" si="2"/>
        <v>252</v>
      </c>
      <c r="V26" s="24">
        <f t="shared" si="11"/>
        <v>0.943820224719101</v>
      </c>
    </row>
    <row r="27" spans="1:22">
      <c r="A27" s="7" t="s">
        <v>34</v>
      </c>
      <c r="B27" s="8">
        <f>'1月'!B27+'2月'!B27+'3月'!B27+'5月'!B27+'6月'!B27+'7月'!B27+'8月'!B27+'9月'!B27+'10月'!B27+'11月'!B27+'12月'!B27</f>
        <v>1</v>
      </c>
      <c r="C27" s="8">
        <f>'1月'!C27+'2月'!C27+'3月'!C27+'5月'!C27+'6月'!C27+'7月'!C27+'8月'!C27+'9月'!C27+'10月'!C27+'11月'!C27+'12月'!C27</f>
        <v>1</v>
      </c>
      <c r="D27" s="9">
        <f t="shared" si="13"/>
        <v>1</v>
      </c>
      <c r="E27" s="8">
        <f>'1月'!E27+'2月'!E27+'3月'!E27+'5月'!E27+'6月'!E27+'7月'!E27+'8月'!E27+'9月'!E27+'10月'!E27+'11月'!E27+'12月'!E27</f>
        <v>4</v>
      </c>
      <c r="F27" s="8">
        <f>'1月'!F27+'2月'!F27+'3月'!F27+'5月'!F27+'6月'!F27+'7月'!F27+'8月'!F27+'9月'!F27+'10月'!F27+'11月'!F27+'12月'!F27</f>
        <v>3</v>
      </c>
      <c r="G27" s="9">
        <f t="shared" si="14"/>
        <v>0.75</v>
      </c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27">
        <f t="shared" si="4"/>
        <v>5</v>
      </c>
      <c r="U27" s="8">
        <f t="shared" si="2"/>
        <v>4</v>
      </c>
      <c r="V27" s="24">
        <f t="shared" si="11"/>
        <v>0.8</v>
      </c>
    </row>
    <row r="28" spans="1:22">
      <c r="A28" s="7" t="s">
        <v>35</v>
      </c>
      <c r="B28" s="8">
        <f>'1月'!B28+'2月'!B28+'3月'!B28+'5月'!B28+'6月'!B28+'7月'!B28+'8月'!B28+'9月'!B28+'10月'!B28+'11月'!B28+'12月'!B28</f>
        <v>12</v>
      </c>
      <c r="C28" s="8">
        <f>'1月'!C28+'2月'!C28+'3月'!C28+'5月'!C28+'6月'!C28+'7月'!C28+'8月'!C28+'9月'!C28+'10月'!C28+'11月'!C28+'12月'!C28</f>
        <v>11</v>
      </c>
      <c r="D28" s="9">
        <f t="shared" si="13"/>
        <v>0.916666666666667</v>
      </c>
      <c r="E28" s="8"/>
      <c r="F28" s="8"/>
      <c r="G28" s="9"/>
      <c r="H28" s="8"/>
      <c r="I28" s="8"/>
      <c r="J28" s="9"/>
      <c r="K28" s="8">
        <f>'1月'!K28+'2月'!K28+'3月'!K28+'5月'!K28+'6月'!K28+'7月'!K28+'8月'!K28+'9月'!K28+'10月'!K28+'11月'!K28+'12月'!K28</f>
        <v>2</v>
      </c>
      <c r="L28" s="8">
        <f>'1月'!L28+'2月'!L28+'3月'!L28+'5月'!L28+'6月'!L28+'7月'!L28+'8月'!L28+'9月'!L28+'10月'!L28+'11月'!L28+'12月'!L28</f>
        <v>2</v>
      </c>
      <c r="M28" s="9">
        <f>L28/K28</f>
        <v>1</v>
      </c>
      <c r="N28" s="8"/>
      <c r="O28" s="8"/>
      <c r="P28" s="9"/>
      <c r="Q28" s="8"/>
      <c r="R28" s="8"/>
      <c r="S28" s="9"/>
      <c r="T28" s="27">
        <f t="shared" si="4"/>
        <v>14</v>
      </c>
      <c r="U28" s="8">
        <f t="shared" si="2"/>
        <v>13</v>
      </c>
      <c r="V28" s="24">
        <f t="shared" si="11"/>
        <v>0.928571428571429</v>
      </c>
    </row>
    <row r="29" spans="1:22">
      <c r="A29" s="10" t="s">
        <v>36</v>
      </c>
      <c r="B29" s="11">
        <f t="shared" ref="B29:O29" si="24">SUM(B24:B28)</f>
        <v>399</v>
      </c>
      <c r="C29" s="11">
        <f t="shared" si="24"/>
        <v>352</v>
      </c>
      <c r="D29" s="12">
        <f t="shared" si="13"/>
        <v>0.882205513784461</v>
      </c>
      <c r="E29" s="11">
        <f t="shared" si="24"/>
        <v>43</v>
      </c>
      <c r="F29" s="11">
        <f t="shared" si="24"/>
        <v>34</v>
      </c>
      <c r="G29" s="12">
        <f t="shared" si="14"/>
        <v>0.790697674418605</v>
      </c>
      <c r="H29" s="11"/>
      <c r="I29" s="11"/>
      <c r="J29" s="12"/>
      <c r="K29" s="11">
        <f t="shared" si="24"/>
        <v>32</v>
      </c>
      <c r="L29" s="11">
        <f t="shared" si="24"/>
        <v>31</v>
      </c>
      <c r="M29" s="12">
        <f>L29/K29</f>
        <v>0.96875</v>
      </c>
      <c r="N29" s="11">
        <f t="shared" si="24"/>
        <v>3</v>
      </c>
      <c r="O29" s="11">
        <f t="shared" si="24"/>
        <v>3</v>
      </c>
      <c r="P29" s="12">
        <f t="shared" si="17"/>
        <v>1</v>
      </c>
      <c r="Q29" s="11"/>
      <c r="R29" s="11"/>
      <c r="S29" s="12"/>
      <c r="T29" s="25">
        <f t="shared" si="4"/>
        <v>477</v>
      </c>
      <c r="U29" s="11">
        <f t="shared" si="2"/>
        <v>420</v>
      </c>
      <c r="V29" s="26">
        <f t="shared" si="11"/>
        <v>0.880503144654088</v>
      </c>
    </row>
    <row r="30" spans="1:22">
      <c r="A30" s="7" t="s">
        <v>37</v>
      </c>
      <c r="B30" s="8">
        <f>'1月'!B30+'2月'!B30+'3月'!B30+'5月'!B30+'6月'!B30+'7月'!B30+'8月'!B30+'9月'!B30+'10月'!B30+'11月'!B30+'12月'!B30</f>
        <v>38</v>
      </c>
      <c r="C30" s="8">
        <f>'1月'!C30+'2月'!C30+'3月'!C30+'5月'!C30+'6月'!C30+'7月'!C30+'8月'!C30+'9月'!C30+'10月'!C30+'11月'!C30+'12月'!C30</f>
        <v>36</v>
      </c>
      <c r="D30" s="9">
        <f t="shared" si="13"/>
        <v>0.947368421052632</v>
      </c>
      <c r="E30" s="8">
        <f>'1月'!E30+'2月'!E30+'3月'!E30+'5月'!E30+'6月'!E30+'7月'!E30+'8月'!E30+'9月'!E30+'10月'!E30+'11月'!E30+'12月'!E30</f>
        <v>20</v>
      </c>
      <c r="F30" s="8">
        <f>'1月'!F30+'2月'!F30+'3月'!F30+'5月'!F30+'6月'!F30+'7月'!F30+'8月'!F30+'9月'!F30+'10月'!F30+'11月'!F30+'12月'!F30</f>
        <v>19</v>
      </c>
      <c r="G30" s="9">
        <f>F30/E30</f>
        <v>0.95</v>
      </c>
      <c r="H30" s="8"/>
      <c r="I30" s="8"/>
      <c r="J30" s="9"/>
      <c r="K30" s="8">
        <f>'1月'!K30+'2月'!K30+'3月'!K30+'5月'!K30+'6月'!K30+'7月'!K30+'8月'!K30+'9月'!K30+'10月'!K30+'11月'!K30+'12月'!K30</f>
        <v>1</v>
      </c>
      <c r="L30" s="8">
        <f>'1月'!L30+'2月'!L30+'3月'!L30+'5月'!L30+'6月'!L30+'7月'!L30+'8月'!L30+'9月'!L30+'10月'!L30+'11月'!L30+'12月'!L30</f>
        <v>1</v>
      </c>
      <c r="M30" s="9">
        <f>L30/K30</f>
        <v>1</v>
      </c>
      <c r="N30" s="8"/>
      <c r="O30" s="8"/>
      <c r="P30" s="9"/>
      <c r="Q30" s="8"/>
      <c r="R30" s="8"/>
      <c r="S30" s="9"/>
      <c r="T30" s="27">
        <f t="shared" si="4"/>
        <v>59</v>
      </c>
      <c r="U30" s="8">
        <f t="shared" si="2"/>
        <v>56</v>
      </c>
      <c r="V30" s="24">
        <f t="shared" si="11"/>
        <v>0.949152542372881</v>
      </c>
    </row>
    <row r="31" spans="1:22">
      <c r="A31" s="7" t="s">
        <v>38</v>
      </c>
      <c r="B31" s="8">
        <f>'1月'!B31+'2月'!B31+'3月'!B31+'5月'!B31+'6月'!B31+'7月'!B31+'8月'!B31+'9月'!B31+'10月'!B31+'11月'!B31+'12月'!B31</f>
        <v>119</v>
      </c>
      <c r="C31" s="8">
        <f>'1月'!C31+'2月'!C31+'3月'!C31+'5月'!C31+'6月'!C31+'7月'!C31+'8月'!C31+'9月'!C31+'10月'!C31+'11月'!C31+'12月'!C31</f>
        <v>117</v>
      </c>
      <c r="D31" s="9">
        <f t="shared" si="13"/>
        <v>0.983193277310924</v>
      </c>
      <c r="E31" s="8">
        <f>'1月'!E31+'2月'!E31+'3月'!E31+'5月'!E31+'6月'!E31+'7月'!E31+'8月'!E31+'9月'!E31+'10月'!E31+'11月'!E31+'12月'!E31</f>
        <v>2</v>
      </c>
      <c r="F31" s="8">
        <f>'1月'!F31+'2月'!F31+'3月'!F31+'5月'!F31+'6月'!F31+'7月'!F31+'8月'!F31+'9月'!F31+'10月'!F31+'11月'!F31+'12月'!F31</f>
        <v>2</v>
      </c>
      <c r="G31" s="9">
        <f>F31/E31</f>
        <v>1</v>
      </c>
      <c r="H31" s="8"/>
      <c r="I31" s="8"/>
      <c r="J31" s="9"/>
      <c r="K31" s="8">
        <f>'1月'!K31+'2月'!K31+'3月'!K31+'5月'!K31+'6月'!K31+'7月'!K31+'8月'!K31+'9月'!K31+'10月'!K31+'11月'!K31+'12月'!K31</f>
        <v>25</v>
      </c>
      <c r="L31" s="8">
        <f>'1月'!L31+'2月'!L31+'3月'!L31+'5月'!L31+'6月'!L31+'7月'!L31+'8月'!L31+'9月'!L31+'10月'!L31+'11月'!L31+'12月'!L31</f>
        <v>24</v>
      </c>
      <c r="M31" s="9">
        <f>L31/K31</f>
        <v>0.96</v>
      </c>
      <c r="N31" s="8"/>
      <c r="O31" s="8"/>
      <c r="P31" s="9"/>
      <c r="Q31" s="8"/>
      <c r="R31" s="8"/>
      <c r="S31" s="9"/>
      <c r="T31" s="27">
        <f t="shared" si="4"/>
        <v>146</v>
      </c>
      <c r="U31" s="8">
        <f t="shared" si="2"/>
        <v>143</v>
      </c>
      <c r="V31" s="24">
        <f t="shared" si="11"/>
        <v>0.979452054794521</v>
      </c>
    </row>
    <row r="32" spans="1:22">
      <c r="A32" s="7" t="s">
        <v>39</v>
      </c>
      <c r="B32" s="8">
        <f>'1月'!B32+'2月'!B32+'3月'!B32+'5月'!B32+'6月'!B32+'7月'!B32+'8月'!B32+'9月'!B32+'10月'!B32+'11月'!B32+'12月'!B32</f>
        <v>714</v>
      </c>
      <c r="C32" s="8">
        <f>'1月'!C32+'2月'!C32+'3月'!C32+'5月'!C32+'6月'!C32+'7月'!C32+'8月'!C32+'9月'!C32+'10月'!C32+'11月'!C32+'12月'!C32</f>
        <v>696</v>
      </c>
      <c r="D32" s="9">
        <f t="shared" si="13"/>
        <v>0.974789915966387</v>
      </c>
      <c r="E32" s="8">
        <f>'1月'!E32+'2月'!E32+'3月'!E32+'5月'!E32+'6月'!E32+'7月'!E32+'8月'!E32+'9月'!E32+'10月'!E32+'11月'!E32+'12月'!E32</f>
        <v>45</v>
      </c>
      <c r="F32" s="8">
        <f>'1月'!F32+'2月'!F32+'3月'!F32+'5月'!F32+'6月'!F32+'7月'!F32+'8月'!F32+'9月'!F32+'10月'!F32+'11月'!F32+'12月'!F32</f>
        <v>44</v>
      </c>
      <c r="G32" s="9">
        <f>F32/E32</f>
        <v>0.977777777777778</v>
      </c>
      <c r="H32" s="8"/>
      <c r="I32" s="8"/>
      <c r="J32" s="9"/>
      <c r="K32" s="8">
        <f>'1月'!K32+'2月'!K32+'3月'!K32+'5月'!K32+'6月'!K32+'7月'!K32+'8月'!K32+'9月'!K32+'10月'!K32+'11月'!K32+'12月'!K32</f>
        <v>145</v>
      </c>
      <c r="L32" s="8">
        <f>'1月'!L32+'2月'!L32+'3月'!L32+'5月'!L32+'6月'!L32+'7月'!L32+'8月'!L32+'9月'!L32+'10月'!L32+'11月'!L32+'12月'!L32</f>
        <v>138</v>
      </c>
      <c r="M32" s="9">
        <f>L32/K32</f>
        <v>0.951724137931034</v>
      </c>
      <c r="N32" s="8">
        <f>'1月'!N32+'2月'!N32+'3月'!N32+'5月'!N32+'6月'!N32+'7月'!N32+'8月'!N32+'9月'!N32+'10月'!N32+'11月'!N32+'12月'!N32</f>
        <v>13</v>
      </c>
      <c r="O32" s="8">
        <f>'1月'!O32+'2月'!O32+'3月'!O32+'5月'!O32+'6月'!O32+'7月'!O32+'8月'!O32+'9月'!O32+'10月'!O32+'11月'!O32+'12月'!O32</f>
        <v>13</v>
      </c>
      <c r="P32" s="9">
        <f t="shared" ref="P30:P34" si="25">O32/N32</f>
        <v>1</v>
      </c>
      <c r="Q32" s="8"/>
      <c r="R32" s="8"/>
      <c r="S32" s="9"/>
      <c r="T32" s="27">
        <f t="shared" si="4"/>
        <v>917</v>
      </c>
      <c r="U32" s="8">
        <f t="shared" si="2"/>
        <v>891</v>
      </c>
      <c r="V32" s="24">
        <f t="shared" si="11"/>
        <v>0.97164667393675</v>
      </c>
    </row>
    <row r="33" spans="1:22">
      <c r="A33" s="7" t="s">
        <v>40</v>
      </c>
      <c r="B33" s="8">
        <f>'1月'!B33+'2月'!B33+'3月'!B33+'5月'!B33+'6月'!B33+'7月'!B33+'8月'!B33+'9月'!B33+'10月'!B33+'11月'!B33+'12月'!B33</f>
        <v>22</v>
      </c>
      <c r="C33" s="8">
        <f>'1月'!C33+'2月'!C33+'3月'!C33+'5月'!C33+'6月'!C33+'7月'!C33+'8月'!C33+'9月'!C33+'10月'!C33+'11月'!C33+'12月'!C33</f>
        <v>20</v>
      </c>
      <c r="D33" s="9">
        <f t="shared" si="13"/>
        <v>0.909090909090909</v>
      </c>
      <c r="E33" s="8"/>
      <c r="F33" s="8"/>
      <c r="G33" s="9"/>
      <c r="H33" s="8"/>
      <c r="I33" s="8"/>
      <c r="J33" s="9"/>
      <c r="K33" s="8">
        <f>'1月'!K33+'2月'!K33+'3月'!K33+'5月'!K33+'6月'!K33+'7月'!K33+'8月'!K33+'9月'!K33+'10月'!K33+'11月'!K33+'12月'!K33</f>
        <v>34</v>
      </c>
      <c r="L33" s="8">
        <f>'1月'!L33+'2月'!L33+'3月'!L33+'5月'!L33+'6月'!L33+'7月'!L33+'8月'!L33+'9月'!L33+'10月'!L33+'11月'!L33+'12月'!L33</f>
        <v>34</v>
      </c>
      <c r="M33" s="9">
        <f>L33/K33</f>
        <v>1</v>
      </c>
      <c r="N33" s="8"/>
      <c r="O33" s="8"/>
      <c r="P33" s="9"/>
      <c r="Q33" s="8"/>
      <c r="R33" s="8"/>
      <c r="S33" s="9"/>
      <c r="T33" s="27">
        <f t="shared" si="4"/>
        <v>56</v>
      </c>
      <c r="U33" s="8">
        <f t="shared" si="2"/>
        <v>54</v>
      </c>
      <c r="V33" s="24">
        <f t="shared" si="11"/>
        <v>0.964285714285714</v>
      </c>
    </row>
    <row r="34" spans="1:22">
      <c r="A34" s="7" t="s">
        <v>41</v>
      </c>
      <c r="B34" s="8">
        <f>'1月'!B34+'2月'!B34+'3月'!B34+'5月'!B34+'6月'!B34+'7月'!B34+'8月'!B34+'9月'!B34+'10月'!B34+'11月'!B34+'12月'!B34</f>
        <v>9</v>
      </c>
      <c r="C34" s="8">
        <f>'1月'!C34+'2月'!C34+'3月'!C34+'5月'!C34+'6月'!C34+'7月'!C34+'8月'!C34+'9月'!C34+'10月'!C34+'11月'!C34+'12月'!C34</f>
        <v>7</v>
      </c>
      <c r="D34" s="9">
        <f t="shared" si="13"/>
        <v>0.777777777777778</v>
      </c>
      <c r="E34" s="8"/>
      <c r="F34" s="8"/>
      <c r="G34" s="9"/>
      <c r="H34" s="8"/>
      <c r="I34" s="8"/>
      <c r="J34" s="9"/>
      <c r="K34" s="8"/>
      <c r="L34" s="8"/>
      <c r="M34" s="9"/>
      <c r="N34" s="8">
        <f>'1月'!N34+'2月'!N34+'3月'!N34+'5月'!N34+'6月'!N34+'7月'!N34+'8月'!N34+'9月'!N34+'10月'!N34+'11月'!N34+'12月'!N34</f>
        <v>2</v>
      </c>
      <c r="O34" s="8">
        <f>'1月'!O34+'2月'!O34+'3月'!O34+'5月'!O34+'6月'!O34+'7月'!O34+'8月'!O34+'9月'!O34+'10月'!O34+'11月'!O34+'12月'!O34</f>
        <v>2</v>
      </c>
      <c r="P34" s="9">
        <f t="shared" si="25"/>
        <v>1</v>
      </c>
      <c r="Q34" s="8"/>
      <c r="R34" s="8"/>
      <c r="S34" s="9"/>
      <c r="T34" s="27">
        <f t="shared" si="4"/>
        <v>11</v>
      </c>
      <c r="U34" s="8">
        <f t="shared" si="2"/>
        <v>9</v>
      </c>
      <c r="V34" s="24">
        <f t="shared" si="11"/>
        <v>0.818181818181818</v>
      </c>
    </row>
    <row r="35" spans="1:22">
      <c r="A35" s="10" t="s">
        <v>42</v>
      </c>
      <c r="B35" s="11">
        <f t="shared" ref="B35:F35" si="26">SUM(B30:B34)</f>
        <v>902</v>
      </c>
      <c r="C35" s="11">
        <f t="shared" si="26"/>
        <v>876</v>
      </c>
      <c r="D35" s="12">
        <f t="shared" si="13"/>
        <v>0.971175166297118</v>
      </c>
      <c r="E35" s="11">
        <f t="shared" si="26"/>
        <v>67</v>
      </c>
      <c r="F35" s="11">
        <f t="shared" si="26"/>
        <v>65</v>
      </c>
      <c r="G35" s="12">
        <f t="shared" ref="G32:G41" si="27">F35/E35</f>
        <v>0.970149253731343</v>
      </c>
      <c r="H35" s="11"/>
      <c r="I35" s="11"/>
      <c r="J35" s="12"/>
      <c r="K35" s="11">
        <f t="shared" ref="K35:M35" si="28">SUM(K30:K34)</f>
        <v>205</v>
      </c>
      <c r="L35" s="11">
        <f t="shared" si="28"/>
        <v>197</v>
      </c>
      <c r="M35" s="12">
        <f>L35/K35</f>
        <v>0.960975609756098</v>
      </c>
      <c r="N35" s="11">
        <f t="shared" ref="N35:O35" si="29">SUM(N30:N34)</f>
        <v>15</v>
      </c>
      <c r="O35" s="11">
        <f t="shared" si="29"/>
        <v>15</v>
      </c>
      <c r="P35" s="12">
        <f t="shared" ref="P35:P41" si="30">O35/N35</f>
        <v>1</v>
      </c>
      <c r="Q35" s="11"/>
      <c r="R35" s="11"/>
      <c r="S35" s="12"/>
      <c r="T35" s="25">
        <f t="shared" si="4"/>
        <v>1189</v>
      </c>
      <c r="U35" s="11">
        <f t="shared" si="2"/>
        <v>1153</v>
      </c>
      <c r="V35" s="26">
        <f t="shared" ref="V35:V47" si="31">U35/T35</f>
        <v>0.969722455845248</v>
      </c>
    </row>
    <row r="36" spans="1:22">
      <c r="A36" s="10" t="s">
        <v>43</v>
      </c>
      <c r="B36" s="11">
        <f t="shared" ref="B36:F36" si="32">B29+B35</f>
        <v>1301</v>
      </c>
      <c r="C36" s="11">
        <f t="shared" si="32"/>
        <v>1228</v>
      </c>
      <c r="D36" s="12">
        <f t="shared" si="13"/>
        <v>0.943889315910838</v>
      </c>
      <c r="E36" s="11">
        <f t="shared" si="32"/>
        <v>110</v>
      </c>
      <c r="F36" s="11">
        <f t="shared" si="32"/>
        <v>99</v>
      </c>
      <c r="G36" s="12">
        <f t="shared" si="27"/>
        <v>0.9</v>
      </c>
      <c r="H36" s="11"/>
      <c r="I36" s="11"/>
      <c r="J36" s="12"/>
      <c r="K36" s="11">
        <f t="shared" ref="K36:M36" si="33">K29+K35</f>
        <v>237</v>
      </c>
      <c r="L36" s="11">
        <f t="shared" si="33"/>
        <v>228</v>
      </c>
      <c r="M36" s="12">
        <f>L36/K36</f>
        <v>0.962025316455696</v>
      </c>
      <c r="N36" s="11">
        <f t="shared" ref="N36:O36" si="34">N29+N35</f>
        <v>18</v>
      </c>
      <c r="O36" s="11">
        <f t="shared" si="34"/>
        <v>18</v>
      </c>
      <c r="P36" s="12">
        <f t="shared" si="30"/>
        <v>1</v>
      </c>
      <c r="Q36" s="11"/>
      <c r="R36" s="11"/>
      <c r="S36" s="12"/>
      <c r="T36" s="25">
        <f t="shared" si="4"/>
        <v>1666</v>
      </c>
      <c r="U36" s="11">
        <f t="shared" si="2"/>
        <v>1573</v>
      </c>
      <c r="V36" s="26">
        <f t="shared" si="31"/>
        <v>0.944177671068427</v>
      </c>
    </row>
    <row r="37" spans="1:22">
      <c r="A37" s="7" t="s">
        <v>44</v>
      </c>
      <c r="B37" s="8">
        <f>'1月'!B37+'2月'!B37+'3月'!B37+'5月'!B37+'6月'!B37+'7月'!B37+'8月'!B37+'9月'!B37+'10月'!B37+'11月'!B37+'12月'!B37</f>
        <v>108</v>
      </c>
      <c r="C37" s="8">
        <f>'1月'!C37+'2月'!C37+'3月'!C37+'5月'!C37+'6月'!C37+'7月'!C37+'8月'!C37+'9月'!C37+'10月'!C37+'11月'!C37+'12月'!C37</f>
        <v>84</v>
      </c>
      <c r="D37" s="9">
        <f t="shared" si="13"/>
        <v>0.777777777777778</v>
      </c>
      <c r="E37" s="8">
        <f>'1月'!E37+'2月'!E37+'3月'!E37+'5月'!E37+'6月'!E37+'7月'!E37+'8月'!E37+'9月'!E37+'10月'!E37+'11月'!E37+'12月'!E37</f>
        <v>26</v>
      </c>
      <c r="F37" s="8">
        <f>'1月'!F37+'2月'!F37+'3月'!F37+'5月'!F37+'6月'!F37+'7月'!F37+'8月'!F37+'9月'!F37+'10月'!F37+'11月'!F37+'12月'!F37</f>
        <v>22</v>
      </c>
      <c r="G37" s="9">
        <f t="shared" si="27"/>
        <v>0.846153846153846</v>
      </c>
      <c r="H37" s="8"/>
      <c r="I37" s="8"/>
      <c r="J37" s="9"/>
      <c r="K37" s="8">
        <f>'1月'!K37+'2月'!K37+'3月'!K37+'5月'!K37+'6月'!K37+'7月'!K37+'8月'!K37+'9月'!K37+'10月'!K37+'11月'!K37+'12月'!K37</f>
        <v>3</v>
      </c>
      <c r="L37" s="8">
        <f>'1月'!L37+'2月'!L37+'3月'!L37+'5月'!L37+'6月'!L37+'7月'!L37+'8月'!L37+'9月'!L37+'10月'!L37+'11月'!L37+'12月'!L37</f>
        <v>3</v>
      </c>
      <c r="M37" s="9">
        <f>L37/K37</f>
        <v>1</v>
      </c>
      <c r="N37" s="8"/>
      <c r="O37" s="8"/>
      <c r="P37" s="9"/>
      <c r="Q37" s="8"/>
      <c r="R37" s="8"/>
      <c r="S37" s="9"/>
      <c r="T37" s="27">
        <f t="shared" si="4"/>
        <v>137</v>
      </c>
      <c r="U37" s="8">
        <f t="shared" si="2"/>
        <v>109</v>
      </c>
      <c r="V37" s="24">
        <f t="shared" si="31"/>
        <v>0.795620437956204</v>
      </c>
    </row>
    <row r="38" spans="1:22">
      <c r="A38" s="7" t="s">
        <v>45</v>
      </c>
      <c r="B38" s="8">
        <f>'1月'!B38+'2月'!B38+'3月'!B38+'5月'!B38+'6月'!B38+'7月'!B38+'8月'!B38+'9月'!B38+'10月'!B38+'11月'!B38+'12月'!B38</f>
        <v>116</v>
      </c>
      <c r="C38" s="8">
        <f>'1月'!C38+'2月'!C38+'3月'!C38+'5月'!C38+'6月'!C38+'7月'!C38+'8月'!C38+'9月'!C38+'10月'!C38+'11月'!C38+'12月'!C38</f>
        <v>109</v>
      </c>
      <c r="D38" s="9">
        <f t="shared" si="13"/>
        <v>0.939655172413793</v>
      </c>
      <c r="E38" s="8">
        <f>'1月'!E38+'2月'!E38+'3月'!E38+'5月'!E38+'6月'!E38+'7月'!E38+'8月'!E38+'9月'!E38+'10月'!E38+'11月'!E38+'12月'!E38</f>
        <v>10</v>
      </c>
      <c r="F38" s="8">
        <f>'1月'!F38+'2月'!F38+'3月'!F38+'5月'!F38+'6月'!F38+'7月'!F38+'8月'!F38+'9月'!F38+'10月'!F38+'11月'!F38+'12月'!F38</f>
        <v>6</v>
      </c>
      <c r="G38" s="9">
        <f t="shared" si="27"/>
        <v>0.6</v>
      </c>
      <c r="H38" s="8"/>
      <c r="I38" s="8"/>
      <c r="J38" s="9"/>
      <c r="K38" s="8">
        <f>'1月'!K38+'2月'!K38+'3月'!K38+'5月'!K38+'6月'!K38+'7月'!K38+'8月'!K38+'9月'!K38+'10月'!K38+'11月'!K38+'12月'!K38</f>
        <v>12</v>
      </c>
      <c r="L38" s="8">
        <f>'1月'!L38+'2月'!L38+'3月'!L38+'5月'!L38+'6月'!L38+'7月'!L38+'8月'!L38+'9月'!L38+'10月'!L38+'11月'!L38+'12月'!L38</f>
        <v>11</v>
      </c>
      <c r="M38" s="9">
        <f>L38/K38</f>
        <v>0.916666666666667</v>
      </c>
      <c r="N38" s="8"/>
      <c r="O38" s="8"/>
      <c r="P38" s="9"/>
      <c r="Q38" s="8"/>
      <c r="R38" s="8"/>
      <c r="S38" s="9"/>
      <c r="T38" s="27">
        <f t="shared" si="4"/>
        <v>138</v>
      </c>
      <c r="U38" s="8">
        <f t="shared" si="2"/>
        <v>126</v>
      </c>
      <c r="V38" s="24">
        <f t="shared" si="31"/>
        <v>0.91304347826087</v>
      </c>
    </row>
    <row r="39" spans="1:22">
      <c r="A39" s="7" t="s">
        <v>46</v>
      </c>
      <c r="B39" s="8">
        <f>'1月'!B39+'2月'!B39+'3月'!B39+'5月'!B39+'6月'!B39+'7月'!B39+'8月'!B39+'9月'!B39+'10月'!B39+'11月'!B39+'12月'!B39</f>
        <v>454</v>
      </c>
      <c r="C39" s="8">
        <f>'1月'!C39+'2月'!C39+'3月'!C39+'5月'!C39+'6月'!C39+'7月'!C39+'8月'!C39+'9月'!C39+'10月'!C39+'11月'!C39+'12月'!C39</f>
        <v>370</v>
      </c>
      <c r="D39" s="9">
        <f t="shared" si="13"/>
        <v>0.814977973568282</v>
      </c>
      <c r="E39" s="8">
        <f>'1月'!E39+'2月'!E39+'3月'!E39+'5月'!E39+'6月'!E39+'7月'!E39+'8月'!E39+'9月'!E39+'10月'!E39+'11月'!E39+'12月'!E39</f>
        <v>63</v>
      </c>
      <c r="F39" s="8">
        <f>'1月'!F39+'2月'!F39+'3月'!F39+'5月'!F39+'6月'!F39+'7月'!F39+'8月'!F39+'9月'!F39+'10月'!F39+'11月'!F39+'12月'!F39</f>
        <v>44</v>
      </c>
      <c r="G39" s="9">
        <f t="shared" si="27"/>
        <v>0.698412698412698</v>
      </c>
      <c r="H39" s="8"/>
      <c r="I39" s="8"/>
      <c r="J39" s="9"/>
      <c r="K39" s="8">
        <f>'1月'!K39+'2月'!K39+'3月'!K39+'5月'!K39+'6月'!K39+'7月'!K39+'8月'!K39+'9月'!K39+'10月'!K39+'11月'!K39+'12月'!K39</f>
        <v>106</v>
      </c>
      <c r="L39" s="8">
        <f>'1月'!L39+'2月'!L39+'3月'!L39+'5月'!L39+'6月'!L39+'7月'!L39+'8月'!L39+'9月'!L39+'10月'!L39+'11月'!L39+'12月'!L39</f>
        <v>91</v>
      </c>
      <c r="M39" s="9">
        <f>L39/K39</f>
        <v>0.858490566037736</v>
      </c>
      <c r="N39" s="8">
        <f>'1月'!N39+'2月'!N39+'3月'!N39+'5月'!N39+'6月'!N39+'7月'!N39+'8月'!N39+'9月'!N39+'10月'!N39+'11月'!N39+'12月'!N39</f>
        <v>12</v>
      </c>
      <c r="O39" s="8">
        <f>'1月'!O39+'2月'!O39+'3月'!O39+'5月'!O39+'6月'!O39+'7月'!O39+'8月'!O39+'9月'!O39+'10月'!O39+'11月'!O39+'12月'!O39</f>
        <v>11</v>
      </c>
      <c r="P39" s="9">
        <f t="shared" si="30"/>
        <v>0.916666666666667</v>
      </c>
      <c r="Q39" s="8"/>
      <c r="R39" s="8"/>
      <c r="S39" s="9"/>
      <c r="T39" s="27">
        <f t="shared" si="4"/>
        <v>635</v>
      </c>
      <c r="U39" s="8">
        <f t="shared" si="2"/>
        <v>516</v>
      </c>
      <c r="V39" s="24">
        <f t="shared" si="31"/>
        <v>0.81259842519685</v>
      </c>
    </row>
    <row r="40" spans="1:22">
      <c r="A40" s="7" t="s">
        <v>47</v>
      </c>
      <c r="B40" s="8">
        <f>'1月'!B40+'2月'!B40+'3月'!B40+'5月'!B40+'6月'!B40+'7月'!B40+'8月'!B40+'9月'!B40+'10月'!B40+'11月'!B40+'12月'!B40</f>
        <v>12</v>
      </c>
      <c r="C40" s="8">
        <f>'1月'!C40+'2月'!C40+'3月'!C40+'5月'!C40+'6月'!C40+'7月'!C40+'8月'!C40+'9月'!C40+'10月'!C40+'11月'!C40+'12月'!C40</f>
        <v>9</v>
      </c>
      <c r="D40" s="9">
        <f t="shared" si="13"/>
        <v>0.75</v>
      </c>
      <c r="E40" s="8">
        <f>'1月'!E40+'2月'!E40+'3月'!E40+'5月'!E40+'6月'!E40+'7月'!E40+'8月'!E40+'9月'!E40+'10月'!E40+'11月'!E40+'12月'!E40</f>
        <v>5</v>
      </c>
      <c r="F40" s="8">
        <f>'1月'!F40+'2月'!F40+'3月'!F40+'5月'!F40+'6月'!F40+'7月'!F40+'8月'!F40+'9月'!F40+'10月'!F40+'11月'!F40+'12月'!F40</f>
        <v>4</v>
      </c>
      <c r="G40" s="9">
        <f t="shared" si="27"/>
        <v>0.8</v>
      </c>
      <c r="H40" s="8"/>
      <c r="I40" s="8"/>
      <c r="J40" s="9"/>
      <c r="K40" s="8">
        <f>'1月'!K40+'2月'!K40+'3月'!K40+'5月'!K40+'6月'!K40+'7月'!K40+'8月'!K40+'9月'!K40+'10月'!K40+'11月'!K40+'12月'!K40</f>
        <v>5</v>
      </c>
      <c r="L40" s="8">
        <f>'1月'!L40+'2月'!L40+'3月'!L40+'5月'!L40+'6月'!L40+'7月'!L40+'8月'!L40+'9月'!L40+'10月'!L40+'11月'!L40+'12月'!L40</f>
        <v>5</v>
      </c>
      <c r="M40" s="9">
        <f>L40/K40</f>
        <v>1</v>
      </c>
      <c r="N40" s="8"/>
      <c r="O40" s="8"/>
      <c r="P40" s="9"/>
      <c r="Q40" s="8"/>
      <c r="R40" s="8"/>
      <c r="S40" s="9"/>
      <c r="T40" s="27">
        <f t="shared" si="4"/>
        <v>22</v>
      </c>
      <c r="U40" s="8">
        <f t="shared" si="2"/>
        <v>18</v>
      </c>
      <c r="V40" s="24">
        <f t="shared" si="31"/>
        <v>0.818181818181818</v>
      </c>
    </row>
    <row r="41" spans="1:22">
      <c r="A41" s="7" t="s">
        <v>48</v>
      </c>
      <c r="B41" s="8">
        <f>'1月'!B41+'2月'!B41+'3月'!B41+'5月'!B41+'6月'!B41+'7月'!B41+'8月'!B41+'9月'!B41+'10月'!B41+'11月'!B41+'12月'!B41</f>
        <v>19</v>
      </c>
      <c r="C41" s="8">
        <f>'1月'!C41+'2月'!C41+'3月'!C41+'5月'!C41+'6月'!C41+'7月'!C41+'8月'!C41+'9月'!C41+'10月'!C41+'11月'!C41+'12月'!C41</f>
        <v>17</v>
      </c>
      <c r="D41" s="9">
        <f t="shared" si="13"/>
        <v>0.894736842105263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27">
        <f t="shared" si="4"/>
        <v>19</v>
      </c>
      <c r="U41" s="8">
        <f t="shared" si="2"/>
        <v>17</v>
      </c>
      <c r="V41" s="24">
        <f t="shared" si="31"/>
        <v>0.894736842105263</v>
      </c>
    </row>
    <row r="42" spans="1:22">
      <c r="A42" s="10" t="s">
        <v>49</v>
      </c>
      <c r="B42" s="11">
        <f t="shared" ref="B42:L42" si="35">SUM(B37:B41)</f>
        <v>709</v>
      </c>
      <c r="C42" s="11">
        <f t="shared" si="35"/>
        <v>589</v>
      </c>
      <c r="D42" s="12">
        <f t="shared" si="13"/>
        <v>0.830747531734838</v>
      </c>
      <c r="E42" s="11">
        <f t="shared" si="35"/>
        <v>104</v>
      </c>
      <c r="F42" s="11">
        <f t="shared" si="35"/>
        <v>76</v>
      </c>
      <c r="G42" s="12">
        <f t="shared" ref="G42:G47" si="36">F42/E42</f>
        <v>0.730769230769231</v>
      </c>
      <c r="H42" s="11"/>
      <c r="I42" s="11"/>
      <c r="J42" s="12"/>
      <c r="K42" s="11">
        <f t="shared" si="35"/>
        <v>126</v>
      </c>
      <c r="L42" s="11">
        <f t="shared" si="35"/>
        <v>110</v>
      </c>
      <c r="M42" s="12">
        <f>L42/K42</f>
        <v>0.873015873015873</v>
      </c>
      <c r="N42" s="11">
        <f t="shared" ref="N42:O42" si="37">SUM(N37:N41)</f>
        <v>12</v>
      </c>
      <c r="O42" s="11">
        <f t="shared" si="37"/>
        <v>11</v>
      </c>
      <c r="P42" s="12">
        <f t="shared" ref="P42:P47" si="38">O42/N42</f>
        <v>0.916666666666667</v>
      </c>
      <c r="Q42" s="11"/>
      <c r="R42" s="11"/>
      <c r="S42" s="12"/>
      <c r="T42" s="25">
        <f t="shared" si="4"/>
        <v>951</v>
      </c>
      <c r="U42" s="11">
        <f t="shared" si="2"/>
        <v>786</v>
      </c>
      <c r="V42" s="26">
        <f t="shared" si="31"/>
        <v>0.826498422712934</v>
      </c>
    </row>
    <row r="43" spans="1:22">
      <c r="A43" s="7" t="s">
        <v>50</v>
      </c>
      <c r="B43" s="8">
        <f>'1月'!B43+'2月'!B43+'3月'!B43+'5月'!B43+'6月'!B43+'7月'!B43+'8月'!B43+'9月'!B43+'10月'!B43+'11月'!B43+'12月'!B43</f>
        <v>35</v>
      </c>
      <c r="C43" s="8">
        <f>'1月'!C43+'2月'!C43+'3月'!C43+'5月'!C43+'6月'!C43+'7月'!C43+'8月'!C43+'9月'!C43+'10月'!C43+'11月'!C43+'12月'!C43</f>
        <v>30</v>
      </c>
      <c r="D43" s="9">
        <f t="shared" si="13"/>
        <v>0.857142857142857</v>
      </c>
      <c r="E43" s="8">
        <f>'1月'!E43+'2月'!E43+'3月'!E43+'5月'!E43+'6月'!E43+'7月'!E43+'8月'!E43+'9月'!E43+'10月'!E43+'11月'!E43+'12月'!E43</f>
        <v>27</v>
      </c>
      <c r="F43" s="8">
        <f>'1月'!F43+'2月'!F43+'3月'!F43+'5月'!F43+'6月'!F43+'7月'!F43+'8月'!F43+'9月'!F43+'10月'!F43+'11月'!F43+'12月'!F43</f>
        <v>22</v>
      </c>
      <c r="G43" s="9">
        <f t="shared" si="36"/>
        <v>0.814814814814815</v>
      </c>
      <c r="H43" s="8"/>
      <c r="I43" s="8"/>
      <c r="J43" s="9"/>
      <c r="K43" s="8">
        <f>'1月'!K43+'2月'!K43+'3月'!K43+'5月'!K43+'6月'!K43+'7月'!K43+'8月'!K43+'9月'!K43+'10月'!K43+'11月'!K43+'12月'!K43</f>
        <v>1</v>
      </c>
      <c r="L43" s="8">
        <f>'1月'!L43+'2月'!L43+'3月'!L43+'5月'!L43+'6月'!L43+'7月'!L43+'8月'!L43+'9月'!L43+'10月'!L43+'11月'!L43+'12月'!L43</f>
        <v>1</v>
      </c>
      <c r="M43" s="9">
        <f>L43/K43</f>
        <v>1</v>
      </c>
      <c r="N43" s="8"/>
      <c r="O43" s="8"/>
      <c r="P43" s="9"/>
      <c r="Q43" s="8"/>
      <c r="R43" s="8"/>
      <c r="S43" s="9"/>
      <c r="T43" s="27">
        <f t="shared" si="4"/>
        <v>63</v>
      </c>
      <c r="U43" s="8">
        <f t="shared" si="2"/>
        <v>53</v>
      </c>
      <c r="V43" s="24">
        <f t="shared" si="31"/>
        <v>0.841269841269841</v>
      </c>
    </row>
    <row r="44" spans="1:22">
      <c r="A44" s="7" t="s">
        <v>51</v>
      </c>
      <c r="B44" s="8">
        <f>'1月'!B44+'2月'!B44+'3月'!B44+'5月'!B44+'6月'!B44+'7月'!B44+'8月'!B44+'9月'!B44+'10月'!B44+'11月'!B44+'12月'!B44</f>
        <v>292</v>
      </c>
      <c r="C44" s="8">
        <f>'1月'!C44+'2月'!C44+'3月'!C44+'5月'!C44+'6月'!C44+'7月'!C44+'8月'!C44+'9月'!C44+'10月'!C44+'11月'!C44+'12月'!C44</f>
        <v>276</v>
      </c>
      <c r="D44" s="9">
        <f t="shared" si="13"/>
        <v>0.945205479452055</v>
      </c>
      <c r="E44" s="8">
        <f>'1月'!E44+'2月'!E44+'3月'!E44+'5月'!E44+'6月'!E44+'7月'!E44+'8月'!E44+'9月'!E44+'10月'!E44+'11月'!E44+'12月'!E44</f>
        <v>3</v>
      </c>
      <c r="F44" s="8">
        <f>'1月'!F44+'2月'!F44+'3月'!F44+'5月'!F44+'6月'!F44+'7月'!F44+'8月'!F44+'9月'!F44+'10月'!F44+'11月'!F44+'12月'!F44</f>
        <v>3</v>
      </c>
      <c r="G44" s="9">
        <f t="shared" si="36"/>
        <v>1</v>
      </c>
      <c r="H44" s="8"/>
      <c r="I44" s="8"/>
      <c r="J44" s="9"/>
      <c r="K44" s="8">
        <f>'1月'!K44+'2月'!K44+'3月'!K44+'5月'!K44+'6月'!K44+'7月'!K44+'8月'!K44+'9月'!K44+'10月'!K44+'11月'!K44+'12月'!K44</f>
        <v>82</v>
      </c>
      <c r="L44" s="8">
        <f>'1月'!L44+'2月'!L44+'3月'!L44+'5月'!L44+'6月'!L44+'7月'!L44+'8月'!L44+'9月'!L44+'10月'!L44+'11月'!L44+'12月'!L44</f>
        <v>78</v>
      </c>
      <c r="M44" s="9">
        <f>L44/K44</f>
        <v>0.951219512195122</v>
      </c>
      <c r="N44" s="8">
        <f>'1月'!N44+'2月'!N44+'3月'!N44+'5月'!N44+'6月'!N44+'7月'!N44+'8月'!N44+'9月'!N44+'10月'!N44+'11月'!N44+'12月'!N44</f>
        <v>9</v>
      </c>
      <c r="O44" s="8">
        <f>'1月'!O44+'2月'!O44+'3月'!O44+'5月'!O44+'6月'!O44+'7月'!O44+'8月'!O44+'9月'!O44+'10月'!O44+'11月'!O44+'12月'!O44</f>
        <v>9</v>
      </c>
      <c r="P44" s="9">
        <f t="shared" si="38"/>
        <v>1</v>
      </c>
      <c r="Q44" s="8"/>
      <c r="R44" s="8"/>
      <c r="S44" s="9"/>
      <c r="T44" s="27">
        <f t="shared" si="4"/>
        <v>386</v>
      </c>
      <c r="U44" s="8">
        <f t="shared" si="2"/>
        <v>366</v>
      </c>
      <c r="V44" s="24">
        <f t="shared" si="31"/>
        <v>0.948186528497409</v>
      </c>
    </row>
    <row r="45" spans="1:22">
      <c r="A45" s="7" t="s">
        <v>52</v>
      </c>
      <c r="B45" s="8">
        <f>'1月'!B45+'2月'!B45+'3月'!B45+'5月'!B45+'6月'!B45+'7月'!B45+'8月'!B45+'9月'!B45+'10月'!B45+'11月'!B45+'12月'!B45</f>
        <v>1047</v>
      </c>
      <c r="C45" s="8">
        <f>'1月'!C45+'2月'!C45+'3月'!C45+'5月'!C45+'6月'!C45+'7月'!C45+'8月'!C45+'9月'!C45+'10月'!C45+'11月'!C45+'12月'!C45</f>
        <v>960</v>
      </c>
      <c r="D45" s="9">
        <f t="shared" si="13"/>
        <v>0.916905444126075</v>
      </c>
      <c r="E45" s="8">
        <f>'1月'!E45+'2月'!E45+'3月'!E45+'5月'!E45+'6月'!E45+'7月'!E45+'8月'!E45+'9月'!E45+'10月'!E45+'11月'!E45+'12月'!E45</f>
        <v>96</v>
      </c>
      <c r="F45" s="8">
        <f>'1月'!F45+'2月'!F45+'3月'!F45+'5月'!F45+'6月'!F45+'7月'!F45+'8月'!F45+'9月'!F45+'10月'!F45+'11月'!F45+'12月'!F45</f>
        <v>89</v>
      </c>
      <c r="G45" s="9">
        <f t="shared" si="36"/>
        <v>0.927083333333333</v>
      </c>
      <c r="H45" s="8"/>
      <c r="I45" s="8"/>
      <c r="J45" s="9"/>
      <c r="K45" s="8">
        <f>'1月'!K45+'2月'!K45+'3月'!K45+'5月'!K45+'6月'!K45+'7月'!K45+'8月'!K45+'9月'!K45+'10月'!K45+'11月'!K45+'12月'!K45</f>
        <v>220</v>
      </c>
      <c r="L45" s="8">
        <f>'1月'!L45+'2月'!L45+'3月'!L45+'5月'!L45+'6月'!L45+'7月'!L45+'8月'!L45+'9月'!L45+'10月'!L45+'11月'!L45+'12月'!L45</f>
        <v>209</v>
      </c>
      <c r="M45" s="9">
        <f>L45/K45</f>
        <v>0.95</v>
      </c>
      <c r="N45" s="8">
        <f>'1月'!N45+'2月'!N45+'3月'!N45+'5月'!N45+'6月'!N45+'7月'!N45+'8月'!N45+'9月'!N45+'10月'!N45+'11月'!N45+'12月'!N45</f>
        <v>28</v>
      </c>
      <c r="O45" s="8">
        <f>'1月'!O45+'2月'!O45+'3月'!O45+'5月'!O45+'6月'!O45+'7月'!O45+'8月'!O45+'9月'!O45+'10月'!O45+'11月'!O45+'12月'!O45</f>
        <v>26</v>
      </c>
      <c r="P45" s="9">
        <f t="shared" si="38"/>
        <v>0.928571428571429</v>
      </c>
      <c r="Q45" s="8"/>
      <c r="R45" s="8"/>
      <c r="S45" s="9"/>
      <c r="T45" s="27">
        <f t="shared" si="4"/>
        <v>1391</v>
      </c>
      <c r="U45" s="8">
        <f t="shared" si="2"/>
        <v>1284</v>
      </c>
      <c r="V45" s="24">
        <f t="shared" si="31"/>
        <v>0.923076923076923</v>
      </c>
    </row>
    <row r="46" spans="1:22">
      <c r="A46" s="7" t="s">
        <v>53</v>
      </c>
      <c r="B46" s="8">
        <f>'1月'!B46+'2月'!B46+'3月'!B46+'5月'!B46+'6月'!B46+'7月'!B46+'8月'!B46+'9月'!B46+'10月'!B46+'11月'!B46+'12月'!B46</f>
        <v>36</v>
      </c>
      <c r="C46" s="8">
        <f>'1月'!C46+'2月'!C46+'3月'!C46+'5月'!C46+'6月'!C46+'7月'!C46+'8月'!C46+'9月'!C46+'10月'!C46+'11月'!C46+'12月'!C46</f>
        <v>35</v>
      </c>
      <c r="D46" s="9">
        <f t="shared" si="13"/>
        <v>0.972222222222222</v>
      </c>
      <c r="E46" s="8"/>
      <c r="F46" s="8"/>
      <c r="G46" s="9"/>
      <c r="H46" s="8"/>
      <c r="I46" s="8"/>
      <c r="J46" s="9"/>
      <c r="K46" s="8">
        <f>'1月'!K46+'2月'!K46+'3月'!K46+'5月'!K46+'6月'!K46+'7月'!K46+'8月'!K46+'9月'!K46+'10月'!K46+'11月'!K46+'12月'!K46</f>
        <v>52</v>
      </c>
      <c r="L46" s="8">
        <f>'1月'!L46+'2月'!L46+'3月'!L46+'5月'!L46+'6月'!L46+'7月'!L46+'8月'!L46+'9月'!L46+'10月'!L46+'11月'!L46+'12月'!L46</f>
        <v>52</v>
      </c>
      <c r="M46" s="9">
        <f>L46/K46</f>
        <v>1</v>
      </c>
      <c r="N46" s="8"/>
      <c r="O46" s="8"/>
      <c r="P46" s="9"/>
      <c r="Q46" s="8"/>
      <c r="R46" s="8"/>
      <c r="S46" s="9"/>
      <c r="T46" s="27">
        <f t="shared" si="4"/>
        <v>88</v>
      </c>
      <c r="U46" s="8">
        <f t="shared" si="2"/>
        <v>87</v>
      </c>
      <c r="V46" s="24">
        <f t="shared" si="31"/>
        <v>0.988636363636364</v>
      </c>
    </row>
    <row r="47" spans="1:22">
      <c r="A47" s="7" t="s">
        <v>54</v>
      </c>
      <c r="B47" s="8">
        <f>'1月'!B47+'2月'!B47+'3月'!B47+'5月'!B47+'6月'!B47+'7月'!B47+'8月'!B47+'9月'!B47+'10月'!B47+'11月'!B47+'12月'!B47</f>
        <v>12</v>
      </c>
      <c r="C47" s="8">
        <f>'1月'!C47+'2月'!C47+'3月'!C47+'5月'!C47+'6月'!C47+'7月'!C47+'8月'!C47+'9月'!C47+'10月'!C47+'11月'!C47+'12月'!C47</f>
        <v>12</v>
      </c>
      <c r="D47" s="9">
        <f t="shared" si="13"/>
        <v>1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27">
        <f t="shared" si="4"/>
        <v>12</v>
      </c>
      <c r="U47" s="8">
        <f t="shared" si="2"/>
        <v>12</v>
      </c>
      <c r="V47" s="24">
        <f t="shared" si="31"/>
        <v>1</v>
      </c>
    </row>
    <row r="48" spans="1:22">
      <c r="A48" s="10" t="s">
        <v>55</v>
      </c>
      <c r="B48" s="11">
        <f t="shared" ref="B48:F48" si="39">SUM(B43:B47)</f>
        <v>1422</v>
      </c>
      <c r="C48" s="11">
        <f t="shared" si="39"/>
        <v>1313</v>
      </c>
      <c r="D48" s="12">
        <f t="shared" ref="D48:D51" si="40">C48/B48</f>
        <v>0.923347398030942</v>
      </c>
      <c r="E48" s="11">
        <f t="shared" si="39"/>
        <v>126</v>
      </c>
      <c r="F48" s="11">
        <f t="shared" si="39"/>
        <v>114</v>
      </c>
      <c r="G48" s="12">
        <f t="shared" ref="G45:G51" si="41">F48/E48</f>
        <v>0.904761904761905</v>
      </c>
      <c r="H48" s="11"/>
      <c r="I48" s="11"/>
      <c r="J48" s="12"/>
      <c r="K48" s="11">
        <f t="shared" ref="K48:M48" si="42">SUM(K43:K47)</f>
        <v>355</v>
      </c>
      <c r="L48" s="11">
        <f t="shared" si="42"/>
        <v>340</v>
      </c>
      <c r="M48" s="12">
        <f>L48/K48</f>
        <v>0.957746478873239</v>
      </c>
      <c r="N48" s="11">
        <f t="shared" ref="N48:O48" si="43">SUM(N43:N47)</f>
        <v>37</v>
      </c>
      <c r="O48" s="11">
        <f t="shared" si="43"/>
        <v>35</v>
      </c>
      <c r="P48" s="12">
        <f t="shared" ref="P48:P51" si="44">O48/N48</f>
        <v>0.945945945945946</v>
      </c>
      <c r="Q48" s="11"/>
      <c r="R48" s="11"/>
      <c r="S48" s="12"/>
      <c r="T48" s="25">
        <f t="shared" si="4"/>
        <v>1940</v>
      </c>
      <c r="U48" s="11">
        <f t="shared" si="2"/>
        <v>1802</v>
      </c>
      <c r="V48" s="26">
        <f t="shared" ref="V48:V51" si="45">U48/T48</f>
        <v>0.928865979381443</v>
      </c>
    </row>
    <row r="49" spans="1:22">
      <c r="A49" s="10" t="s">
        <v>56</v>
      </c>
      <c r="B49" s="11">
        <f t="shared" ref="B49:F49" si="46">B42+B48</f>
        <v>2131</v>
      </c>
      <c r="C49" s="11">
        <f t="shared" si="46"/>
        <v>1902</v>
      </c>
      <c r="D49" s="12">
        <f t="shared" si="40"/>
        <v>0.892538714218677</v>
      </c>
      <c r="E49" s="11">
        <f t="shared" si="46"/>
        <v>230</v>
      </c>
      <c r="F49" s="11">
        <f t="shared" si="46"/>
        <v>190</v>
      </c>
      <c r="G49" s="12">
        <f t="shared" si="41"/>
        <v>0.826086956521739</v>
      </c>
      <c r="H49" s="11"/>
      <c r="I49" s="11"/>
      <c r="J49" s="12"/>
      <c r="K49" s="11">
        <f t="shared" ref="K49:M49" si="47">K42+K48</f>
        <v>481</v>
      </c>
      <c r="L49" s="11">
        <f t="shared" si="47"/>
        <v>450</v>
      </c>
      <c r="M49" s="12">
        <f>L49/K49</f>
        <v>0.935550935550936</v>
      </c>
      <c r="N49" s="11">
        <f t="shared" ref="N49:O49" si="48">N42+N48</f>
        <v>49</v>
      </c>
      <c r="O49" s="11">
        <f t="shared" si="48"/>
        <v>46</v>
      </c>
      <c r="P49" s="12">
        <f t="shared" si="44"/>
        <v>0.938775510204082</v>
      </c>
      <c r="Q49" s="11"/>
      <c r="R49" s="11"/>
      <c r="S49" s="12"/>
      <c r="T49" s="25">
        <f t="shared" si="4"/>
        <v>2891</v>
      </c>
      <c r="U49" s="11">
        <f t="shared" si="2"/>
        <v>2588</v>
      </c>
      <c r="V49" s="26">
        <f t="shared" si="45"/>
        <v>0.895191975095123</v>
      </c>
    </row>
    <row r="50" customHeight="1" spans="1:22">
      <c r="A50" s="10" t="s">
        <v>57</v>
      </c>
      <c r="B50" s="11">
        <f t="shared" ref="B50:F50" si="49">B36+B49</f>
        <v>3432</v>
      </c>
      <c r="C50" s="11">
        <f t="shared" si="49"/>
        <v>3130</v>
      </c>
      <c r="D50" s="12">
        <f t="shared" si="40"/>
        <v>0.912004662004662</v>
      </c>
      <c r="E50" s="11">
        <f t="shared" si="49"/>
        <v>340</v>
      </c>
      <c r="F50" s="11">
        <f t="shared" si="49"/>
        <v>289</v>
      </c>
      <c r="G50" s="12">
        <f t="shared" si="41"/>
        <v>0.85</v>
      </c>
      <c r="H50" s="11"/>
      <c r="I50" s="11"/>
      <c r="J50" s="12"/>
      <c r="K50" s="11">
        <f t="shared" ref="K50:M50" si="50">K36+K49</f>
        <v>718</v>
      </c>
      <c r="L50" s="11">
        <f t="shared" si="50"/>
        <v>678</v>
      </c>
      <c r="M50" s="12">
        <f>L50/K50</f>
        <v>0.944289693593315</v>
      </c>
      <c r="N50" s="11">
        <f t="shared" ref="N50:O50" si="51">N36+N49</f>
        <v>67</v>
      </c>
      <c r="O50" s="11">
        <f t="shared" si="51"/>
        <v>64</v>
      </c>
      <c r="P50" s="12">
        <f t="shared" si="44"/>
        <v>0.955223880597015</v>
      </c>
      <c r="Q50" s="11"/>
      <c r="R50" s="11"/>
      <c r="S50" s="12"/>
      <c r="T50" s="25">
        <f t="shared" si="4"/>
        <v>4557</v>
      </c>
      <c r="U50" s="11">
        <f t="shared" si="2"/>
        <v>4161</v>
      </c>
      <c r="V50" s="26">
        <f t="shared" si="45"/>
        <v>0.913100724160632</v>
      </c>
    </row>
    <row r="51" customHeight="1" spans="1:22">
      <c r="A51" s="10" t="s">
        <v>58</v>
      </c>
      <c r="B51" s="11">
        <f t="shared" ref="B51:F51" si="52">B23+B50</f>
        <v>17205</v>
      </c>
      <c r="C51" s="11">
        <f t="shared" si="52"/>
        <v>15176</v>
      </c>
      <c r="D51" s="12">
        <f t="shared" si="40"/>
        <v>0.882069165940134</v>
      </c>
      <c r="E51" s="11">
        <f t="shared" si="52"/>
        <v>4206</v>
      </c>
      <c r="F51" s="11">
        <f t="shared" si="52"/>
        <v>3837</v>
      </c>
      <c r="G51" s="12">
        <f t="shared" si="41"/>
        <v>0.912268188302425</v>
      </c>
      <c r="H51" s="11"/>
      <c r="I51" s="11"/>
      <c r="J51" s="12"/>
      <c r="K51" s="11">
        <f t="shared" ref="K51:M51" si="53">K23+K50</f>
        <v>1383</v>
      </c>
      <c r="L51" s="11">
        <f t="shared" si="53"/>
        <v>1309</v>
      </c>
      <c r="M51" s="12">
        <f>L51/K51</f>
        <v>0.94649313087491</v>
      </c>
      <c r="N51" s="11">
        <f t="shared" ref="N51:O51" si="54">N23+N50</f>
        <v>2500</v>
      </c>
      <c r="O51" s="11">
        <f t="shared" si="54"/>
        <v>2297</v>
      </c>
      <c r="P51" s="12">
        <f t="shared" si="44"/>
        <v>0.9188</v>
      </c>
      <c r="Q51" s="11">
        <f t="shared" ref="Q51:R51" si="55">Q23+Q50</f>
        <v>214</v>
      </c>
      <c r="R51" s="11">
        <f t="shared" si="55"/>
        <v>170</v>
      </c>
      <c r="S51" s="12">
        <f t="shared" ref="S48:S51" si="56">R51/Q51</f>
        <v>0.794392523364486</v>
      </c>
      <c r="T51" s="28">
        <f t="shared" si="4"/>
        <v>25508</v>
      </c>
      <c r="U51" s="29">
        <f t="shared" si="2"/>
        <v>22789</v>
      </c>
      <c r="V51" s="30">
        <f t="shared" si="45"/>
        <v>0.89340599027756</v>
      </c>
    </row>
    <row r="52" ht="60" customHeight="1" spans="1:52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</row>
  </sheetData>
  <mergeCells count="10">
    <mergeCell ref="A1:V1"/>
    <mergeCell ref="B2:D2"/>
    <mergeCell ref="E2:G2"/>
    <mergeCell ref="H2:J2"/>
    <mergeCell ref="K2:M2"/>
    <mergeCell ref="N2:P2"/>
    <mergeCell ref="Q2:S2"/>
    <mergeCell ref="T2:V2"/>
    <mergeCell ref="A52:AZ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L30" sqref="L30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1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39</v>
      </c>
      <c r="C4" s="8">
        <v>31</v>
      </c>
      <c r="D4" s="9">
        <f t="shared" ref="D4:D12" si="0">C4/B4</f>
        <v>0.794871794871795</v>
      </c>
      <c r="E4" s="8">
        <v>37</v>
      </c>
      <c r="F4" s="8">
        <v>33</v>
      </c>
      <c r="G4" s="9">
        <f t="shared" ref="G4:G12" si="1">F4/E4</f>
        <v>0.891891891891892</v>
      </c>
      <c r="H4" s="8"/>
      <c r="I4" s="8"/>
      <c r="J4" s="9"/>
      <c r="K4" s="8"/>
      <c r="L4" s="8"/>
      <c r="M4" s="9"/>
      <c r="N4" s="8"/>
      <c r="O4" s="8"/>
      <c r="P4" s="9"/>
      <c r="Q4" s="23">
        <f t="shared" ref="Q4:Q12" si="2">B4+E4+H4+K4+N4</f>
        <v>76</v>
      </c>
      <c r="R4" s="8">
        <f t="shared" ref="R4:R12" si="3">C4+F4+I4+L4+O4</f>
        <v>64</v>
      </c>
      <c r="S4" s="24">
        <f t="shared" ref="S4:S12" si="4">R4/Q4</f>
        <v>0.842105263157895</v>
      </c>
    </row>
    <row r="5" spans="1:19">
      <c r="A5" s="7" t="s">
        <v>12</v>
      </c>
      <c r="B5" s="8"/>
      <c r="C5" s="8"/>
      <c r="D5" s="9"/>
      <c r="E5" s="8">
        <v>3</v>
      </c>
      <c r="F5" s="8">
        <v>3</v>
      </c>
      <c r="G5" s="9">
        <f t="shared" si="1"/>
        <v>1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2"/>
        <v>3</v>
      </c>
      <c r="R5" s="8">
        <f t="shared" si="3"/>
        <v>3</v>
      </c>
      <c r="S5" s="24">
        <f t="shared" si="4"/>
        <v>1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v>222</v>
      </c>
      <c r="C7" s="8">
        <v>187</v>
      </c>
      <c r="D7" s="9">
        <f t="shared" si="0"/>
        <v>0.842342342342342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23">
        <f t="shared" si="2"/>
        <v>222</v>
      </c>
      <c r="R7" s="8">
        <f t="shared" si="3"/>
        <v>187</v>
      </c>
      <c r="S7" s="24">
        <f t="shared" si="4"/>
        <v>0.842342342342342</v>
      </c>
    </row>
    <row r="8" spans="1:19">
      <c r="A8" s="7" t="s">
        <v>15</v>
      </c>
      <c r="B8" s="8">
        <v>66</v>
      </c>
      <c r="C8" s="8">
        <v>55</v>
      </c>
      <c r="D8" s="9">
        <f t="shared" si="0"/>
        <v>0.833333333333333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23">
        <f t="shared" si="2"/>
        <v>66</v>
      </c>
      <c r="R8" s="8">
        <f t="shared" si="3"/>
        <v>55</v>
      </c>
      <c r="S8" s="24">
        <f t="shared" si="4"/>
        <v>0.833333333333333</v>
      </c>
    </row>
    <row r="9" spans="1:19">
      <c r="A9" s="10" t="s">
        <v>16</v>
      </c>
      <c r="B9" s="11">
        <f>SUM(B4:B8)</f>
        <v>327</v>
      </c>
      <c r="C9" s="11">
        <f>SUM(C4:C8)</f>
        <v>273</v>
      </c>
      <c r="D9" s="12">
        <f t="shared" si="0"/>
        <v>0.834862385321101</v>
      </c>
      <c r="E9" s="11">
        <f>SUM(E4:E8)</f>
        <v>40</v>
      </c>
      <c r="F9" s="11">
        <f>SUM(F4:F8)</f>
        <v>36</v>
      </c>
      <c r="G9" s="12">
        <f t="shared" si="1"/>
        <v>0.9</v>
      </c>
      <c r="H9" s="11"/>
      <c r="I9" s="11"/>
      <c r="J9" s="12"/>
      <c r="K9" s="11"/>
      <c r="L9" s="11"/>
      <c r="M9" s="12"/>
      <c r="N9" s="11"/>
      <c r="O9" s="11"/>
      <c r="P9" s="12"/>
      <c r="Q9" s="25">
        <f t="shared" si="2"/>
        <v>367</v>
      </c>
      <c r="R9" s="11">
        <f t="shared" si="3"/>
        <v>309</v>
      </c>
      <c r="S9" s="26">
        <f t="shared" si="4"/>
        <v>0.841961852861035</v>
      </c>
    </row>
    <row r="10" spans="1:19">
      <c r="A10" s="7" t="s">
        <v>17</v>
      </c>
      <c r="B10" s="8">
        <v>266</v>
      </c>
      <c r="C10" s="8">
        <v>256</v>
      </c>
      <c r="D10" s="9">
        <f t="shared" si="0"/>
        <v>0.962406015037594</v>
      </c>
      <c r="E10" s="8">
        <v>43</v>
      </c>
      <c r="F10" s="8">
        <v>42</v>
      </c>
      <c r="G10" s="9">
        <f t="shared" si="1"/>
        <v>0.976744186046512</v>
      </c>
      <c r="H10" s="8"/>
      <c r="I10" s="8"/>
      <c r="J10" s="9"/>
      <c r="K10" s="8"/>
      <c r="L10" s="8"/>
      <c r="M10" s="9"/>
      <c r="N10" s="8"/>
      <c r="O10" s="8"/>
      <c r="P10" s="9"/>
      <c r="Q10" s="27">
        <f t="shared" si="2"/>
        <v>309</v>
      </c>
      <c r="R10" s="8">
        <f t="shared" si="3"/>
        <v>298</v>
      </c>
      <c r="S10" s="24">
        <f t="shared" si="4"/>
        <v>0.964401294498382</v>
      </c>
    </row>
    <row r="11" spans="1:19">
      <c r="A11" s="7" t="s">
        <v>18</v>
      </c>
      <c r="B11" s="8">
        <v>37</v>
      </c>
      <c r="C11" s="8">
        <v>33</v>
      </c>
      <c r="D11" s="9">
        <f t="shared" si="0"/>
        <v>0.891891891891892</v>
      </c>
      <c r="E11" s="8">
        <v>22</v>
      </c>
      <c r="F11" s="8">
        <v>21</v>
      </c>
      <c r="G11" s="9">
        <f t="shared" si="1"/>
        <v>0.954545454545455</v>
      </c>
      <c r="H11" s="8"/>
      <c r="I11" s="8"/>
      <c r="J11" s="9"/>
      <c r="K11" s="8"/>
      <c r="L11" s="8"/>
      <c r="M11" s="9"/>
      <c r="N11" s="8"/>
      <c r="O11" s="8"/>
      <c r="P11" s="9"/>
      <c r="Q11" s="27">
        <f t="shared" si="2"/>
        <v>59</v>
      </c>
      <c r="R11" s="8">
        <f t="shared" si="3"/>
        <v>54</v>
      </c>
      <c r="S11" s="24">
        <f t="shared" si="4"/>
        <v>0.915254237288136</v>
      </c>
    </row>
    <row r="12" spans="1:19">
      <c r="A12" s="7" t="s">
        <v>19</v>
      </c>
      <c r="B12" s="8">
        <v>26</v>
      </c>
      <c r="C12" s="8">
        <v>23</v>
      </c>
      <c r="D12" s="9">
        <f t="shared" si="0"/>
        <v>0.884615384615385</v>
      </c>
      <c r="E12" s="8">
        <v>5</v>
      </c>
      <c r="F12" s="8">
        <v>5</v>
      </c>
      <c r="G12" s="9">
        <f t="shared" si="1"/>
        <v>1</v>
      </c>
      <c r="H12" s="8"/>
      <c r="I12" s="8"/>
      <c r="J12" s="9"/>
      <c r="K12" s="8"/>
      <c r="L12" s="8"/>
      <c r="M12" s="9"/>
      <c r="N12" s="8"/>
      <c r="O12" s="8"/>
      <c r="P12" s="9"/>
      <c r="Q12" s="27">
        <f t="shared" si="2"/>
        <v>31</v>
      </c>
      <c r="R12" s="8">
        <f t="shared" si="3"/>
        <v>28</v>
      </c>
      <c r="S12" s="24">
        <f t="shared" si="4"/>
        <v>0.903225806451613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>
        <v>8</v>
      </c>
      <c r="C14" s="8">
        <v>8</v>
      </c>
      <c r="D14" s="9">
        <f>C14/B14</f>
        <v>1</v>
      </c>
      <c r="E14" s="8"/>
      <c r="F14" s="8"/>
      <c r="G14" s="9"/>
      <c r="H14" s="8"/>
      <c r="I14" s="8"/>
      <c r="J14" s="9"/>
      <c r="K14" s="8"/>
      <c r="L14" s="8"/>
      <c r="M14" s="9"/>
      <c r="N14" s="8"/>
      <c r="O14" s="8"/>
      <c r="P14" s="9"/>
      <c r="Q14" s="27">
        <f>B14+E14+H14+K14+N14</f>
        <v>8</v>
      </c>
      <c r="R14" s="8">
        <f>C14+F14+I14+L14+O14</f>
        <v>8</v>
      </c>
      <c r="S14" s="24">
        <f>R14/Q14</f>
        <v>1</v>
      </c>
    </row>
    <row r="15" spans="1:19">
      <c r="A15" s="7" t="s">
        <v>22</v>
      </c>
      <c r="B15" s="8"/>
      <c r="C15" s="8"/>
      <c r="D15" s="9"/>
      <c r="E15" s="8">
        <v>1</v>
      </c>
      <c r="F15" s="8">
        <v>1</v>
      </c>
      <c r="G15" s="9">
        <f>F15/E15</f>
        <v>1</v>
      </c>
      <c r="H15" s="8"/>
      <c r="I15" s="8"/>
      <c r="J15" s="9"/>
      <c r="K15" s="8"/>
      <c r="L15" s="8"/>
      <c r="M15" s="9"/>
      <c r="N15" s="8"/>
      <c r="O15" s="8"/>
      <c r="P15" s="9"/>
      <c r="Q15" s="27">
        <f>B15+E15+H15+K15+N15</f>
        <v>1</v>
      </c>
      <c r="R15" s="8">
        <f>C15+F15+I15+L15+O15</f>
        <v>1</v>
      </c>
      <c r="S15" s="24">
        <f>R15/Q15</f>
        <v>1</v>
      </c>
    </row>
    <row r="16" spans="1:19">
      <c r="A16" s="7" t="s">
        <v>23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/>
      <c r="R16" s="8"/>
      <c r="S16" s="24"/>
    </row>
    <row r="17" spans="1:19">
      <c r="A17" s="7" t="s">
        <v>24</v>
      </c>
      <c r="B17" s="8">
        <v>1</v>
      </c>
      <c r="C17" s="8">
        <v>1</v>
      </c>
      <c r="D17" s="9">
        <f>C17/B17</f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>
        <f>B17+E17+H17+K17+N17</f>
        <v>1</v>
      </c>
      <c r="R17" s="8">
        <f>C17+F17+I17+L17+O17</f>
        <v>1</v>
      </c>
      <c r="S17" s="24">
        <f>R17/Q17</f>
        <v>1</v>
      </c>
    </row>
    <row r="18" spans="1:19">
      <c r="A18" s="7" t="s">
        <v>25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/>
      <c r="R18" s="8"/>
      <c r="S18" s="24"/>
    </row>
    <row r="19" spans="1:19">
      <c r="A19" s="7" t="s">
        <v>26</v>
      </c>
      <c r="B19" s="8"/>
      <c r="C19" s="8"/>
      <c r="D19" s="9"/>
      <c r="E19" s="8">
        <v>8</v>
      </c>
      <c r="F19" s="8">
        <v>3</v>
      </c>
      <c r="G19" s="9">
        <f>F19/E19</f>
        <v>0.375</v>
      </c>
      <c r="H19" s="8"/>
      <c r="I19" s="8"/>
      <c r="J19" s="9"/>
      <c r="K19" s="8"/>
      <c r="L19" s="8"/>
      <c r="M19" s="9"/>
      <c r="N19" s="8"/>
      <c r="O19" s="8"/>
      <c r="P19" s="9"/>
      <c r="Q19" s="27">
        <f t="shared" ref="Q19:Q26" si="5">B19+E19+H19+K19+N19</f>
        <v>8</v>
      </c>
      <c r="R19" s="8">
        <f t="shared" ref="R19:R26" si="6">C19+F19+I19+L19+O19</f>
        <v>3</v>
      </c>
      <c r="S19" s="24">
        <f t="shared" ref="S19:S26" si="7">R19/Q19</f>
        <v>0.375</v>
      </c>
    </row>
    <row r="20" spans="1:19">
      <c r="A20" s="7" t="s">
        <v>27</v>
      </c>
      <c r="B20" s="8">
        <v>1</v>
      </c>
      <c r="C20" s="8">
        <v>1</v>
      </c>
      <c r="D20" s="9">
        <f t="shared" ref="D20:D26" si="8">C20/B20</f>
        <v>1</v>
      </c>
      <c r="E20" s="8">
        <v>1</v>
      </c>
      <c r="F20" s="8">
        <v>1</v>
      </c>
      <c r="G20" s="9">
        <f>F20/E20</f>
        <v>1</v>
      </c>
      <c r="H20" s="8"/>
      <c r="I20" s="8"/>
      <c r="J20" s="9"/>
      <c r="K20" s="8"/>
      <c r="L20" s="8"/>
      <c r="M20" s="9"/>
      <c r="N20" s="8"/>
      <c r="O20" s="8"/>
      <c r="P20" s="9"/>
      <c r="Q20" s="27">
        <f t="shared" si="5"/>
        <v>2</v>
      </c>
      <c r="R20" s="8">
        <f t="shared" si="6"/>
        <v>2</v>
      </c>
      <c r="S20" s="24">
        <f t="shared" si="7"/>
        <v>1</v>
      </c>
    </row>
    <row r="21" spans="1:19">
      <c r="A21" s="7" t="s">
        <v>28</v>
      </c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27"/>
      <c r="R21" s="8"/>
      <c r="S21" s="24"/>
    </row>
    <row r="22" spans="1:19">
      <c r="A22" s="10" t="s">
        <v>29</v>
      </c>
      <c r="B22" s="11">
        <f>SUM(B10:B21)</f>
        <v>339</v>
      </c>
      <c r="C22" s="11">
        <f>SUM(C10:C21)</f>
        <v>322</v>
      </c>
      <c r="D22" s="12">
        <f t="shared" si="8"/>
        <v>0.949852507374631</v>
      </c>
      <c r="E22" s="11">
        <f>SUM(E10:E21)</f>
        <v>80</v>
      </c>
      <c r="F22" s="11">
        <f>SUM(F10:F21)</f>
        <v>73</v>
      </c>
      <c r="G22" s="12">
        <f>F22/E22</f>
        <v>0.9125</v>
      </c>
      <c r="H22" s="11"/>
      <c r="I22" s="11"/>
      <c r="J22" s="12"/>
      <c r="K22" s="11"/>
      <c r="L22" s="11"/>
      <c r="M22" s="12"/>
      <c r="N22" s="11"/>
      <c r="O22" s="11"/>
      <c r="P22" s="12"/>
      <c r="Q22" s="25">
        <f t="shared" si="5"/>
        <v>419</v>
      </c>
      <c r="R22" s="11">
        <f t="shared" si="6"/>
        <v>395</v>
      </c>
      <c r="S22" s="26">
        <f t="shared" si="7"/>
        <v>0.94272076372315</v>
      </c>
    </row>
    <row r="23" spans="1:19">
      <c r="A23" s="10" t="s">
        <v>30</v>
      </c>
      <c r="B23" s="11">
        <f>B9+B22</f>
        <v>666</v>
      </c>
      <c r="C23" s="11">
        <f>C9+C22</f>
        <v>595</v>
      </c>
      <c r="D23" s="12">
        <f t="shared" si="8"/>
        <v>0.893393393393393</v>
      </c>
      <c r="E23" s="11">
        <f>E9+E22</f>
        <v>120</v>
      </c>
      <c r="F23" s="11">
        <f>F9+F22</f>
        <v>109</v>
      </c>
      <c r="G23" s="12">
        <f>F23/E23</f>
        <v>0.908333333333333</v>
      </c>
      <c r="H23" s="11"/>
      <c r="I23" s="11"/>
      <c r="J23" s="12"/>
      <c r="K23" s="11"/>
      <c r="L23" s="11"/>
      <c r="M23" s="12"/>
      <c r="N23" s="11"/>
      <c r="O23" s="11"/>
      <c r="P23" s="12"/>
      <c r="Q23" s="25">
        <f t="shared" si="5"/>
        <v>786</v>
      </c>
      <c r="R23" s="11">
        <f t="shared" si="6"/>
        <v>704</v>
      </c>
      <c r="S23" s="26">
        <f t="shared" si="7"/>
        <v>0.895674300254453</v>
      </c>
    </row>
    <row r="24" spans="1:19">
      <c r="A24" s="7" t="s">
        <v>31</v>
      </c>
      <c r="B24" s="8"/>
      <c r="C24" s="8"/>
      <c r="D24" s="9"/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27"/>
      <c r="R24" s="8"/>
      <c r="S24" s="24"/>
    </row>
    <row r="25" spans="1:19">
      <c r="A25" s="7" t="s">
        <v>32</v>
      </c>
      <c r="B25" s="8">
        <v>1</v>
      </c>
      <c r="C25" s="8">
        <v>1</v>
      </c>
      <c r="D25" s="9">
        <f t="shared" si="8"/>
        <v>1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27">
        <f t="shared" si="5"/>
        <v>1</v>
      </c>
      <c r="R25" s="8">
        <f t="shared" si="6"/>
        <v>1</v>
      </c>
      <c r="S25" s="24">
        <f t="shared" si="7"/>
        <v>1</v>
      </c>
    </row>
    <row r="26" spans="1:19">
      <c r="A26" s="7" t="s">
        <v>33</v>
      </c>
      <c r="B26" s="8">
        <v>15</v>
      </c>
      <c r="C26" s="8">
        <v>13</v>
      </c>
      <c r="D26" s="9">
        <f t="shared" si="8"/>
        <v>0.866666666666667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27">
        <f t="shared" si="5"/>
        <v>15</v>
      </c>
      <c r="R26" s="8">
        <f t="shared" si="6"/>
        <v>13</v>
      </c>
      <c r="S26" s="24">
        <f t="shared" si="7"/>
        <v>0.866666666666667</v>
      </c>
    </row>
    <row r="27" spans="1:19">
      <c r="A27" s="7" t="s">
        <v>34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27"/>
      <c r="R27" s="8"/>
      <c r="S27" s="24"/>
    </row>
    <row r="28" spans="1:19">
      <c r="A28" s="7" t="s">
        <v>35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7"/>
      <c r="R28" s="8"/>
      <c r="S28" s="24"/>
    </row>
    <row r="29" spans="1:19">
      <c r="A29" s="10" t="s">
        <v>36</v>
      </c>
      <c r="B29" s="11">
        <f>SUM(B24:B28)</f>
        <v>16</v>
      </c>
      <c r="C29" s="11">
        <f>SUM(C24:C28)</f>
        <v>14</v>
      </c>
      <c r="D29" s="12">
        <f>C29/B29</f>
        <v>0.875</v>
      </c>
      <c r="E29" s="11"/>
      <c r="F29" s="11"/>
      <c r="G29" s="12"/>
      <c r="H29" s="11"/>
      <c r="I29" s="11"/>
      <c r="J29" s="12"/>
      <c r="K29" s="11"/>
      <c r="L29" s="11"/>
      <c r="M29" s="12"/>
      <c r="N29" s="11"/>
      <c r="O29" s="11"/>
      <c r="P29" s="12"/>
      <c r="Q29" s="25">
        <f>B29+E29+H29+K29+N29</f>
        <v>16</v>
      </c>
      <c r="R29" s="11">
        <f>C29+F29+I29+L29+O29</f>
        <v>14</v>
      </c>
      <c r="S29" s="26">
        <f>R29/Q29</f>
        <v>0.875</v>
      </c>
    </row>
    <row r="30" spans="1:19">
      <c r="A30" s="7" t="s">
        <v>37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7"/>
      <c r="R30" s="8"/>
      <c r="S30" s="24"/>
    </row>
    <row r="31" spans="1:19">
      <c r="A31" s="7" t="s">
        <v>38</v>
      </c>
      <c r="B31" s="8">
        <v>1</v>
      </c>
      <c r="C31" s="8">
        <v>1</v>
      </c>
      <c r="D31" s="9">
        <f>C31/B31</f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27">
        <f>B31+E31+H31+K31+N31</f>
        <v>1</v>
      </c>
      <c r="R31" s="8">
        <f>C31+F31+I31+L31+O31</f>
        <v>1</v>
      </c>
      <c r="S31" s="24">
        <f>R31/Q31</f>
        <v>1</v>
      </c>
    </row>
    <row r="32" spans="1:19">
      <c r="A32" s="7" t="s">
        <v>39</v>
      </c>
      <c r="B32" s="8">
        <v>11</v>
      </c>
      <c r="C32" s="8">
        <v>10</v>
      </c>
      <c r="D32" s="9">
        <f>C32/B32</f>
        <v>0.909090909090909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27">
        <f>B32+E32+H32+K32+N32</f>
        <v>11</v>
      </c>
      <c r="R32" s="8">
        <f>C32+F32+I32+L32+O32</f>
        <v>10</v>
      </c>
      <c r="S32" s="24">
        <f>R32/Q32</f>
        <v>0.909090909090909</v>
      </c>
    </row>
    <row r="33" spans="1:19">
      <c r="A33" s="7" t="s">
        <v>40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/>
      <c r="R33" s="8"/>
      <c r="S33" s="24"/>
    </row>
    <row r="34" spans="1:19">
      <c r="A34" s="7" t="s">
        <v>41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/>
      <c r="R34" s="8"/>
      <c r="S34" s="24"/>
    </row>
    <row r="35" spans="1:19">
      <c r="A35" s="10" t="s">
        <v>42</v>
      </c>
      <c r="B35" s="11">
        <f>SUM(B30:B34)</f>
        <v>12</v>
      </c>
      <c r="C35" s="11">
        <f>SUM(C30:C34)</f>
        <v>11</v>
      </c>
      <c r="D35" s="12">
        <f>C35/B35</f>
        <v>0.916666666666667</v>
      </c>
      <c r="E35" s="11"/>
      <c r="F35" s="11"/>
      <c r="G35" s="12"/>
      <c r="H35" s="11"/>
      <c r="I35" s="11"/>
      <c r="J35" s="12"/>
      <c r="K35" s="11"/>
      <c r="L35" s="11"/>
      <c r="M35" s="12"/>
      <c r="N35" s="11"/>
      <c r="O35" s="11"/>
      <c r="P35" s="12"/>
      <c r="Q35" s="25">
        <f>B35+E35+H35+K35+N35</f>
        <v>12</v>
      </c>
      <c r="R35" s="11">
        <f>C35+F35+I35+L35+O35</f>
        <v>11</v>
      </c>
      <c r="S35" s="26">
        <f>R35/Q35</f>
        <v>0.916666666666667</v>
      </c>
    </row>
    <row r="36" spans="1:19">
      <c r="A36" s="10" t="s">
        <v>43</v>
      </c>
      <c r="B36" s="11">
        <f>B29+B35</f>
        <v>28</v>
      </c>
      <c r="C36" s="11">
        <f>C29+C35</f>
        <v>25</v>
      </c>
      <c r="D36" s="12">
        <f>C36/B36</f>
        <v>0.892857142857143</v>
      </c>
      <c r="E36" s="11"/>
      <c r="F36" s="11"/>
      <c r="G36" s="12"/>
      <c r="H36" s="11"/>
      <c r="I36" s="11"/>
      <c r="J36" s="12"/>
      <c r="K36" s="11"/>
      <c r="L36" s="11"/>
      <c r="M36" s="12"/>
      <c r="N36" s="11"/>
      <c r="O36" s="11"/>
      <c r="P36" s="12"/>
      <c r="Q36" s="25">
        <f>B36+E36+H36+K36+N36</f>
        <v>28</v>
      </c>
      <c r="R36" s="11">
        <f>C36+F36+I36+L36+O36</f>
        <v>25</v>
      </c>
      <c r="S36" s="26">
        <f>R36/Q36</f>
        <v>0.892857142857143</v>
      </c>
    </row>
    <row r="37" spans="1:19">
      <c r="A37" s="7" t="s">
        <v>44</v>
      </c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27"/>
      <c r="R37" s="8"/>
      <c r="S37" s="24"/>
    </row>
    <row r="38" spans="1:19">
      <c r="A38" s="7" t="s">
        <v>45</v>
      </c>
      <c r="B38" s="8">
        <v>2</v>
      </c>
      <c r="C38" s="8">
        <v>2</v>
      </c>
      <c r="D38" s="9">
        <f>C38/B38</f>
        <v>1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27">
        <f>B38+E38+H38+K38+N38</f>
        <v>2</v>
      </c>
      <c r="R38" s="8">
        <f>C38+F38+I38+L38+O38</f>
        <v>2</v>
      </c>
      <c r="S38" s="24">
        <f>R38/Q38</f>
        <v>1</v>
      </c>
    </row>
    <row r="39" spans="1:19">
      <c r="A39" s="7" t="s">
        <v>46</v>
      </c>
      <c r="B39" s="8">
        <v>26</v>
      </c>
      <c r="C39" s="8">
        <v>22</v>
      </c>
      <c r="D39" s="9">
        <f>C39/B39</f>
        <v>0.846153846153846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27">
        <f>B39+E39+H39+K39+N39</f>
        <v>26</v>
      </c>
      <c r="R39" s="8">
        <f>C39+F39+I39+L39+O39</f>
        <v>22</v>
      </c>
      <c r="S39" s="24">
        <f>R39/Q39</f>
        <v>0.846153846153846</v>
      </c>
    </row>
    <row r="40" spans="1:19">
      <c r="A40" s="7" t="s">
        <v>47</v>
      </c>
      <c r="B40" s="8"/>
      <c r="C40" s="8"/>
      <c r="D40" s="9"/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27"/>
      <c r="R40" s="8"/>
      <c r="S40" s="24"/>
    </row>
    <row r="41" spans="1:19">
      <c r="A41" s="7" t="s">
        <v>48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/>
      <c r="R41" s="8"/>
      <c r="S41" s="24"/>
    </row>
    <row r="42" spans="1:19">
      <c r="A42" s="10" t="s">
        <v>49</v>
      </c>
      <c r="B42" s="11">
        <f>SUM(B37:B41)</f>
        <v>28</v>
      </c>
      <c r="C42" s="11">
        <f>SUM(C37:C41)</f>
        <v>24</v>
      </c>
      <c r="D42" s="12">
        <f>C42/B42</f>
        <v>0.857142857142857</v>
      </c>
      <c r="E42" s="11"/>
      <c r="F42" s="11"/>
      <c r="G42" s="12"/>
      <c r="H42" s="11"/>
      <c r="I42" s="11"/>
      <c r="J42" s="12"/>
      <c r="K42" s="11"/>
      <c r="L42" s="11"/>
      <c r="M42" s="12"/>
      <c r="N42" s="11"/>
      <c r="O42" s="11"/>
      <c r="P42" s="12"/>
      <c r="Q42" s="25">
        <f>B42+E42+H42+K42+N42</f>
        <v>28</v>
      </c>
      <c r="R42" s="11">
        <f>C42+F42+I42+L42+O42</f>
        <v>24</v>
      </c>
      <c r="S42" s="26">
        <f>R42/Q42</f>
        <v>0.857142857142857</v>
      </c>
    </row>
    <row r="43" spans="1:19">
      <c r="A43" s="7" t="s">
        <v>50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27"/>
      <c r="R43" s="8"/>
      <c r="S43" s="24"/>
    </row>
    <row r="44" spans="1:19">
      <c r="A44" s="7" t="s">
        <v>51</v>
      </c>
      <c r="B44" s="8">
        <v>2</v>
      </c>
      <c r="C44" s="8">
        <v>2</v>
      </c>
      <c r="D44" s="9">
        <f>C44/B44</f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27">
        <f>B44+E44+H44+K44+N44</f>
        <v>2</v>
      </c>
      <c r="R44" s="8">
        <f>C44+F44+I44+L44+O44</f>
        <v>2</v>
      </c>
      <c r="S44" s="24">
        <f>R44/Q44</f>
        <v>1</v>
      </c>
    </row>
    <row r="45" spans="1:19">
      <c r="A45" s="7" t="s">
        <v>52</v>
      </c>
      <c r="B45" s="8">
        <v>22</v>
      </c>
      <c r="C45" s="8">
        <v>22</v>
      </c>
      <c r="D45" s="9">
        <f>C45/B45</f>
        <v>1</v>
      </c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27">
        <f>B45+E45+H45+K45+N45</f>
        <v>22</v>
      </c>
      <c r="R45" s="8">
        <f>C45+F45+I45+L45+O45</f>
        <v>22</v>
      </c>
      <c r="S45" s="24">
        <f>R45/Q45</f>
        <v>1</v>
      </c>
    </row>
    <row r="46" spans="1:19">
      <c r="A46" s="7" t="s">
        <v>53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27"/>
      <c r="R46" s="8"/>
      <c r="S46" s="24"/>
    </row>
    <row r="47" spans="1:19">
      <c r="A47" s="7" t="s">
        <v>54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/>
      <c r="R47" s="8"/>
      <c r="S47" s="24"/>
    </row>
    <row r="48" spans="1:19">
      <c r="A48" s="10" t="s">
        <v>55</v>
      </c>
      <c r="B48" s="11">
        <f>SUM(B43:B47)</f>
        <v>24</v>
      </c>
      <c r="C48" s="11">
        <f>SUM(C43:C47)</f>
        <v>24</v>
      </c>
      <c r="D48" s="12">
        <f>C48/B48</f>
        <v>1</v>
      </c>
      <c r="E48" s="11"/>
      <c r="F48" s="11"/>
      <c r="G48" s="12"/>
      <c r="H48" s="11"/>
      <c r="I48" s="11"/>
      <c r="J48" s="12"/>
      <c r="K48" s="11"/>
      <c r="L48" s="11"/>
      <c r="M48" s="12"/>
      <c r="N48" s="11"/>
      <c r="O48" s="11"/>
      <c r="P48" s="12"/>
      <c r="Q48" s="25">
        <f t="shared" ref="Q48:R51" si="9">B48+E48+H48+K48+N48</f>
        <v>24</v>
      </c>
      <c r="R48" s="11">
        <f t="shared" si="9"/>
        <v>24</v>
      </c>
      <c r="S48" s="26">
        <f>R48/Q48</f>
        <v>1</v>
      </c>
    </row>
    <row r="49" spans="1:19">
      <c r="A49" s="10" t="s">
        <v>56</v>
      </c>
      <c r="B49" s="11">
        <f>B42+B48</f>
        <v>52</v>
      </c>
      <c r="C49" s="11">
        <f>C42+C48</f>
        <v>48</v>
      </c>
      <c r="D49" s="12">
        <f>C49/B49</f>
        <v>0.923076923076923</v>
      </c>
      <c r="E49" s="11"/>
      <c r="F49" s="11"/>
      <c r="G49" s="12"/>
      <c r="H49" s="11"/>
      <c r="I49" s="11"/>
      <c r="J49" s="12"/>
      <c r="K49" s="11"/>
      <c r="L49" s="11"/>
      <c r="M49" s="12"/>
      <c r="N49" s="11"/>
      <c r="O49" s="11"/>
      <c r="P49" s="12"/>
      <c r="Q49" s="25">
        <f t="shared" si="9"/>
        <v>52</v>
      </c>
      <c r="R49" s="11">
        <f t="shared" si="9"/>
        <v>48</v>
      </c>
      <c r="S49" s="26">
        <f>R49/Q49</f>
        <v>0.923076923076923</v>
      </c>
    </row>
    <row r="50" customHeight="1" spans="1:19">
      <c r="A50" s="10" t="s">
        <v>57</v>
      </c>
      <c r="B50" s="11">
        <f>B36+B49</f>
        <v>80</v>
      </c>
      <c r="C50" s="11">
        <f>C36+C49</f>
        <v>73</v>
      </c>
      <c r="D50" s="12">
        <f>C50/B50</f>
        <v>0.9125</v>
      </c>
      <c r="E50" s="11"/>
      <c r="F50" s="11"/>
      <c r="G50" s="12"/>
      <c r="H50" s="11"/>
      <c r="I50" s="11"/>
      <c r="J50" s="12"/>
      <c r="K50" s="11"/>
      <c r="L50" s="11"/>
      <c r="M50" s="12"/>
      <c r="N50" s="11"/>
      <c r="O50" s="11"/>
      <c r="P50" s="12"/>
      <c r="Q50" s="25">
        <f t="shared" si="9"/>
        <v>80</v>
      </c>
      <c r="R50" s="11">
        <f t="shared" si="9"/>
        <v>73</v>
      </c>
      <c r="S50" s="26">
        <f>R50/Q50</f>
        <v>0.9125</v>
      </c>
    </row>
    <row r="51" customHeight="1" spans="1:19">
      <c r="A51" s="10" t="s">
        <v>58</v>
      </c>
      <c r="B51" s="11">
        <f>B23+B50</f>
        <v>746</v>
      </c>
      <c r="C51" s="11">
        <f>C23+C50</f>
        <v>668</v>
      </c>
      <c r="D51" s="12">
        <f>C51/B51</f>
        <v>0.89544235924933</v>
      </c>
      <c r="E51" s="11">
        <f>E23+E50</f>
        <v>120</v>
      </c>
      <c r="F51" s="11">
        <f>F23+F50</f>
        <v>109</v>
      </c>
      <c r="G51" s="12">
        <f>F51/E51</f>
        <v>0.908333333333333</v>
      </c>
      <c r="H51" s="11"/>
      <c r="I51" s="11"/>
      <c r="J51" s="12"/>
      <c r="K51" s="11"/>
      <c r="L51" s="11"/>
      <c r="M51" s="12"/>
      <c r="N51" s="11"/>
      <c r="O51" s="11"/>
      <c r="P51" s="12"/>
      <c r="Q51" s="28">
        <f t="shared" si="9"/>
        <v>866</v>
      </c>
      <c r="R51" s="29">
        <f t="shared" si="9"/>
        <v>777</v>
      </c>
      <c r="S51" s="30">
        <f>R51/Q51</f>
        <v>0.897228637413395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V29" sqref="V29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1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1</v>
      </c>
      <c r="C4" s="8">
        <v>0</v>
      </c>
      <c r="D4" s="9">
        <f t="shared" ref="D4:D12" si="0">C4/B4</f>
        <v>0</v>
      </c>
      <c r="E4" s="8">
        <v>1</v>
      </c>
      <c r="F4" s="8">
        <v>0</v>
      </c>
      <c r="G4" s="9">
        <f t="shared" ref="G4:G11" si="1">F4/E4</f>
        <v>0</v>
      </c>
      <c r="H4" s="8"/>
      <c r="I4" s="8"/>
      <c r="J4" s="9"/>
      <c r="K4" s="8"/>
      <c r="L4" s="8"/>
      <c r="M4" s="9"/>
      <c r="N4" s="8"/>
      <c r="O4" s="8"/>
      <c r="P4" s="9"/>
      <c r="Q4" s="23">
        <f t="shared" ref="Q4:Q12" si="2">B4+E4+H4+K4+N4</f>
        <v>2</v>
      </c>
      <c r="R4" s="8">
        <f t="shared" ref="R4:R12" si="3">C4+F4+I4+L4+O4</f>
        <v>0</v>
      </c>
      <c r="S4" s="24">
        <f t="shared" ref="S4:S12" si="4">R4/Q4</f>
        <v>0</v>
      </c>
    </row>
    <row r="5" spans="1:19">
      <c r="A5" s="7" t="s">
        <v>12</v>
      </c>
      <c r="B5" s="8"/>
      <c r="C5" s="8"/>
      <c r="D5" s="9"/>
      <c r="E5" s="8">
        <v>6</v>
      </c>
      <c r="F5" s="8">
        <v>6</v>
      </c>
      <c r="G5" s="9">
        <f t="shared" si="1"/>
        <v>1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2"/>
        <v>6</v>
      </c>
      <c r="R5" s="8">
        <f t="shared" si="3"/>
        <v>6</v>
      </c>
      <c r="S5" s="24">
        <f t="shared" si="4"/>
        <v>1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v>2</v>
      </c>
      <c r="C7" s="8">
        <v>2</v>
      </c>
      <c r="D7" s="9">
        <f t="shared" si="0"/>
        <v>1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23">
        <f t="shared" si="2"/>
        <v>2</v>
      </c>
      <c r="R7" s="8">
        <f t="shared" si="3"/>
        <v>2</v>
      </c>
      <c r="S7" s="24">
        <f t="shared" si="4"/>
        <v>1</v>
      </c>
    </row>
    <row r="8" spans="1:19">
      <c r="A8" s="7" t="s">
        <v>15</v>
      </c>
      <c r="B8" s="8">
        <v>2</v>
      </c>
      <c r="C8" s="8">
        <v>2</v>
      </c>
      <c r="D8" s="9">
        <f t="shared" si="0"/>
        <v>1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23">
        <f t="shared" si="2"/>
        <v>2</v>
      </c>
      <c r="R8" s="8">
        <f t="shared" si="3"/>
        <v>2</v>
      </c>
      <c r="S8" s="24">
        <f t="shared" si="4"/>
        <v>1</v>
      </c>
    </row>
    <row r="9" spans="1:19">
      <c r="A9" s="10" t="s">
        <v>16</v>
      </c>
      <c r="B9" s="11">
        <f>SUM(B4:B8)</f>
        <v>5</v>
      </c>
      <c r="C9" s="11">
        <f>SUM(C4:C8)</f>
        <v>4</v>
      </c>
      <c r="D9" s="12">
        <f t="shared" si="0"/>
        <v>0.8</v>
      </c>
      <c r="E9" s="11">
        <f>SUM(E4:E8)</f>
        <v>7</v>
      </c>
      <c r="F9" s="11">
        <f>SUM(F4:F8)</f>
        <v>6</v>
      </c>
      <c r="G9" s="12">
        <f t="shared" si="1"/>
        <v>0.857142857142857</v>
      </c>
      <c r="H9" s="11"/>
      <c r="I9" s="11"/>
      <c r="J9" s="12"/>
      <c r="K9" s="11"/>
      <c r="L9" s="11"/>
      <c r="M9" s="12"/>
      <c r="N9" s="11"/>
      <c r="O9" s="11"/>
      <c r="P9" s="12"/>
      <c r="Q9" s="25">
        <f t="shared" si="2"/>
        <v>12</v>
      </c>
      <c r="R9" s="11">
        <f t="shared" si="3"/>
        <v>10</v>
      </c>
      <c r="S9" s="26">
        <f t="shared" si="4"/>
        <v>0.833333333333333</v>
      </c>
    </row>
    <row r="10" spans="1:19">
      <c r="A10" s="7" t="s">
        <v>17</v>
      </c>
      <c r="B10" s="8">
        <v>7</v>
      </c>
      <c r="C10" s="8">
        <v>7</v>
      </c>
      <c r="D10" s="9">
        <f t="shared" si="0"/>
        <v>1</v>
      </c>
      <c r="E10" s="8">
        <v>1</v>
      </c>
      <c r="F10" s="8">
        <v>1</v>
      </c>
      <c r="G10" s="9">
        <f t="shared" si="1"/>
        <v>1</v>
      </c>
      <c r="H10" s="8"/>
      <c r="I10" s="8"/>
      <c r="J10" s="9"/>
      <c r="K10" s="8"/>
      <c r="L10" s="8"/>
      <c r="M10" s="9"/>
      <c r="N10" s="8"/>
      <c r="O10" s="8"/>
      <c r="P10" s="9"/>
      <c r="Q10" s="27">
        <f t="shared" si="2"/>
        <v>8</v>
      </c>
      <c r="R10" s="8">
        <f t="shared" si="3"/>
        <v>8</v>
      </c>
      <c r="S10" s="24">
        <f t="shared" si="4"/>
        <v>1</v>
      </c>
    </row>
    <row r="11" spans="1:19">
      <c r="A11" s="7" t="s">
        <v>18</v>
      </c>
      <c r="B11" s="8">
        <v>1</v>
      </c>
      <c r="C11" s="8">
        <v>1</v>
      </c>
      <c r="D11" s="9">
        <f t="shared" si="0"/>
        <v>1</v>
      </c>
      <c r="E11" s="8">
        <v>4</v>
      </c>
      <c r="F11" s="8">
        <v>4</v>
      </c>
      <c r="G11" s="9">
        <f t="shared" si="1"/>
        <v>1</v>
      </c>
      <c r="H11" s="8"/>
      <c r="I11" s="8"/>
      <c r="J11" s="9"/>
      <c r="K11" s="8"/>
      <c r="L11" s="8"/>
      <c r="M11" s="9"/>
      <c r="N11" s="8"/>
      <c r="O11" s="8"/>
      <c r="P11" s="9"/>
      <c r="Q11" s="27">
        <f t="shared" si="2"/>
        <v>5</v>
      </c>
      <c r="R11" s="8">
        <f t="shared" si="3"/>
        <v>5</v>
      </c>
      <c r="S11" s="24">
        <f t="shared" si="4"/>
        <v>1</v>
      </c>
    </row>
    <row r="12" spans="1:19">
      <c r="A12" s="7" t="s">
        <v>19</v>
      </c>
      <c r="B12" s="8">
        <v>6</v>
      </c>
      <c r="C12" s="8">
        <v>6</v>
      </c>
      <c r="D12" s="9">
        <f t="shared" si="0"/>
        <v>1</v>
      </c>
      <c r="E12" s="8"/>
      <c r="F12" s="8"/>
      <c r="G12" s="9"/>
      <c r="H12" s="8"/>
      <c r="I12" s="8"/>
      <c r="J12" s="9"/>
      <c r="K12" s="8"/>
      <c r="L12" s="8"/>
      <c r="M12" s="9"/>
      <c r="N12" s="8"/>
      <c r="O12" s="8"/>
      <c r="P12" s="9"/>
      <c r="Q12" s="27">
        <f t="shared" si="2"/>
        <v>6</v>
      </c>
      <c r="R12" s="8">
        <f t="shared" si="3"/>
        <v>6</v>
      </c>
      <c r="S12" s="24">
        <f t="shared" si="4"/>
        <v>1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/>
      <c r="C14" s="8"/>
      <c r="D14" s="9"/>
      <c r="E14" s="8"/>
      <c r="F14" s="8"/>
      <c r="G14" s="9"/>
      <c r="H14" s="8"/>
      <c r="I14" s="8"/>
      <c r="J14" s="9"/>
      <c r="K14" s="8"/>
      <c r="L14" s="8"/>
      <c r="M14" s="9"/>
      <c r="N14" s="8"/>
      <c r="O14" s="8"/>
      <c r="P14" s="9"/>
      <c r="Q14" s="27"/>
      <c r="R14" s="8"/>
      <c r="S14" s="24"/>
    </row>
    <row r="15" spans="1:19">
      <c r="A15" s="7" t="s">
        <v>22</v>
      </c>
      <c r="B15" s="8">
        <v>1</v>
      </c>
      <c r="C15" s="8">
        <v>1</v>
      </c>
      <c r="D15" s="9">
        <f>C15/B15</f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27">
        <f>B15+E15+H15+K15+N15</f>
        <v>1</v>
      </c>
      <c r="R15" s="8">
        <f>C15+F15+I15+L15+O15</f>
        <v>1</v>
      </c>
      <c r="S15" s="24">
        <f>R15/Q15</f>
        <v>1</v>
      </c>
    </row>
    <row r="16" spans="1:19">
      <c r="A16" s="7" t="s">
        <v>23</v>
      </c>
      <c r="B16" s="8">
        <v>1</v>
      </c>
      <c r="C16" s="8">
        <v>1</v>
      </c>
      <c r="D16" s="9">
        <f>C16/B16</f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/>
      <c r="R16" s="8"/>
      <c r="S16" s="24"/>
    </row>
    <row r="17" spans="1:19">
      <c r="A17" s="7" t="s">
        <v>24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/>
      <c r="R17" s="8"/>
      <c r="S17" s="24"/>
    </row>
    <row r="18" spans="1:19">
      <c r="A18" s="7" t="s">
        <v>25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/>
      <c r="R18" s="8"/>
      <c r="S18" s="24"/>
    </row>
    <row r="19" spans="1:19">
      <c r="A19" s="7" t="s">
        <v>26</v>
      </c>
      <c r="B19" s="8"/>
      <c r="C19" s="8"/>
      <c r="D19" s="9"/>
      <c r="E19" s="8"/>
      <c r="F19" s="8"/>
      <c r="G19" s="9"/>
      <c r="H19" s="8"/>
      <c r="I19" s="8"/>
      <c r="J19" s="9"/>
      <c r="K19" s="8"/>
      <c r="L19" s="8"/>
      <c r="M19" s="9"/>
      <c r="N19" s="8"/>
      <c r="O19" s="8"/>
      <c r="P19" s="9"/>
      <c r="Q19" s="27"/>
      <c r="R19" s="8"/>
      <c r="S19" s="24"/>
    </row>
    <row r="20" spans="1:19">
      <c r="A20" s="7" t="s">
        <v>27</v>
      </c>
      <c r="B20" s="8"/>
      <c r="C20" s="8"/>
      <c r="D20" s="9"/>
      <c r="E20" s="8"/>
      <c r="F20" s="8"/>
      <c r="G20" s="9"/>
      <c r="H20" s="8"/>
      <c r="I20" s="8"/>
      <c r="J20" s="9"/>
      <c r="K20" s="8"/>
      <c r="L20" s="8"/>
      <c r="M20" s="9"/>
      <c r="N20" s="8"/>
      <c r="O20" s="8"/>
      <c r="P20" s="9"/>
      <c r="Q20" s="27"/>
      <c r="R20" s="8"/>
      <c r="S20" s="24"/>
    </row>
    <row r="21" spans="1:19">
      <c r="A21" s="7" t="s">
        <v>28</v>
      </c>
      <c r="B21" s="8"/>
      <c r="C21" s="8"/>
      <c r="D21" s="9"/>
      <c r="E21" s="8">
        <v>1</v>
      </c>
      <c r="F21" s="8">
        <v>1</v>
      </c>
      <c r="G21" s="9">
        <f>F21/E21</f>
        <v>1</v>
      </c>
      <c r="H21" s="8"/>
      <c r="I21" s="8"/>
      <c r="J21" s="9"/>
      <c r="K21" s="8"/>
      <c r="L21" s="8"/>
      <c r="M21" s="9"/>
      <c r="N21" s="8"/>
      <c r="O21" s="8"/>
      <c r="P21" s="9"/>
      <c r="Q21" s="27">
        <f t="shared" ref="Q21:Q26" si="5">B21+E21+H21+K21+N21</f>
        <v>1</v>
      </c>
      <c r="R21" s="8">
        <f t="shared" ref="R21:R26" si="6">C21+F21+I21+L21+O21</f>
        <v>1</v>
      </c>
      <c r="S21" s="24">
        <f t="shared" ref="S21:S26" si="7">R21/Q21</f>
        <v>1</v>
      </c>
    </row>
    <row r="22" spans="1:19">
      <c r="A22" s="10" t="s">
        <v>29</v>
      </c>
      <c r="B22" s="11">
        <f>SUM(B10:B21)</f>
        <v>16</v>
      </c>
      <c r="C22" s="11">
        <f>SUM(C10:C21)</f>
        <v>16</v>
      </c>
      <c r="D22" s="12">
        <f>C22/B22</f>
        <v>1</v>
      </c>
      <c r="E22" s="11">
        <f>SUM(E10:E21)</f>
        <v>6</v>
      </c>
      <c r="F22" s="11">
        <f>SUM(F10:F21)</f>
        <v>6</v>
      </c>
      <c r="G22" s="12">
        <f>F22/E22</f>
        <v>1</v>
      </c>
      <c r="H22" s="11"/>
      <c r="I22" s="11"/>
      <c r="J22" s="12"/>
      <c r="K22" s="11"/>
      <c r="L22" s="11"/>
      <c r="M22" s="12"/>
      <c r="N22" s="11"/>
      <c r="O22" s="11"/>
      <c r="P22" s="12"/>
      <c r="Q22" s="25">
        <f t="shared" si="5"/>
        <v>22</v>
      </c>
      <c r="R22" s="11">
        <f t="shared" si="6"/>
        <v>22</v>
      </c>
      <c r="S22" s="26">
        <f t="shared" si="7"/>
        <v>1</v>
      </c>
    </row>
    <row r="23" spans="1:19">
      <c r="A23" s="10" t="s">
        <v>30</v>
      </c>
      <c r="B23" s="11">
        <f>B9+B22</f>
        <v>21</v>
      </c>
      <c r="C23" s="11">
        <f>C9+C22</f>
        <v>20</v>
      </c>
      <c r="D23" s="12">
        <f>C23/B23</f>
        <v>0.952380952380952</v>
      </c>
      <c r="E23" s="11">
        <f>E9+E22</f>
        <v>13</v>
      </c>
      <c r="F23" s="11">
        <f>F9+F22</f>
        <v>12</v>
      </c>
      <c r="G23" s="12">
        <f>F23/E23</f>
        <v>0.923076923076923</v>
      </c>
      <c r="H23" s="11"/>
      <c r="I23" s="11"/>
      <c r="J23" s="12"/>
      <c r="K23" s="11"/>
      <c r="L23" s="11"/>
      <c r="M23" s="12"/>
      <c r="N23" s="11"/>
      <c r="O23" s="11"/>
      <c r="P23" s="12"/>
      <c r="Q23" s="25">
        <f t="shared" si="5"/>
        <v>34</v>
      </c>
      <c r="R23" s="11">
        <f t="shared" si="6"/>
        <v>32</v>
      </c>
      <c r="S23" s="26">
        <f t="shared" si="7"/>
        <v>0.941176470588235</v>
      </c>
    </row>
    <row r="24" spans="1:19">
      <c r="A24" s="7" t="s">
        <v>31</v>
      </c>
      <c r="B24" s="8"/>
      <c r="C24" s="8"/>
      <c r="D24" s="9"/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27"/>
      <c r="R24" s="8"/>
      <c r="S24" s="24"/>
    </row>
    <row r="25" spans="1:19">
      <c r="A25" s="7" t="s">
        <v>32</v>
      </c>
      <c r="B25" s="8">
        <v>3</v>
      </c>
      <c r="C25" s="8">
        <v>3</v>
      </c>
      <c r="D25" s="9">
        <f>C25/B25</f>
        <v>1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27">
        <f t="shared" si="5"/>
        <v>3</v>
      </c>
      <c r="R25" s="8">
        <f t="shared" si="6"/>
        <v>3</v>
      </c>
      <c r="S25" s="24">
        <f t="shared" si="7"/>
        <v>1</v>
      </c>
    </row>
    <row r="26" spans="1:19">
      <c r="A26" s="7" t="s">
        <v>33</v>
      </c>
      <c r="B26" s="8">
        <v>8</v>
      </c>
      <c r="C26" s="8">
        <v>8</v>
      </c>
      <c r="D26" s="9">
        <f>C26/B26</f>
        <v>1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27">
        <f t="shared" si="5"/>
        <v>8</v>
      </c>
      <c r="R26" s="8">
        <f t="shared" si="6"/>
        <v>8</v>
      </c>
      <c r="S26" s="24">
        <f t="shared" si="7"/>
        <v>1</v>
      </c>
    </row>
    <row r="27" spans="1:19">
      <c r="A27" s="7" t="s">
        <v>34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27"/>
      <c r="R27" s="8"/>
      <c r="S27" s="24"/>
    </row>
    <row r="28" spans="1:19">
      <c r="A28" s="7" t="s">
        <v>35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7"/>
      <c r="R28" s="8"/>
      <c r="S28" s="24"/>
    </row>
    <row r="29" spans="1:19">
      <c r="A29" s="10" t="s">
        <v>36</v>
      </c>
      <c r="B29" s="11">
        <f>SUM(B24:B28)</f>
        <v>11</v>
      </c>
      <c r="C29" s="11">
        <f>SUM(C24:C28)</f>
        <v>11</v>
      </c>
      <c r="D29" s="12">
        <f>C29/B29</f>
        <v>1</v>
      </c>
      <c r="E29" s="11"/>
      <c r="F29" s="11"/>
      <c r="G29" s="12"/>
      <c r="H29" s="11"/>
      <c r="I29" s="11"/>
      <c r="J29" s="12"/>
      <c r="K29" s="11"/>
      <c r="L29" s="11"/>
      <c r="M29" s="12"/>
      <c r="N29" s="11"/>
      <c r="O29" s="11"/>
      <c r="P29" s="12"/>
      <c r="Q29" s="25">
        <f>B29+E29+H29+K29+N29</f>
        <v>11</v>
      </c>
      <c r="R29" s="11">
        <f>C29+F29+I29+L29+O29</f>
        <v>11</v>
      </c>
      <c r="S29" s="26">
        <f>R29/Q29</f>
        <v>1</v>
      </c>
    </row>
    <row r="30" spans="1:19">
      <c r="A30" s="7" t="s">
        <v>37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7"/>
      <c r="R30" s="8"/>
      <c r="S30" s="24"/>
    </row>
    <row r="31" spans="1:19">
      <c r="A31" s="7" t="s">
        <v>38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27"/>
      <c r="R31" s="8"/>
      <c r="S31" s="24"/>
    </row>
    <row r="32" spans="1:19">
      <c r="A32" s="7" t="s">
        <v>39</v>
      </c>
      <c r="B32" s="8">
        <v>16</v>
      </c>
      <c r="C32" s="8">
        <v>16</v>
      </c>
      <c r="D32" s="9">
        <f>C32/B32</f>
        <v>1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27">
        <f>B32+E32+H32+K32+N32</f>
        <v>16</v>
      </c>
      <c r="R32" s="8">
        <f>C32+F32+I32+L32+O32</f>
        <v>16</v>
      </c>
      <c r="S32" s="24">
        <f>R32/Q32</f>
        <v>1</v>
      </c>
    </row>
    <row r="33" spans="1:19">
      <c r="A33" s="7" t="s">
        <v>40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/>
      <c r="R33" s="8"/>
      <c r="S33" s="24"/>
    </row>
    <row r="34" spans="1:19">
      <c r="A34" s="7" t="s">
        <v>41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/>
      <c r="R34" s="8"/>
      <c r="S34" s="24"/>
    </row>
    <row r="35" spans="1:19">
      <c r="A35" s="10" t="s">
        <v>42</v>
      </c>
      <c r="B35" s="11">
        <f>SUM(B30:B34)</f>
        <v>16</v>
      </c>
      <c r="C35" s="11">
        <f>SUM(C30:C34)</f>
        <v>16</v>
      </c>
      <c r="D35" s="12">
        <f>C35/B35</f>
        <v>1</v>
      </c>
      <c r="E35" s="11"/>
      <c r="F35" s="11"/>
      <c r="G35" s="12"/>
      <c r="H35" s="11"/>
      <c r="I35" s="11"/>
      <c r="J35" s="12"/>
      <c r="K35" s="11"/>
      <c r="L35" s="11"/>
      <c r="M35" s="12"/>
      <c r="N35" s="11"/>
      <c r="O35" s="11"/>
      <c r="P35" s="12"/>
      <c r="Q35" s="25">
        <f>B35+E35+H35+K35+N35</f>
        <v>16</v>
      </c>
      <c r="R35" s="11">
        <f>C35+F35+I35+L35+O35</f>
        <v>16</v>
      </c>
      <c r="S35" s="26">
        <f>R35/Q35</f>
        <v>1</v>
      </c>
    </row>
    <row r="36" spans="1:19">
      <c r="A36" s="10" t="s">
        <v>43</v>
      </c>
      <c r="B36" s="11">
        <f>B29+B35</f>
        <v>27</v>
      </c>
      <c r="C36" s="11">
        <f>C29+C35</f>
        <v>27</v>
      </c>
      <c r="D36" s="12">
        <f>C36/B36</f>
        <v>1</v>
      </c>
      <c r="E36" s="11"/>
      <c r="F36" s="11"/>
      <c r="G36" s="12"/>
      <c r="H36" s="11"/>
      <c r="I36" s="11"/>
      <c r="J36" s="12"/>
      <c r="K36" s="11"/>
      <c r="L36" s="11"/>
      <c r="M36" s="12"/>
      <c r="N36" s="11"/>
      <c r="O36" s="11"/>
      <c r="P36" s="12"/>
      <c r="Q36" s="25">
        <f>B36+E36+H36+K36+N36</f>
        <v>27</v>
      </c>
      <c r="R36" s="11">
        <f>C36+F36+I36+L36+O36</f>
        <v>27</v>
      </c>
      <c r="S36" s="26">
        <f>R36/Q36</f>
        <v>1</v>
      </c>
    </row>
    <row r="37" spans="1:19">
      <c r="A37" s="7" t="s">
        <v>44</v>
      </c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27"/>
      <c r="R37" s="8"/>
      <c r="S37" s="24"/>
    </row>
    <row r="38" spans="1:19">
      <c r="A38" s="7" t="s">
        <v>45</v>
      </c>
      <c r="B38" s="8">
        <v>1</v>
      </c>
      <c r="C38" s="8">
        <v>1</v>
      </c>
      <c r="D38" s="9">
        <f>C38/B38</f>
        <v>1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27">
        <f>B38+E38+H38+K38+N38</f>
        <v>1</v>
      </c>
      <c r="R38" s="8">
        <f>C38+F38+I38+L38+O38</f>
        <v>1</v>
      </c>
      <c r="S38" s="24">
        <f>R38/Q38</f>
        <v>1</v>
      </c>
    </row>
    <row r="39" spans="1:19">
      <c r="A39" s="7" t="s">
        <v>46</v>
      </c>
      <c r="B39" s="8">
        <v>5</v>
      </c>
      <c r="C39" s="8">
        <v>5</v>
      </c>
      <c r="D39" s="9">
        <f>C39/B39</f>
        <v>1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27">
        <f>B39+E39+H39+K39+N39</f>
        <v>5</v>
      </c>
      <c r="R39" s="8">
        <f>C39+F39+I39+L39+O39</f>
        <v>5</v>
      </c>
      <c r="S39" s="24">
        <f>R39/Q39</f>
        <v>1</v>
      </c>
    </row>
    <row r="40" spans="1:19">
      <c r="A40" s="7" t="s">
        <v>47</v>
      </c>
      <c r="B40" s="8"/>
      <c r="C40" s="8"/>
      <c r="D40" s="9"/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27"/>
      <c r="R40" s="8"/>
      <c r="S40" s="24"/>
    </row>
    <row r="41" spans="1:19">
      <c r="A41" s="7" t="s">
        <v>48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/>
      <c r="R41" s="8"/>
      <c r="S41" s="24"/>
    </row>
    <row r="42" spans="1:19">
      <c r="A42" s="10" t="s">
        <v>49</v>
      </c>
      <c r="B42" s="11">
        <f>SUM(B37:B41)</f>
        <v>6</v>
      </c>
      <c r="C42" s="11">
        <f>SUM(C37:C41)</f>
        <v>6</v>
      </c>
      <c r="D42" s="12">
        <f>C42/B42</f>
        <v>1</v>
      </c>
      <c r="E42" s="11"/>
      <c r="F42" s="11"/>
      <c r="G42" s="12"/>
      <c r="H42" s="11"/>
      <c r="I42" s="11"/>
      <c r="J42" s="12"/>
      <c r="K42" s="11"/>
      <c r="L42" s="11"/>
      <c r="M42" s="12"/>
      <c r="N42" s="11"/>
      <c r="O42" s="11"/>
      <c r="P42" s="12"/>
      <c r="Q42" s="25">
        <f>B42+E42+H42+K42+N42</f>
        <v>6</v>
      </c>
      <c r="R42" s="11">
        <f>C42+F42+I42+L42+O42</f>
        <v>6</v>
      </c>
      <c r="S42" s="26">
        <f>R42/Q42</f>
        <v>1</v>
      </c>
    </row>
    <row r="43" spans="1:19">
      <c r="A43" s="7" t="s">
        <v>50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27"/>
      <c r="R43" s="8"/>
      <c r="S43" s="24"/>
    </row>
    <row r="44" spans="1:19">
      <c r="A44" s="7" t="s">
        <v>51</v>
      </c>
      <c r="B44" s="8">
        <v>5</v>
      </c>
      <c r="C44" s="8">
        <v>5</v>
      </c>
      <c r="D44" s="9">
        <f>C44/B44</f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27">
        <f>B44+E44+H44+K44+N44</f>
        <v>5</v>
      </c>
      <c r="R44" s="8">
        <f>C44+F44+I44+L44+O44</f>
        <v>5</v>
      </c>
      <c r="S44" s="24">
        <f>R44/Q44</f>
        <v>1</v>
      </c>
    </row>
    <row r="45" spans="1:19">
      <c r="A45" s="7" t="s">
        <v>52</v>
      </c>
      <c r="B45" s="8">
        <v>4</v>
      </c>
      <c r="C45" s="8">
        <v>4</v>
      </c>
      <c r="D45" s="9">
        <f>C45/B45</f>
        <v>1</v>
      </c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27">
        <f>B45+E45+H45+K45+N45</f>
        <v>4</v>
      </c>
      <c r="R45" s="8">
        <f>C45+F45+I45+L45+O45</f>
        <v>4</v>
      </c>
      <c r="S45" s="24">
        <f>R45/Q45</f>
        <v>1</v>
      </c>
    </row>
    <row r="46" spans="1:19">
      <c r="A46" s="7" t="s">
        <v>53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27"/>
      <c r="R46" s="8"/>
      <c r="S46" s="24"/>
    </row>
    <row r="47" spans="1:19">
      <c r="A47" s="7" t="s">
        <v>54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/>
      <c r="R47" s="8"/>
      <c r="S47" s="24"/>
    </row>
    <row r="48" spans="1:19">
      <c r="A48" s="10" t="s">
        <v>55</v>
      </c>
      <c r="B48" s="11">
        <f>SUM(B43:B47)</f>
        <v>9</v>
      </c>
      <c r="C48" s="11">
        <f>SUM(C43:C47)</f>
        <v>9</v>
      </c>
      <c r="D48" s="12">
        <f>C48/B48</f>
        <v>1</v>
      </c>
      <c r="E48" s="11"/>
      <c r="F48" s="11"/>
      <c r="G48" s="12"/>
      <c r="H48" s="11"/>
      <c r="I48" s="11"/>
      <c r="J48" s="12"/>
      <c r="K48" s="11"/>
      <c r="L48" s="11"/>
      <c r="M48" s="12"/>
      <c r="N48" s="11"/>
      <c r="O48" s="11"/>
      <c r="P48" s="12"/>
      <c r="Q48" s="25">
        <f t="shared" ref="Q48:R51" si="8">B48+E48+H48+K48+N48</f>
        <v>9</v>
      </c>
      <c r="R48" s="11">
        <f t="shared" si="8"/>
        <v>9</v>
      </c>
      <c r="S48" s="26">
        <f>R48/Q48</f>
        <v>1</v>
      </c>
    </row>
    <row r="49" spans="1:19">
      <c r="A49" s="10" t="s">
        <v>56</v>
      </c>
      <c r="B49" s="11">
        <f>B42+B48</f>
        <v>15</v>
      </c>
      <c r="C49" s="11">
        <f>C42+C48</f>
        <v>15</v>
      </c>
      <c r="D49" s="12">
        <f>C49/B49</f>
        <v>1</v>
      </c>
      <c r="E49" s="11"/>
      <c r="F49" s="11"/>
      <c r="G49" s="12"/>
      <c r="H49" s="11"/>
      <c r="I49" s="11"/>
      <c r="J49" s="12"/>
      <c r="K49" s="11"/>
      <c r="L49" s="11"/>
      <c r="M49" s="12"/>
      <c r="N49" s="11"/>
      <c r="O49" s="11"/>
      <c r="P49" s="12"/>
      <c r="Q49" s="25">
        <f t="shared" si="8"/>
        <v>15</v>
      </c>
      <c r="R49" s="11">
        <f t="shared" si="8"/>
        <v>15</v>
      </c>
      <c r="S49" s="26">
        <f>R49/Q49</f>
        <v>1</v>
      </c>
    </row>
    <row r="50" customHeight="1" spans="1:19">
      <c r="A50" s="10" t="s">
        <v>57</v>
      </c>
      <c r="B50" s="11">
        <f>B36+B49</f>
        <v>42</v>
      </c>
      <c r="C50" s="11">
        <f>C36+C49</f>
        <v>42</v>
      </c>
      <c r="D50" s="12">
        <f>C50/B50</f>
        <v>1</v>
      </c>
      <c r="E50" s="11"/>
      <c r="F50" s="11"/>
      <c r="G50" s="12"/>
      <c r="H50" s="11"/>
      <c r="I50" s="11"/>
      <c r="J50" s="12"/>
      <c r="K50" s="11"/>
      <c r="L50" s="11"/>
      <c r="M50" s="12"/>
      <c r="N50" s="11"/>
      <c r="O50" s="11"/>
      <c r="P50" s="12"/>
      <c r="Q50" s="25">
        <f t="shared" si="8"/>
        <v>42</v>
      </c>
      <c r="R50" s="11">
        <f t="shared" si="8"/>
        <v>42</v>
      </c>
      <c r="S50" s="26">
        <f>R50/Q50</f>
        <v>1</v>
      </c>
    </row>
    <row r="51" customHeight="1" spans="1:19">
      <c r="A51" s="10" t="s">
        <v>58</v>
      </c>
      <c r="B51" s="11">
        <f>B23+B50</f>
        <v>63</v>
      </c>
      <c r="C51" s="11">
        <f>C23+C50</f>
        <v>62</v>
      </c>
      <c r="D51" s="12">
        <f>C51/B51</f>
        <v>0.984126984126984</v>
      </c>
      <c r="E51" s="11">
        <f>E23+E50</f>
        <v>13</v>
      </c>
      <c r="F51" s="11">
        <f>F23+F50</f>
        <v>12</v>
      </c>
      <c r="G51" s="12">
        <f>F51/E51</f>
        <v>0.923076923076923</v>
      </c>
      <c r="H51" s="11"/>
      <c r="I51" s="11"/>
      <c r="J51" s="12"/>
      <c r="K51" s="11"/>
      <c r="L51" s="11"/>
      <c r="M51" s="12"/>
      <c r="N51" s="11"/>
      <c r="O51" s="11"/>
      <c r="P51" s="12"/>
      <c r="Q51" s="28">
        <f t="shared" si="8"/>
        <v>76</v>
      </c>
      <c r="R51" s="29">
        <f t="shared" si="8"/>
        <v>74</v>
      </c>
      <c r="S51" s="30">
        <f>R51/Q51</f>
        <v>0.973684210526316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C11" sqref="C11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1" t="s">
        <v>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288</v>
      </c>
      <c r="C4" s="8">
        <v>210</v>
      </c>
      <c r="D4" s="9">
        <f t="shared" ref="D4:D12" si="0">C4/B4</f>
        <v>0.729166666666667</v>
      </c>
      <c r="E4" s="8">
        <v>120</v>
      </c>
      <c r="F4" s="8">
        <v>98</v>
      </c>
      <c r="G4" s="9">
        <f t="shared" ref="G4:G12" si="1">F4/E4</f>
        <v>0.816666666666667</v>
      </c>
      <c r="H4" s="8"/>
      <c r="I4" s="8"/>
      <c r="J4" s="9"/>
      <c r="K4" s="8"/>
      <c r="L4" s="8"/>
      <c r="M4" s="9"/>
      <c r="N4" s="8">
        <v>91</v>
      </c>
      <c r="O4" s="8">
        <v>81</v>
      </c>
      <c r="P4" s="9">
        <f>O4/N4</f>
        <v>0.89010989010989</v>
      </c>
      <c r="Q4" s="23">
        <f t="shared" ref="Q4:Q12" si="2">B4+E4+H4+K4+N4</f>
        <v>499</v>
      </c>
      <c r="R4" s="8">
        <f t="shared" ref="R4:R12" si="3">C4+F4+I4+L4+O4</f>
        <v>389</v>
      </c>
      <c r="S4" s="24">
        <f t="shared" ref="S4:S12" si="4">R4/Q4</f>
        <v>0.779559118236473</v>
      </c>
    </row>
    <row r="5" spans="1:19">
      <c r="A5" s="7" t="s">
        <v>12</v>
      </c>
      <c r="B5" s="8"/>
      <c r="C5" s="8"/>
      <c r="D5" s="9"/>
      <c r="E5" s="8">
        <v>78</v>
      </c>
      <c r="F5" s="8">
        <v>65</v>
      </c>
      <c r="G5" s="9">
        <f t="shared" si="1"/>
        <v>0.833333333333333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2"/>
        <v>78</v>
      </c>
      <c r="R5" s="8">
        <f t="shared" si="3"/>
        <v>65</v>
      </c>
      <c r="S5" s="24">
        <f t="shared" si="4"/>
        <v>0.833333333333333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v>227</v>
      </c>
      <c r="C7" s="8">
        <v>168</v>
      </c>
      <c r="D7" s="9">
        <f t="shared" si="0"/>
        <v>0.740088105726872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23">
        <f t="shared" si="2"/>
        <v>227</v>
      </c>
      <c r="R7" s="8">
        <f t="shared" si="3"/>
        <v>168</v>
      </c>
      <c r="S7" s="24">
        <f t="shared" si="4"/>
        <v>0.740088105726872</v>
      </c>
    </row>
    <row r="8" spans="1:19">
      <c r="A8" s="7" t="s">
        <v>15</v>
      </c>
      <c r="B8" s="8">
        <v>154</v>
      </c>
      <c r="C8" s="8">
        <v>142</v>
      </c>
      <c r="D8" s="9">
        <f t="shared" si="0"/>
        <v>0.922077922077922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23">
        <f t="shared" si="2"/>
        <v>154</v>
      </c>
      <c r="R8" s="8">
        <f t="shared" si="3"/>
        <v>142</v>
      </c>
      <c r="S8" s="24">
        <f t="shared" si="4"/>
        <v>0.922077922077922</v>
      </c>
    </row>
    <row r="9" spans="1:19">
      <c r="A9" s="10" t="s">
        <v>16</v>
      </c>
      <c r="B9" s="11">
        <f>SUM(B4:B8)</f>
        <v>669</v>
      </c>
      <c r="C9" s="11">
        <f>SUM(C4:C8)</f>
        <v>520</v>
      </c>
      <c r="D9" s="12">
        <f t="shared" si="0"/>
        <v>0.77727952167414</v>
      </c>
      <c r="E9" s="11">
        <f>SUM(E4:E8)</f>
        <v>198</v>
      </c>
      <c r="F9" s="11">
        <f>SUM(F4:F8)</f>
        <v>163</v>
      </c>
      <c r="G9" s="12">
        <f t="shared" si="1"/>
        <v>0.823232323232323</v>
      </c>
      <c r="H9" s="11"/>
      <c r="I9" s="11"/>
      <c r="J9" s="12"/>
      <c r="K9" s="11"/>
      <c r="L9" s="11"/>
      <c r="M9" s="12"/>
      <c r="N9" s="11">
        <f>SUM(N4:N8)</f>
        <v>91</v>
      </c>
      <c r="O9" s="11">
        <f>SUM(O4:O8)</f>
        <v>81</v>
      </c>
      <c r="P9" s="12">
        <f t="shared" ref="P9:P14" si="5">O9/N9</f>
        <v>0.89010989010989</v>
      </c>
      <c r="Q9" s="25">
        <f t="shared" si="2"/>
        <v>958</v>
      </c>
      <c r="R9" s="11">
        <f t="shared" si="3"/>
        <v>764</v>
      </c>
      <c r="S9" s="26">
        <f t="shared" si="4"/>
        <v>0.797494780793319</v>
      </c>
    </row>
    <row r="10" spans="1:19">
      <c r="A10" s="7" t="s">
        <v>17</v>
      </c>
      <c r="B10" s="8">
        <v>773</v>
      </c>
      <c r="C10" s="8">
        <v>753</v>
      </c>
      <c r="D10" s="9">
        <f t="shared" si="0"/>
        <v>0.974126778783959</v>
      </c>
      <c r="E10" s="8">
        <v>98</v>
      </c>
      <c r="F10" s="8">
        <v>92</v>
      </c>
      <c r="G10" s="9">
        <f t="shared" si="1"/>
        <v>0.938775510204082</v>
      </c>
      <c r="H10" s="8"/>
      <c r="I10" s="8"/>
      <c r="J10" s="9"/>
      <c r="K10" s="8"/>
      <c r="L10" s="8"/>
      <c r="M10" s="9"/>
      <c r="N10" s="8">
        <v>118</v>
      </c>
      <c r="O10" s="8">
        <v>113</v>
      </c>
      <c r="P10" s="9">
        <f t="shared" si="5"/>
        <v>0.957627118644068</v>
      </c>
      <c r="Q10" s="27">
        <f t="shared" si="2"/>
        <v>989</v>
      </c>
      <c r="R10" s="8">
        <f t="shared" si="3"/>
        <v>958</v>
      </c>
      <c r="S10" s="24">
        <f t="shared" si="4"/>
        <v>0.968655207280081</v>
      </c>
    </row>
    <row r="11" spans="1:19">
      <c r="A11" s="7" t="s">
        <v>18</v>
      </c>
      <c r="B11" s="8">
        <v>140</v>
      </c>
      <c r="C11" s="8">
        <v>126</v>
      </c>
      <c r="D11" s="9">
        <f t="shared" si="0"/>
        <v>0.9</v>
      </c>
      <c r="E11" s="8">
        <v>86</v>
      </c>
      <c r="F11" s="8">
        <v>78</v>
      </c>
      <c r="G11" s="9">
        <f t="shared" si="1"/>
        <v>0.906976744186046</v>
      </c>
      <c r="H11" s="8"/>
      <c r="I11" s="8"/>
      <c r="J11" s="9"/>
      <c r="K11" s="8"/>
      <c r="L11" s="8"/>
      <c r="M11" s="9"/>
      <c r="N11" s="8">
        <v>23</v>
      </c>
      <c r="O11" s="8">
        <v>22</v>
      </c>
      <c r="P11" s="9">
        <f t="shared" si="5"/>
        <v>0.956521739130435</v>
      </c>
      <c r="Q11" s="27">
        <f t="shared" si="2"/>
        <v>249</v>
      </c>
      <c r="R11" s="8">
        <f t="shared" si="3"/>
        <v>226</v>
      </c>
      <c r="S11" s="24">
        <f t="shared" si="4"/>
        <v>0.907630522088353</v>
      </c>
    </row>
    <row r="12" spans="1:19">
      <c r="A12" s="7" t="s">
        <v>19</v>
      </c>
      <c r="B12" s="8">
        <v>224</v>
      </c>
      <c r="C12" s="8">
        <v>206</v>
      </c>
      <c r="D12" s="9">
        <f t="shared" si="0"/>
        <v>0.919642857142857</v>
      </c>
      <c r="E12" s="8">
        <v>17</v>
      </c>
      <c r="F12" s="8">
        <v>15</v>
      </c>
      <c r="G12" s="9">
        <f t="shared" si="1"/>
        <v>0.882352941176471</v>
      </c>
      <c r="H12" s="8"/>
      <c r="I12" s="8"/>
      <c r="J12" s="9"/>
      <c r="K12" s="8"/>
      <c r="L12" s="8"/>
      <c r="M12" s="9"/>
      <c r="N12" s="8">
        <v>40</v>
      </c>
      <c r="O12" s="8">
        <v>39</v>
      </c>
      <c r="P12" s="9">
        <f t="shared" si="5"/>
        <v>0.975</v>
      </c>
      <c r="Q12" s="27">
        <f t="shared" si="2"/>
        <v>281</v>
      </c>
      <c r="R12" s="8">
        <f t="shared" si="3"/>
        <v>260</v>
      </c>
      <c r="S12" s="24">
        <f t="shared" si="4"/>
        <v>0.925266903914591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>
        <v>122</v>
      </c>
      <c r="C14" s="8">
        <v>117</v>
      </c>
      <c r="D14" s="9">
        <f>C14/B14</f>
        <v>0.959016393442623</v>
      </c>
      <c r="E14" s="8">
        <v>383</v>
      </c>
      <c r="F14" s="8">
        <v>371</v>
      </c>
      <c r="G14" s="9">
        <f>F14/E14</f>
        <v>0.968668407310705</v>
      </c>
      <c r="H14" s="8"/>
      <c r="I14" s="8"/>
      <c r="J14" s="9"/>
      <c r="K14" s="8"/>
      <c r="L14" s="8"/>
      <c r="M14" s="9"/>
      <c r="N14" s="8">
        <v>1</v>
      </c>
      <c r="O14" s="8">
        <v>1</v>
      </c>
      <c r="P14" s="9">
        <f t="shared" si="5"/>
        <v>1</v>
      </c>
      <c r="Q14" s="27">
        <f>B14+E14+H14+K14+N14</f>
        <v>506</v>
      </c>
      <c r="R14" s="8">
        <f>C14+F14+I14+L14+O14</f>
        <v>489</v>
      </c>
      <c r="S14" s="24">
        <f>R14/Q14</f>
        <v>0.966403162055336</v>
      </c>
    </row>
    <row r="15" spans="1:19">
      <c r="A15" s="7" t="s">
        <v>22</v>
      </c>
      <c r="B15" s="8">
        <v>2</v>
      </c>
      <c r="C15" s="8">
        <v>2</v>
      </c>
      <c r="D15" s="9">
        <f>C15/B15</f>
        <v>1</v>
      </c>
      <c r="E15" s="8">
        <v>4</v>
      </c>
      <c r="F15" s="8">
        <v>3</v>
      </c>
      <c r="G15" s="9">
        <f>F15/E15</f>
        <v>0.75</v>
      </c>
      <c r="H15" s="8"/>
      <c r="I15" s="8"/>
      <c r="J15" s="9"/>
      <c r="K15" s="8"/>
      <c r="L15" s="8"/>
      <c r="M15" s="9"/>
      <c r="N15" s="8"/>
      <c r="O15" s="8"/>
      <c r="P15" s="9"/>
      <c r="Q15" s="27">
        <f>B15+E15+H15+K15+N15</f>
        <v>6</v>
      </c>
      <c r="R15" s="8">
        <f>C15+F15+I15+L15+O15</f>
        <v>5</v>
      </c>
      <c r="S15" s="24">
        <f>R15/Q15</f>
        <v>0.833333333333333</v>
      </c>
    </row>
    <row r="16" spans="1:19">
      <c r="A16" s="7" t="s">
        <v>23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/>
      <c r="R16" s="8"/>
      <c r="S16" s="24"/>
    </row>
    <row r="17" spans="1:19">
      <c r="A17" s="7" t="s">
        <v>24</v>
      </c>
      <c r="B17" s="8">
        <v>1</v>
      </c>
      <c r="C17" s="8">
        <v>1</v>
      </c>
      <c r="D17" s="9">
        <f>C17/B17</f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>
        <f>B17+E17+H17+K17+N17</f>
        <v>1</v>
      </c>
      <c r="R17" s="8">
        <f>C17+F17+I17+L17+O17</f>
        <v>1</v>
      </c>
      <c r="S17" s="24">
        <f>R17/Q17</f>
        <v>1</v>
      </c>
    </row>
    <row r="18" spans="1:19">
      <c r="A18" s="7" t="s">
        <v>25</v>
      </c>
      <c r="B18" s="8">
        <v>4</v>
      </c>
      <c r="C18" s="8">
        <v>4</v>
      </c>
      <c r="D18" s="9">
        <f>C18/B18</f>
        <v>1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>
        <f>B18+E18+H18+K18+N18</f>
        <v>4</v>
      </c>
      <c r="R18" s="8">
        <f>C18+F18+I18+L18+O18</f>
        <v>4</v>
      </c>
      <c r="S18" s="24">
        <f>R18/Q18</f>
        <v>1</v>
      </c>
    </row>
    <row r="19" spans="1:19">
      <c r="A19" s="7" t="s">
        <v>26</v>
      </c>
      <c r="B19" s="8">
        <v>4</v>
      </c>
      <c r="C19" s="8">
        <v>3</v>
      </c>
      <c r="D19" s="9">
        <f t="shared" ref="D19:D26" si="6">C19/B19</f>
        <v>0.75</v>
      </c>
      <c r="E19" s="8">
        <v>8</v>
      </c>
      <c r="F19" s="8">
        <v>4</v>
      </c>
      <c r="G19" s="9">
        <f>F19/E19</f>
        <v>0.5</v>
      </c>
      <c r="H19" s="8"/>
      <c r="I19" s="8"/>
      <c r="J19" s="9"/>
      <c r="K19" s="8"/>
      <c r="L19" s="8"/>
      <c r="M19" s="9"/>
      <c r="N19" s="8"/>
      <c r="O19" s="8"/>
      <c r="P19" s="9"/>
      <c r="Q19" s="27">
        <f t="shared" ref="Q19:Q26" si="7">B19+E19+H19+K19+N19</f>
        <v>12</v>
      </c>
      <c r="R19" s="8">
        <f t="shared" ref="R19:R26" si="8">C19+F19+I19+L19+O19</f>
        <v>7</v>
      </c>
      <c r="S19" s="24">
        <f t="shared" ref="S19:S26" si="9">R19/Q19</f>
        <v>0.583333333333333</v>
      </c>
    </row>
    <row r="20" spans="1:19">
      <c r="A20" s="7" t="s">
        <v>27</v>
      </c>
      <c r="B20" s="8">
        <v>3</v>
      </c>
      <c r="C20" s="8">
        <v>3</v>
      </c>
      <c r="D20" s="9">
        <f t="shared" si="6"/>
        <v>1</v>
      </c>
      <c r="E20" s="8">
        <v>6</v>
      </c>
      <c r="F20" s="8">
        <v>5</v>
      </c>
      <c r="G20" s="9">
        <f>F20/E20</f>
        <v>0.833333333333333</v>
      </c>
      <c r="H20" s="8"/>
      <c r="I20" s="8"/>
      <c r="J20" s="9"/>
      <c r="K20" s="8"/>
      <c r="L20" s="8"/>
      <c r="M20" s="9"/>
      <c r="N20" s="8">
        <v>1</v>
      </c>
      <c r="O20" s="8">
        <v>1</v>
      </c>
      <c r="P20" s="9">
        <f>O20/N20</f>
        <v>1</v>
      </c>
      <c r="Q20" s="27">
        <f t="shared" si="7"/>
        <v>10</v>
      </c>
      <c r="R20" s="8">
        <f t="shared" si="8"/>
        <v>9</v>
      </c>
      <c r="S20" s="24">
        <f t="shared" si="9"/>
        <v>0.9</v>
      </c>
    </row>
    <row r="21" spans="1:19">
      <c r="A21" s="7" t="s">
        <v>28</v>
      </c>
      <c r="B21" s="8"/>
      <c r="C21" s="8"/>
      <c r="D21" s="9"/>
      <c r="E21" s="8">
        <v>3</v>
      </c>
      <c r="F21" s="8">
        <v>3</v>
      </c>
      <c r="G21" s="9">
        <f>F21/E21</f>
        <v>1</v>
      </c>
      <c r="H21" s="8"/>
      <c r="I21" s="8"/>
      <c r="J21" s="9"/>
      <c r="K21" s="8"/>
      <c r="L21" s="8"/>
      <c r="M21" s="9"/>
      <c r="N21" s="8">
        <v>2</v>
      </c>
      <c r="O21" s="8">
        <v>2</v>
      </c>
      <c r="P21" s="9">
        <f>O21/N21</f>
        <v>1</v>
      </c>
      <c r="Q21" s="27">
        <f t="shared" si="7"/>
        <v>5</v>
      </c>
      <c r="R21" s="8">
        <f t="shared" si="8"/>
        <v>5</v>
      </c>
      <c r="S21" s="24">
        <f t="shared" si="9"/>
        <v>1</v>
      </c>
    </row>
    <row r="22" spans="1:19">
      <c r="A22" s="10" t="s">
        <v>29</v>
      </c>
      <c r="B22" s="11">
        <f>SUM(B10:B21)</f>
        <v>1273</v>
      </c>
      <c r="C22" s="11">
        <f>SUM(C10:C21)</f>
        <v>1215</v>
      </c>
      <c r="D22" s="12">
        <f t="shared" si="6"/>
        <v>0.954438334642577</v>
      </c>
      <c r="E22" s="11">
        <f>SUM(E10:E21)</f>
        <v>605</v>
      </c>
      <c r="F22" s="11">
        <f>SUM(F10:F21)</f>
        <v>571</v>
      </c>
      <c r="G22" s="12">
        <f>F22/E22</f>
        <v>0.943801652892562</v>
      </c>
      <c r="H22" s="11"/>
      <c r="I22" s="11"/>
      <c r="J22" s="12"/>
      <c r="K22" s="11"/>
      <c r="L22" s="11"/>
      <c r="M22" s="12"/>
      <c r="N22" s="11">
        <f>SUM(N10:N21)</f>
        <v>185</v>
      </c>
      <c r="O22" s="11">
        <f>SUM(O10:O21)</f>
        <v>178</v>
      </c>
      <c r="P22" s="12">
        <f>O22/N22</f>
        <v>0.962162162162162</v>
      </c>
      <c r="Q22" s="25">
        <f t="shared" si="7"/>
        <v>2063</v>
      </c>
      <c r="R22" s="11">
        <f t="shared" si="8"/>
        <v>1964</v>
      </c>
      <c r="S22" s="26">
        <f t="shared" si="9"/>
        <v>0.952011633543383</v>
      </c>
    </row>
    <row r="23" spans="1:19">
      <c r="A23" s="10" t="s">
        <v>30</v>
      </c>
      <c r="B23" s="11">
        <f>B9+B22</f>
        <v>1942</v>
      </c>
      <c r="C23" s="11">
        <f>C9+C22</f>
        <v>1735</v>
      </c>
      <c r="D23" s="12">
        <f t="shared" si="6"/>
        <v>0.89340885684861</v>
      </c>
      <c r="E23" s="11">
        <f>E9+E22</f>
        <v>803</v>
      </c>
      <c r="F23" s="11">
        <f>F9+F22</f>
        <v>734</v>
      </c>
      <c r="G23" s="12">
        <f>F23/E23</f>
        <v>0.914072229140722</v>
      </c>
      <c r="H23" s="11"/>
      <c r="I23" s="11"/>
      <c r="J23" s="12"/>
      <c r="K23" s="11"/>
      <c r="L23" s="11"/>
      <c r="M23" s="12"/>
      <c r="N23" s="11">
        <f>N9+N22</f>
        <v>276</v>
      </c>
      <c r="O23" s="11">
        <f>O9+O22</f>
        <v>259</v>
      </c>
      <c r="P23" s="12">
        <f>O23/N23</f>
        <v>0.938405797101449</v>
      </c>
      <c r="Q23" s="25">
        <f t="shared" si="7"/>
        <v>3021</v>
      </c>
      <c r="R23" s="11">
        <f t="shared" si="8"/>
        <v>2728</v>
      </c>
      <c r="S23" s="26">
        <f t="shared" si="9"/>
        <v>0.903012247600132</v>
      </c>
    </row>
    <row r="24" spans="1:19">
      <c r="A24" s="7" t="s">
        <v>31</v>
      </c>
      <c r="B24" s="8">
        <v>17</v>
      </c>
      <c r="C24" s="8">
        <v>14</v>
      </c>
      <c r="D24" s="9">
        <f t="shared" si="6"/>
        <v>0.823529411764706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27">
        <f t="shared" si="7"/>
        <v>17</v>
      </c>
      <c r="R24" s="8">
        <f t="shared" si="8"/>
        <v>14</v>
      </c>
      <c r="S24" s="24">
        <f t="shared" si="9"/>
        <v>0.823529411764706</v>
      </c>
    </row>
    <row r="25" spans="1:19">
      <c r="A25" s="7" t="s">
        <v>32</v>
      </c>
      <c r="B25" s="8">
        <v>5</v>
      </c>
      <c r="C25" s="8">
        <v>4</v>
      </c>
      <c r="D25" s="9">
        <f t="shared" si="6"/>
        <v>0.8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27">
        <f t="shared" si="7"/>
        <v>5</v>
      </c>
      <c r="R25" s="8">
        <f t="shared" si="8"/>
        <v>4</v>
      </c>
      <c r="S25" s="24">
        <f t="shared" si="9"/>
        <v>0.8</v>
      </c>
    </row>
    <row r="26" spans="1:19">
      <c r="A26" s="7" t="s">
        <v>33</v>
      </c>
      <c r="B26" s="8">
        <v>47</v>
      </c>
      <c r="C26" s="8">
        <v>46</v>
      </c>
      <c r="D26" s="9">
        <f t="shared" si="6"/>
        <v>0.978723404255319</v>
      </c>
      <c r="E26" s="8">
        <v>1</v>
      </c>
      <c r="F26" s="8">
        <v>1</v>
      </c>
      <c r="G26" s="9">
        <f t="shared" ref="G26:G32" si="10">F26/E26</f>
        <v>1</v>
      </c>
      <c r="H26" s="8"/>
      <c r="I26" s="8"/>
      <c r="J26" s="9"/>
      <c r="K26" s="8"/>
      <c r="L26" s="8"/>
      <c r="M26" s="9"/>
      <c r="N26" s="8"/>
      <c r="O26" s="8"/>
      <c r="P26" s="9"/>
      <c r="Q26" s="27">
        <f t="shared" si="7"/>
        <v>48</v>
      </c>
      <c r="R26" s="8">
        <f t="shared" si="8"/>
        <v>47</v>
      </c>
      <c r="S26" s="24">
        <f t="shared" si="9"/>
        <v>0.979166666666667</v>
      </c>
    </row>
    <row r="27" spans="1:19">
      <c r="A27" s="7" t="s">
        <v>34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27"/>
      <c r="R27" s="8"/>
      <c r="S27" s="24"/>
    </row>
    <row r="28" spans="1:19">
      <c r="A28" s="7" t="s">
        <v>35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7"/>
      <c r="R28" s="8"/>
      <c r="S28" s="24"/>
    </row>
    <row r="29" spans="1:19">
      <c r="A29" s="10" t="s">
        <v>36</v>
      </c>
      <c r="B29" s="11">
        <f>SUM(B24:B28)</f>
        <v>69</v>
      </c>
      <c r="C29" s="11">
        <f>SUM(C24:C28)</f>
        <v>64</v>
      </c>
      <c r="D29" s="12">
        <f>C29/B29</f>
        <v>0.927536231884058</v>
      </c>
      <c r="E29" s="11">
        <f>SUM(E24:E28)</f>
        <v>1</v>
      </c>
      <c r="F29" s="11">
        <f>SUM(F24:F28)</f>
        <v>1</v>
      </c>
      <c r="G29" s="12">
        <f t="shared" si="10"/>
        <v>1</v>
      </c>
      <c r="H29" s="11"/>
      <c r="I29" s="11"/>
      <c r="J29" s="12"/>
      <c r="K29" s="11"/>
      <c r="L29" s="11"/>
      <c r="M29" s="12"/>
      <c r="N29" s="11"/>
      <c r="O29" s="11"/>
      <c r="P29" s="12"/>
      <c r="Q29" s="25">
        <f>B29+E29+H29+K29+N29</f>
        <v>70</v>
      </c>
      <c r="R29" s="11">
        <f>C29+F29+I29+L29+O29</f>
        <v>65</v>
      </c>
      <c r="S29" s="26">
        <f>R29/Q29</f>
        <v>0.928571428571429</v>
      </c>
    </row>
    <row r="30" spans="1:19">
      <c r="A30" s="7" t="s">
        <v>37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7"/>
      <c r="R30" s="8"/>
      <c r="S30" s="24"/>
    </row>
    <row r="31" spans="1:19">
      <c r="A31" s="7" t="s">
        <v>38</v>
      </c>
      <c r="B31" s="8">
        <v>25</v>
      </c>
      <c r="C31" s="8">
        <v>25</v>
      </c>
      <c r="D31" s="9">
        <f>C31/B31</f>
        <v>1</v>
      </c>
      <c r="E31" s="8">
        <v>2</v>
      </c>
      <c r="F31" s="8">
        <v>2</v>
      </c>
      <c r="G31" s="9">
        <f t="shared" si="10"/>
        <v>1</v>
      </c>
      <c r="H31" s="8"/>
      <c r="I31" s="8"/>
      <c r="J31" s="9"/>
      <c r="K31" s="8"/>
      <c r="L31" s="8"/>
      <c r="M31" s="9"/>
      <c r="N31" s="8"/>
      <c r="O31" s="8"/>
      <c r="P31" s="9"/>
      <c r="Q31" s="27">
        <f>B31+E31+H31+K31+N31</f>
        <v>27</v>
      </c>
      <c r="R31" s="8">
        <f>C31+F31+I31+L31+O31</f>
        <v>27</v>
      </c>
      <c r="S31" s="24">
        <f>R31/Q31</f>
        <v>1</v>
      </c>
    </row>
    <row r="32" spans="1:19">
      <c r="A32" s="7" t="s">
        <v>39</v>
      </c>
      <c r="B32" s="8">
        <v>107</v>
      </c>
      <c r="C32" s="8">
        <v>104</v>
      </c>
      <c r="D32" s="9">
        <f>C32/B32</f>
        <v>0.97196261682243</v>
      </c>
      <c r="E32" s="8">
        <v>1</v>
      </c>
      <c r="F32" s="8">
        <v>1</v>
      </c>
      <c r="G32" s="9">
        <f t="shared" si="10"/>
        <v>1</v>
      </c>
      <c r="H32" s="8"/>
      <c r="I32" s="8"/>
      <c r="J32" s="9"/>
      <c r="K32" s="8"/>
      <c r="L32" s="8"/>
      <c r="M32" s="9"/>
      <c r="N32" s="8"/>
      <c r="O32" s="8"/>
      <c r="P32" s="9"/>
      <c r="Q32" s="27">
        <f>B32+E32+H32+K32+N32</f>
        <v>108</v>
      </c>
      <c r="R32" s="8">
        <f>C32+F32+I32+L32+O32</f>
        <v>105</v>
      </c>
      <c r="S32" s="24">
        <f>R32/Q32</f>
        <v>0.972222222222222</v>
      </c>
    </row>
    <row r="33" spans="1:19">
      <c r="A33" s="7" t="s">
        <v>40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/>
      <c r="R33" s="8"/>
      <c r="S33" s="24"/>
    </row>
    <row r="34" spans="1:19">
      <c r="A34" s="7" t="s">
        <v>41</v>
      </c>
      <c r="B34" s="8">
        <v>1</v>
      </c>
      <c r="C34" s="8">
        <v>0</v>
      </c>
      <c r="D34" s="9">
        <f t="shared" ref="D34:D40" si="11">C34/B34</f>
        <v>0</v>
      </c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>
        <f t="shared" ref="Q34:Q40" si="12">B34+E34+H34+K34+N34</f>
        <v>1</v>
      </c>
      <c r="R34" s="8">
        <f t="shared" ref="R34:R40" si="13">C34+F34+I34+L34+O34</f>
        <v>0</v>
      </c>
      <c r="S34" s="24">
        <f t="shared" ref="S34:S40" si="14">R34/Q34</f>
        <v>0</v>
      </c>
    </row>
    <row r="35" spans="1:19">
      <c r="A35" s="10" t="s">
        <v>42</v>
      </c>
      <c r="B35" s="11">
        <f>SUM(B30:B34)</f>
        <v>133</v>
      </c>
      <c r="C35" s="11">
        <f>SUM(C30:C34)</f>
        <v>129</v>
      </c>
      <c r="D35" s="12">
        <f t="shared" si="11"/>
        <v>0.969924812030075</v>
      </c>
      <c r="E35" s="11">
        <f>SUM(E30:E34)</f>
        <v>3</v>
      </c>
      <c r="F35" s="11">
        <f>SUM(F30:F34)</f>
        <v>3</v>
      </c>
      <c r="G35" s="12">
        <f>F35/E35</f>
        <v>1</v>
      </c>
      <c r="H35" s="11"/>
      <c r="I35" s="11"/>
      <c r="J35" s="12"/>
      <c r="K35" s="11"/>
      <c r="L35" s="11"/>
      <c r="M35" s="12"/>
      <c r="N35" s="11"/>
      <c r="O35" s="11"/>
      <c r="P35" s="12"/>
      <c r="Q35" s="25">
        <f t="shared" si="12"/>
        <v>136</v>
      </c>
      <c r="R35" s="11">
        <f t="shared" si="13"/>
        <v>132</v>
      </c>
      <c r="S35" s="26">
        <f t="shared" si="14"/>
        <v>0.970588235294118</v>
      </c>
    </row>
    <row r="36" spans="1:19">
      <c r="A36" s="10" t="s">
        <v>43</v>
      </c>
      <c r="B36" s="11">
        <f>B29+B35</f>
        <v>202</v>
      </c>
      <c r="C36" s="11">
        <f>C29+C35</f>
        <v>193</v>
      </c>
      <c r="D36" s="12">
        <f t="shared" si="11"/>
        <v>0.955445544554455</v>
      </c>
      <c r="E36" s="11">
        <f>E29+E35</f>
        <v>4</v>
      </c>
      <c r="F36" s="11">
        <f>F29+F35</f>
        <v>4</v>
      </c>
      <c r="G36" s="12">
        <f>F36/E36</f>
        <v>1</v>
      </c>
      <c r="H36" s="11"/>
      <c r="I36" s="11"/>
      <c r="J36" s="12"/>
      <c r="K36" s="11"/>
      <c r="L36" s="11"/>
      <c r="M36" s="12"/>
      <c r="N36" s="11"/>
      <c r="O36" s="11"/>
      <c r="P36" s="12"/>
      <c r="Q36" s="25">
        <f t="shared" si="12"/>
        <v>206</v>
      </c>
      <c r="R36" s="11">
        <f t="shared" si="13"/>
        <v>197</v>
      </c>
      <c r="S36" s="26">
        <f t="shared" si="14"/>
        <v>0.956310679611651</v>
      </c>
    </row>
    <row r="37" spans="1:19">
      <c r="A37" s="7" t="s">
        <v>44</v>
      </c>
      <c r="B37" s="8">
        <v>14</v>
      </c>
      <c r="C37" s="8">
        <v>9</v>
      </c>
      <c r="D37" s="9">
        <f t="shared" si="11"/>
        <v>0.642857142857143</v>
      </c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27">
        <f t="shared" si="12"/>
        <v>14</v>
      </c>
      <c r="R37" s="8">
        <f t="shared" si="13"/>
        <v>9</v>
      </c>
      <c r="S37" s="24">
        <f t="shared" si="14"/>
        <v>0.642857142857143</v>
      </c>
    </row>
    <row r="38" spans="1:19">
      <c r="A38" s="7" t="s">
        <v>45</v>
      </c>
      <c r="B38" s="8">
        <v>21</v>
      </c>
      <c r="C38" s="8">
        <v>20</v>
      </c>
      <c r="D38" s="9">
        <f t="shared" si="11"/>
        <v>0.952380952380952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27">
        <f t="shared" si="12"/>
        <v>21</v>
      </c>
      <c r="R38" s="8">
        <f t="shared" si="13"/>
        <v>20</v>
      </c>
      <c r="S38" s="24">
        <f t="shared" si="14"/>
        <v>0.952380952380952</v>
      </c>
    </row>
    <row r="39" spans="1:19">
      <c r="A39" s="7" t="s">
        <v>46</v>
      </c>
      <c r="B39" s="8">
        <v>73</v>
      </c>
      <c r="C39" s="8">
        <v>65</v>
      </c>
      <c r="D39" s="9">
        <f t="shared" si="11"/>
        <v>0.89041095890411</v>
      </c>
      <c r="E39" s="8">
        <v>1</v>
      </c>
      <c r="F39" s="8">
        <v>1</v>
      </c>
      <c r="G39" s="9">
        <f t="shared" ref="G39:G44" si="15">F39/E39</f>
        <v>1</v>
      </c>
      <c r="H39" s="8"/>
      <c r="I39" s="8"/>
      <c r="J39" s="9"/>
      <c r="K39" s="8"/>
      <c r="L39" s="8"/>
      <c r="M39" s="9"/>
      <c r="N39" s="8"/>
      <c r="O39" s="8"/>
      <c r="P39" s="9"/>
      <c r="Q39" s="27">
        <f t="shared" si="12"/>
        <v>74</v>
      </c>
      <c r="R39" s="8">
        <f t="shared" si="13"/>
        <v>66</v>
      </c>
      <c r="S39" s="24">
        <f t="shared" si="14"/>
        <v>0.891891891891892</v>
      </c>
    </row>
    <row r="40" spans="1:19">
      <c r="A40" s="7" t="s">
        <v>47</v>
      </c>
      <c r="B40" s="8">
        <v>1</v>
      </c>
      <c r="C40" s="8">
        <v>1</v>
      </c>
      <c r="D40" s="9">
        <f t="shared" si="11"/>
        <v>1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27">
        <f t="shared" si="12"/>
        <v>1</v>
      </c>
      <c r="R40" s="8">
        <f t="shared" si="13"/>
        <v>1</v>
      </c>
      <c r="S40" s="24">
        <f t="shared" si="14"/>
        <v>1</v>
      </c>
    </row>
    <row r="41" spans="1:19">
      <c r="A41" s="7" t="s">
        <v>48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/>
      <c r="R41" s="8"/>
      <c r="S41" s="24"/>
    </row>
    <row r="42" spans="1:19">
      <c r="A42" s="10" t="s">
        <v>49</v>
      </c>
      <c r="B42" s="11">
        <f>SUM(B37:B41)</f>
        <v>109</v>
      </c>
      <c r="C42" s="11">
        <f>SUM(C37:C41)</f>
        <v>95</v>
      </c>
      <c r="D42" s="12">
        <f>C42/B42</f>
        <v>0.871559633027523</v>
      </c>
      <c r="E42" s="11">
        <f>SUM(E37:E41)</f>
        <v>1</v>
      </c>
      <c r="F42" s="11">
        <f>SUM(F37:F41)</f>
        <v>1</v>
      </c>
      <c r="G42" s="12">
        <f t="shared" si="15"/>
        <v>1</v>
      </c>
      <c r="H42" s="11"/>
      <c r="I42" s="11"/>
      <c r="J42" s="12"/>
      <c r="K42" s="11"/>
      <c r="L42" s="11"/>
      <c r="M42" s="12"/>
      <c r="N42" s="11"/>
      <c r="O42" s="11"/>
      <c r="P42" s="12"/>
      <c r="Q42" s="25">
        <f>B42+E42+H42+K42+N42</f>
        <v>110</v>
      </c>
      <c r="R42" s="11">
        <f>C42+F42+I42+L42+O42</f>
        <v>96</v>
      </c>
      <c r="S42" s="26">
        <f>R42/Q42</f>
        <v>0.872727272727273</v>
      </c>
    </row>
    <row r="43" spans="1:19">
      <c r="A43" s="7" t="s">
        <v>50</v>
      </c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27"/>
      <c r="R43" s="8"/>
      <c r="S43" s="24"/>
    </row>
    <row r="44" spans="1:19">
      <c r="A44" s="7" t="s">
        <v>51</v>
      </c>
      <c r="B44" s="8">
        <v>61</v>
      </c>
      <c r="C44" s="8">
        <v>55</v>
      </c>
      <c r="D44" s="9">
        <f>C44/B44</f>
        <v>0.901639344262295</v>
      </c>
      <c r="E44" s="8">
        <v>1</v>
      </c>
      <c r="F44" s="8">
        <v>1</v>
      </c>
      <c r="G44" s="9">
        <f t="shared" si="15"/>
        <v>1</v>
      </c>
      <c r="H44" s="8"/>
      <c r="I44" s="8"/>
      <c r="J44" s="9"/>
      <c r="K44" s="8"/>
      <c r="L44" s="8"/>
      <c r="M44" s="9"/>
      <c r="N44" s="8"/>
      <c r="O44" s="8"/>
      <c r="P44" s="9"/>
      <c r="Q44" s="27">
        <f>B44+E44+H44+K44+N44</f>
        <v>62</v>
      </c>
      <c r="R44" s="8">
        <f>C44+F44+I44+L44+O44</f>
        <v>56</v>
      </c>
      <c r="S44" s="24">
        <f>R44/Q44</f>
        <v>0.903225806451613</v>
      </c>
    </row>
    <row r="45" spans="1:19">
      <c r="A45" s="7" t="s">
        <v>52</v>
      </c>
      <c r="B45" s="8">
        <v>182</v>
      </c>
      <c r="C45" s="8">
        <v>168</v>
      </c>
      <c r="D45" s="9">
        <f>C45/B45</f>
        <v>0.923076923076923</v>
      </c>
      <c r="E45" s="8">
        <v>6</v>
      </c>
      <c r="F45" s="8">
        <v>6</v>
      </c>
      <c r="G45" s="9">
        <f t="shared" ref="G45:G51" si="16">F45/E45</f>
        <v>1</v>
      </c>
      <c r="H45" s="8"/>
      <c r="I45" s="8"/>
      <c r="J45" s="9"/>
      <c r="K45" s="8"/>
      <c r="L45" s="8"/>
      <c r="M45" s="9"/>
      <c r="N45" s="8"/>
      <c r="O45" s="8"/>
      <c r="P45" s="9"/>
      <c r="Q45" s="27">
        <f>B45+E45+H45+K45+N45</f>
        <v>188</v>
      </c>
      <c r="R45" s="8">
        <f>C45+F45+I45+L45+O45</f>
        <v>174</v>
      </c>
      <c r="S45" s="24">
        <f>R45/Q45</f>
        <v>0.925531914893617</v>
      </c>
    </row>
    <row r="46" spans="1:19">
      <c r="A46" s="7" t="s">
        <v>53</v>
      </c>
      <c r="B46" s="8"/>
      <c r="C46" s="8"/>
      <c r="D46" s="9"/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27"/>
      <c r="R46" s="8"/>
      <c r="S46" s="24"/>
    </row>
    <row r="47" spans="1:19">
      <c r="A47" s="7" t="s">
        <v>54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/>
      <c r="R47" s="8"/>
      <c r="S47" s="24"/>
    </row>
    <row r="48" spans="1:19">
      <c r="A48" s="10" t="s">
        <v>55</v>
      </c>
      <c r="B48" s="11">
        <f>SUM(B43:B47)</f>
        <v>243</v>
      </c>
      <c r="C48" s="11">
        <f>SUM(C43:C47)</f>
        <v>223</v>
      </c>
      <c r="D48" s="12">
        <f>C48/B48</f>
        <v>0.917695473251029</v>
      </c>
      <c r="E48" s="11">
        <f>SUM(E43:E47)</f>
        <v>7</v>
      </c>
      <c r="F48" s="11">
        <f>SUM(F43:F47)</f>
        <v>7</v>
      </c>
      <c r="G48" s="12">
        <f t="shared" si="16"/>
        <v>1</v>
      </c>
      <c r="H48" s="11"/>
      <c r="I48" s="11"/>
      <c r="J48" s="12"/>
      <c r="K48" s="11"/>
      <c r="L48" s="11"/>
      <c r="M48" s="12"/>
      <c r="N48" s="11"/>
      <c r="O48" s="11"/>
      <c r="P48" s="12"/>
      <c r="Q48" s="25">
        <f t="shared" ref="Q48:R51" si="17">B48+E48+H48+K48+N48</f>
        <v>250</v>
      </c>
      <c r="R48" s="11">
        <f t="shared" si="17"/>
        <v>230</v>
      </c>
      <c r="S48" s="26">
        <f>R48/Q48</f>
        <v>0.92</v>
      </c>
    </row>
    <row r="49" spans="1:19">
      <c r="A49" s="10" t="s">
        <v>56</v>
      </c>
      <c r="B49" s="11">
        <f>B42+B48</f>
        <v>352</v>
      </c>
      <c r="C49" s="11">
        <f>C42+C48</f>
        <v>318</v>
      </c>
      <c r="D49" s="12">
        <f>C49/B49</f>
        <v>0.903409090909091</v>
      </c>
      <c r="E49" s="11">
        <f>E42+E48</f>
        <v>8</v>
      </c>
      <c r="F49" s="11">
        <f>F42+F48</f>
        <v>8</v>
      </c>
      <c r="G49" s="12">
        <f t="shared" si="16"/>
        <v>1</v>
      </c>
      <c r="H49" s="11"/>
      <c r="I49" s="11"/>
      <c r="J49" s="12"/>
      <c r="K49" s="11"/>
      <c r="L49" s="11"/>
      <c r="M49" s="12"/>
      <c r="N49" s="11"/>
      <c r="O49" s="11"/>
      <c r="P49" s="12"/>
      <c r="Q49" s="25">
        <f t="shared" si="17"/>
        <v>360</v>
      </c>
      <c r="R49" s="11">
        <f t="shared" si="17"/>
        <v>326</v>
      </c>
      <c r="S49" s="26">
        <f>R49/Q49</f>
        <v>0.905555555555556</v>
      </c>
    </row>
    <row r="50" customHeight="1" spans="1:19">
      <c r="A50" s="10" t="s">
        <v>57</v>
      </c>
      <c r="B50" s="11">
        <f>B36+B49</f>
        <v>554</v>
      </c>
      <c r="C50" s="11">
        <f>C36+C49</f>
        <v>511</v>
      </c>
      <c r="D50" s="12">
        <f>C50/B50</f>
        <v>0.922382671480144</v>
      </c>
      <c r="E50" s="11">
        <f>E36+E49</f>
        <v>12</v>
      </c>
      <c r="F50" s="11">
        <f>F36+F49</f>
        <v>12</v>
      </c>
      <c r="G50" s="12">
        <f t="shared" si="16"/>
        <v>1</v>
      </c>
      <c r="H50" s="11"/>
      <c r="I50" s="11"/>
      <c r="J50" s="12"/>
      <c r="K50" s="11"/>
      <c r="L50" s="11"/>
      <c r="M50" s="12"/>
      <c r="N50" s="11"/>
      <c r="O50" s="11"/>
      <c r="P50" s="12"/>
      <c r="Q50" s="25">
        <f t="shared" si="17"/>
        <v>566</v>
      </c>
      <c r="R50" s="11">
        <f t="shared" si="17"/>
        <v>523</v>
      </c>
      <c r="S50" s="26">
        <f>R50/Q50</f>
        <v>0.924028268551237</v>
      </c>
    </row>
    <row r="51" customHeight="1" spans="1:19">
      <c r="A51" s="10" t="s">
        <v>58</v>
      </c>
      <c r="B51" s="11">
        <f>B23+B50</f>
        <v>2496</v>
      </c>
      <c r="C51" s="11">
        <f>C23+C50</f>
        <v>2246</v>
      </c>
      <c r="D51" s="12">
        <f>C51/B51</f>
        <v>0.899839743589744</v>
      </c>
      <c r="E51" s="11">
        <f>E23+E50</f>
        <v>815</v>
      </c>
      <c r="F51" s="11">
        <f>F23+F50</f>
        <v>746</v>
      </c>
      <c r="G51" s="12">
        <f t="shared" si="16"/>
        <v>0.915337423312883</v>
      </c>
      <c r="H51" s="11"/>
      <c r="I51" s="11"/>
      <c r="J51" s="12"/>
      <c r="K51" s="11"/>
      <c r="L51" s="11"/>
      <c r="M51" s="12"/>
      <c r="N51" s="11">
        <f>N23+N50</f>
        <v>276</v>
      </c>
      <c r="O51" s="11">
        <f>O23+O50</f>
        <v>259</v>
      </c>
      <c r="P51" s="12">
        <f>O51/N51</f>
        <v>0.938405797101449</v>
      </c>
      <c r="Q51" s="28">
        <f t="shared" si="17"/>
        <v>3587</v>
      </c>
      <c r="R51" s="29">
        <f t="shared" si="17"/>
        <v>3251</v>
      </c>
      <c r="S51" s="30">
        <f>R51/Q51</f>
        <v>0.906328408140507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16" activePane="bottomRight" state="frozen"/>
      <selection/>
      <selection pane="topRight"/>
      <selection pane="bottomLeft"/>
      <selection pane="bottomRight" activeCell="O5" sqref="O5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1" t="s">
        <v>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512</v>
      </c>
      <c r="C4" s="8">
        <v>412</v>
      </c>
      <c r="D4" s="9">
        <f t="shared" ref="D4:D12" si="0">C4/B4</f>
        <v>0.8046875</v>
      </c>
      <c r="E4" s="8">
        <v>41</v>
      </c>
      <c r="F4" s="8">
        <v>36</v>
      </c>
      <c r="G4" s="9">
        <f t="shared" ref="G4:G12" si="1">F4/E4</f>
        <v>0.878048780487805</v>
      </c>
      <c r="H4" s="8"/>
      <c r="I4" s="8"/>
      <c r="J4" s="9"/>
      <c r="K4" s="8"/>
      <c r="L4" s="8"/>
      <c r="M4" s="9"/>
      <c r="N4" s="8">
        <v>118</v>
      </c>
      <c r="O4" s="8">
        <v>94</v>
      </c>
      <c r="P4" s="9">
        <f>O4/N4</f>
        <v>0.796610169491525</v>
      </c>
      <c r="Q4" s="23">
        <f t="shared" ref="Q4:Q12" si="2">B4+E4+H4+K4+N4</f>
        <v>671</v>
      </c>
      <c r="R4" s="8">
        <f t="shared" ref="R4:R12" si="3">C4+F4+I4+L4+O4</f>
        <v>542</v>
      </c>
      <c r="S4" s="24">
        <f t="shared" ref="S4:S12" si="4">R4/Q4</f>
        <v>0.807749627421759</v>
      </c>
    </row>
    <row r="5" spans="1:19">
      <c r="A5" s="7" t="s">
        <v>12</v>
      </c>
      <c r="B5" s="8"/>
      <c r="C5" s="8"/>
      <c r="D5" s="9"/>
      <c r="E5" s="8">
        <v>67</v>
      </c>
      <c r="F5" s="8">
        <v>61</v>
      </c>
      <c r="G5" s="9">
        <f t="shared" si="1"/>
        <v>0.91044776119403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2"/>
        <v>67</v>
      </c>
      <c r="R5" s="8">
        <f t="shared" si="3"/>
        <v>61</v>
      </c>
      <c r="S5" s="24">
        <f t="shared" si="4"/>
        <v>0.91044776119403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v>319</v>
      </c>
      <c r="C7" s="8">
        <v>270</v>
      </c>
      <c r="D7" s="9">
        <f t="shared" si="0"/>
        <v>0.846394984326019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23">
        <f t="shared" si="2"/>
        <v>319</v>
      </c>
      <c r="R7" s="8">
        <f t="shared" si="3"/>
        <v>270</v>
      </c>
      <c r="S7" s="24">
        <f t="shared" si="4"/>
        <v>0.846394984326019</v>
      </c>
    </row>
    <row r="8" spans="1:19">
      <c r="A8" s="7" t="s">
        <v>15</v>
      </c>
      <c r="B8" s="8">
        <v>173</v>
      </c>
      <c r="C8" s="8">
        <v>166</v>
      </c>
      <c r="D8" s="9">
        <f t="shared" si="0"/>
        <v>0.959537572254335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23">
        <f t="shared" si="2"/>
        <v>173</v>
      </c>
      <c r="R8" s="8">
        <f t="shared" si="3"/>
        <v>166</v>
      </c>
      <c r="S8" s="24">
        <f t="shared" si="4"/>
        <v>0.959537572254335</v>
      </c>
    </row>
    <row r="9" spans="1:19">
      <c r="A9" s="10" t="s">
        <v>16</v>
      </c>
      <c r="B9" s="11">
        <f>SUM(B4:B8)</f>
        <v>1004</v>
      </c>
      <c r="C9" s="11">
        <f>SUM(C4:C8)</f>
        <v>848</v>
      </c>
      <c r="D9" s="12">
        <f t="shared" si="0"/>
        <v>0.844621513944223</v>
      </c>
      <c r="E9" s="11">
        <f>SUM(E4:E8)</f>
        <v>108</v>
      </c>
      <c r="F9" s="11">
        <f>SUM(F4:F8)</f>
        <v>97</v>
      </c>
      <c r="G9" s="12">
        <f t="shared" si="1"/>
        <v>0.898148148148148</v>
      </c>
      <c r="H9" s="11"/>
      <c r="I9" s="11"/>
      <c r="J9" s="12"/>
      <c r="K9" s="11"/>
      <c r="L9" s="11"/>
      <c r="M9" s="12"/>
      <c r="N9" s="11">
        <f>SUM(N4:N8)</f>
        <v>118</v>
      </c>
      <c r="O9" s="11">
        <f>SUM(O4:O8)</f>
        <v>94</v>
      </c>
      <c r="P9" s="12">
        <f>O9/N9</f>
        <v>0.796610169491525</v>
      </c>
      <c r="Q9" s="25">
        <f t="shared" si="2"/>
        <v>1230</v>
      </c>
      <c r="R9" s="11">
        <f t="shared" si="3"/>
        <v>1039</v>
      </c>
      <c r="S9" s="26">
        <f t="shared" si="4"/>
        <v>0.844715447154472</v>
      </c>
    </row>
    <row r="10" spans="1:19">
      <c r="A10" s="7" t="s">
        <v>17</v>
      </c>
      <c r="B10" s="8">
        <v>434</v>
      </c>
      <c r="C10" s="8">
        <v>422</v>
      </c>
      <c r="D10" s="9">
        <f t="shared" si="0"/>
        <v>0.972350230414747</v>
      </c>
      <c r="E10" s="8">
        <v>227</v>
      </c>
      <c r="F10" s="8">
        <v>224</v>
      </c>
      <c r="G10" s="9">
        <f t="shared" si="1"/>
        <v>0.986784140969163</v>
      </c>
      <c r="H10" s="8"/>
      <c r="I10" s="8"/>
      <c r="J10" s="9"/>
      <c r="K10" s="8"/>
      <c r="L10" s="8"/>
      <c r="M10" s="9"/>
      <c r="N10" s="8">
        <v>126</v>
      </c>
      <c r="O10" s="8">
        <v>125</v>
      </c>
      <c r="P10" s="9">
        <f>O10/N10</f>
        <v>0.992063492063492</v>
      </c>
      <c r="Q10" s="27">
        <f t="shared" si="2"/>
        <v>787</v>
      </c>
      <c r="R10" s="8">
        <f t="shared" si="3"/>
        <v>771</v>
      </c>
      <c r="S10" s="24">
        <f t="shared" si="4"/>
        <v>0.979669631512071</v>
      </c>
    </row>
    <row r="11" spans="1:19">
      <c r="A11" s="7" t="s">
        <v>18</v>
      </c>
      <c r="B11" s="8">
        <v>93</v>
      </c>
      <c r="C11" s="8">
        <v>85</v>
      </c>
      <c r="D11" s="9">
        <f t="shared" si="0"/>
        <v>0.913978494623656</v>
      </c>
      <c r="E11" s="8">
        <v>64</v>
      </c>
      <c r="F11" s="8">
        <v>54</v>
      </c>
      <c r="G11" s="9">
        <f t="shared" si="1"/>
        <v>0.84375</v>
      </c>
      <c r="H11" s="8"/>
      <c r="I11" s="8"/>
      <c r="J11" s="9"/>
      <c r="K11" s="8"/>
      <c r="L11" s="8"/>
      <c r="M11" s="9"/>
      <c r="N11" s="8">
        <v>34</v>
      </c>
      <c r="O11" s="8">
        <v>32</v>
      </c>
      <c r="P11" s="9">
        <f>O11/N11</f>
        <v>0.941176470588235</v>
      </c>
      <c r="Q11" s="27">
        <f t="shared" si="2"/>
        <v>191</v>
      </c>
      <c r="R11" s="8">
        <f t="shared" si="3"/>
        <v>171</v>
      </c>
      <c r="S11" s="24">
        <f t="shared" si="4"/>
        <v>0.895287958115183</v>
      </c>
    </row>
    <row r="12" spans="1:19">
      <c r="A12" s="7" t="s">
        <v>19</v>
      </c>
      <c r="B12" s="8">
        <v>137</v>
      </c>
      <c r="C12" s="8">
        <v>131</v>
      </c>
      <c r="D12" s="9">
        <f t="shared" si="0"/>
        <v>0.956204379562044</v>
      </c>
      <c r="E12" s="8">
        <v>16</v>
      </c>
      <c r="F12" s="8">
        <v>16</v>
      </c>
      <c r="G12" s="9">
        <f t="shared" si="1"/>
        <v>1</v>
      </c>
      <c r="H12" s="8"/>
      <c r="I12" s="8"/>
      <c r="J12" s="9"/>
      <c r="K12" s="8"/>
      <c r="L12" s="8"/>
      <c r="M12" s="9"/>
      <c r="N12" s="8">
        <v>18</v>
      </c>
      <c r="O12" s="8">
        <v>18</v>
      </c>
      <c r="P12" s="9">
        <f>O12/N12</f>
        <v>1</v>
      </c>
      <c r="Q12" s="27">
        <f t="shared" si="2"/>
        <v>171</v>
      </c>
      <c r="R12" s="8">
        <f t="shared" si="3"/>
        <v>165</v>
      </c>
      <c r="S12" s="24">
        <f t="shared" si="4"/>
        <v>0.964912280701754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>
        <v>35</v>
      </c>
      <c r="C14" s="8">
        <v>30</v>
      </c>
      <c r="D14" s="9">
        <f t="shared" ref="D14:D26" si="5">C14/B14</f>
        <v>0.857142857142857</v>
      </c>
      <c r="E14" s="8">
        <v>237</v>
      </c>
      <c r="F14" s="8">
        <v>226</v>
      </c>
      <c r="G14" s="9">
        <f t="shared" ref="G14:G24" si="6">F14/E14</f>
        <v>0.953586497890295</v>
      </c>
      <c r="H14" s="8"/>
      <c r="I14" s="8"/>
      <c r="J14" s="9"/>
      <c r="K14" s="8"/>
      <c r="L14" s="8"/>
      <c r="M14" s="9"/>
      <c r="N14" s="8"/>
      <c r="O14" s="8"/>
      <c r="P14" s="9"/>
      <c r="Q14" s="27">
        <f t="shared" ref="Q14:Q29" si="7">B14+E14+H14+K14+N14</f>
        <v>272</v>
      </c>
      <c r="R14" s="8">
        <f t="shared" ref="R14:R29" si="8">C14+F14+I14+L14+O14</f>
        <v>256</v>
      </c>
      <c r="S14" s="24">
        <f t="shared" ref="S14:S29" si="9">R14/Q14</f>
        <v>0.941176470588235</v>
      </c>
    </row>
    <row r="15" spans="1:19">
      <c r="A15" s="7" t="s">
        <v>22</v>
      </c>
      <c r="B15" s="8">
        <v>10</v>
      </c>
      <c r="C15" s="8">
        <v>7</v>
      </c>
      <c r="D15" s="9">
        <f t="shared" si="5"/>
        <v>0.7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27">
        <f t="shared" si="7"/>
        <v>10</v>
      </c>
      <c r="R15" s="8">
        <f t="shared" si="8"/>
        <v>7</v>
      </c>
      <c r="S15" s="24">
        <f t="shared" si="9"/>
        <v>0.7</v>
      </c>
    </row>
    <row r="16" spans="1:19">
      <c r="A16" s="7" t="s">
        <v>23</v>
      </c>
      <c r="B16" s="8">
        <v>1</v>
      </c>
      <c r="C16" s="8">
        <v>1</v>
      </c>
      <c r="D16" s="9">
        <f t="shared" si="5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>
        <f t="shared" si="7"/>
        <v>1</v>
      </c>
      <c r="R16" s="8">
        <f t="shared" si="8"/>
        <v>1</v>
      </c>
      <c r="S16" s="24">
        <f t="shared" si="9"/>
        <v>1</v>
      </c>
    </row>
    <row r="17" spans="1:19">
      <c r="A17" s="7" t="s">
        <v>24</v>
      </c>
      <c r="B17" s="8">
        <v>1</v>
      </c>
      <c r="C17" s="8">
        <v>1</v>
      </c>
      <c r="D17" s="9">
        <f t="shared" si="5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>
        <f t="shared" si="7"/>
        <v>1</v>
      </c>
      <c r="R17" s="8">
        <f t="shared" si="8"/>
        <v>1</v>
      </c>
      <c r="S17" s="24">
        <f t="shared" si="9"/>
        <v>1</v>
      </c>
    </row>
    <row r="18" spans="1:19">
      <c r="A18" s="7" t="s">
        <v>25</v>
      </c>
      <c r="B18" s="8">
        <v>3</v>
      </c>
      <c r="C18" s="8">
        <v>3</v>
      </c>
      <c r="D18" s="9">
        <f t="shared" si="5"/>
        <v>1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>
        <f t="shared" si="7"/>
        <v>3</v>
      </c>
      <c r="R18" s="8">
        <f t="shared" si="8"/>
        <v>3</v>
      </c>
      <c r="S18" s="24">
        <f t="shared" si="9"/>
        <v>1</v>
      </c>
    </row>
    <row r="19" spans="1:19">
      <c r="A19" s="7" t="s">
        <v>26</v>
      </c>
      <c r="B19" s="8"/>
      <c r="C19" s="8"/>
      <c r="D19" s="9"/>
      <c r="E19" s="8">
        <v>2</v>
      </c>
      <c r="F19" s="8">
        <v>2</v>
      </c>
      <c r="G19" s="9">
        <f t="shared" si="6"/>
        <v>1</v>
      </c>
      <c r="H19" s="8"/>
      <c r="I19" s="8"/>
      <c r="J19" s="9"/>
      <c r="K19" s="8"/>
      <c r="L19" s="8"/>
      <c r="M19" s="9"/>
      <c r="N19" s="8">
        <v>5</v>
      </c>
      <c r="O19" s="8">
        <v>3</v>
      </c>
      <c r="P19" s="9">
        <f>O19/N19</f>
        <v>0.6</v>
      </c>
      <c r="Q19" s="27">
        <f t="shared" si="7"/>
        <v>7</v>
      </c>
      <c r="R19" s="8">
        <f t="shared" si="8"/>
        <v>5</v>
      </c>
      <c r="S19" s="24">
        <f t="shared" si="9"/>
        <v>0.714285714285714</v>
      </c>
    </row>
    <row r="20" spans="1:19">
      <c r="A20" s="7" t="s">
        <v>27</v>
      </c>
      <c r="B20" s="8">
        <v>1</v>
      </c>
      <c r="C20" s="8">
        <v>1</v>
      </c>
      <c r="D20" s="9">
        <f t="shared" si="5"/>
        <v>1</v>
      </c>
      <c r="E20" s="8">
        <v>2</v>
      </c>
      <c r="F20" s="8">
        <v>1</v>
      </c>
      <c r="G20" s="9">
        <f t="shared" si="6"/>
        <v>0.5</v>
      </c>
      <c r="H20" s="8"/>
      <c r="I20" s="8"/>
      <c r="J20" s="9"/>
      <c r="K20" s="8"/>
      <c r="L20" s="8"/>
      <c r="M20" s="9"/>
      <c r="N20" s="8">
        <v>5</v>
      </c>
      <c r="O20" s="8">
        <v>5</v>
      </c>
      <c r="P20" s="9">
        <f>O20/N20</f>
        <v>1</v>
      </c>
      <c r="Q20" s="27">
        <f t="shared" si="7"/>
        <v>8</v>
      </c>
      <c r="R20" s="8">
        <f t="shared" si="8"/>
        <v>7</v>
      </c>
      <c r="S20" s="24">
        <f t="shared" si="9"/>
        <v>0.875</v>
      </c>
    </row>
    <row r="21" spans="1:19">
      <c r="A21" s="7" t="s">
        <v>28</v>
      </c>
      <c r="B21" s="8">
        <v>2</v>
      </c>
      <c r="C21" s="8">
        <v>2</v>
      </c>
      <c r="D21" s="9">
        <f t="shared" si="5"/>
        <v>1</v>
      </c>
      <c r="E21" s="8">
        <v>2</v>
      </c>
      <c r="F21" s="8">
        <v>1</v>
      </c>
      <c r="G21" s="9">
        <f t="shared" si="6"/>
        <v>0.5</v>
      </c>
      <c r="H21" s="8"/>
      <c r="I21" s="8"/>
      <c r="J21" s="9"/>
      <c r="K21" s="8"/>
      <c r="L21" s="8"/>
      <c r="M21" s="9"/>
      <c r="N21" s="8">
        <v>4</v>
      </c>
      <c r="O21" s="8">
        <v>4</v>
      </c>
      <c r="P21" s="9">
        <f>O21/N21</f>
        <v>1</v>
      </c>
      <c r="Q21" s="27">
        <f t="shared" si="7"/>
        <v>8</v>
      </c>
      <c r="R21" s="8">
        <f t="shared" si="8"/>
        <v>7</v>
      </c>
      <c r="S21" s="24">
        <f t="shared" si="9"/>
        <v>0.875</v>
      </c>
    </row>
    <row r="22" spans="1:19">
      <c r="A22" s="10" t="s">
        <v>29</v>
      </c>
      <c r="B22" s="11">
        <f>SUM(B10:B21)</f>
        <v>717</v>
      </c>
      <c r="C22" s="11">
        <f>SUM(C10:C21)</f>
        <v>683</v>
      </c>
      <c r="D22" s="12">
        <f t="shared" si="5"/>
        <v>0.95258019525802</v>
      </c>
      <c r="E22" s="11">
        <f>SUM(E10:E21)</f>
        <v>550</v>
      </c>
      <c r="F22" s="11">
        <f>SUM(F10:F21)</f>
        <v>524</v>
      </c>
      <c r="G22" s="12">
        <f t="shared" si="6"/>
        <v>0.952727272727273</v>
      </c>
      <c r="H22" s="11"/>
      <c r="I22" s="11"/>
      <c r="J22" s="12"/>
      <c r="K22" s="11"/>
      <c r="L22" s="11"/>
      <c r="M22" s="12"/>
      <c r="N22" s="11">
        <f>SUM(N10:N21)</f>
        <v>192</v>
      </c>
      <c r="O22" s="11">
        <f>SUM(O10:O21)</f>
        <v>187</v>
      </c>
      <c r="P22" s="12">
        <f>O22/N22</f>
        <v>0.973958333333333</v>
      </c>
      <c r="Q22" s="25">
        <f t="shared" si="7"/>
        <v>1459</v>
      </c>
      <c r="R22" s="11">
        <f t="shared" si="8"/>
        <v>1394</v>
      </c>
      <c r="S22" s="26">
        <f t="shared" si="9"/>
        <v>0.955448937628513</v>
      </c>
    </row>
    <row r="23" spans="1:19">
      <c r="A23" s="10" t="s">
        <v>30</v>
      </c>
      <c r="B23" s="11">
        <f>B9+B22</f>
        <v>1721</v>
      </c>
      <c r="C23" s="11">
        <f>C9+C22</f>
        <v>1531</v>
      </c>
      <c r="D23" s="12">
        <f t="shared" si="5"/>
        <v>0.88959907030796</v>
      </c>
      <c r="E23" s="11">
        <f>E9+E22</f>
        <v>658</v>
      </c>
      <c r="F23" s="11">
        <f>F9+F22</f>
        <v>621</v>
      </c>
      <c r="G23" s="12">
        <f t="shared" si="6"/>
        <v>0.943768996960486</v>
      </c>
      <c r="H23" s="11"/>
      <c r="I23" s="11"/>
      <c r="J23" s="12"/>
      <c r="K23" s="11"/>
      <c r="L23" s="11"/>
      <c r="M23" s="12"/>
      <c r="N23" s="11">
        <f>N9+N22</f>
        <v>310</v>
      </c>
      <c r="O23" s="11">
        <f>O9+O22</f>
        <v>281</v>
      </c>
      <c r="P23" s="12">
        <f>O23/N23</f>
        <v>0.906451612903226</v>
      </c>
      <c r="Q23" s="25">
        <f t="shared" si="7"/>
        <v>2689</v>
      </c>
      <c r="R23" s="11">
        <f t="shared" si="8"/>
        <v>2433</v>
      </c>
      <c r="S23" s="26">
        <f t="shared" si="9"/>
        <v>0.904797322424693</v>
      </c>
    </row>
    <row r="24" spans="1:19">
      <c r="A24" s="7" t="s">
        <v>31</v>
      </c>
      <c r="B24" s="8">
        <v>5</v>
      </c>
      <c r="C24" s="8">
        <v>4</v>
      </c>
      <c r="D24" s="9">
        <f t="shared" si="5"/>
        <v>0.8</v>
      </c>
      <c r="E24" s="8">
        <v>2</v>
      </c>
      <c r="F24" s="8">
        <v>2</v>
      </c>
      <c r="G24" s="9">
        <f t="shared" si="6"/>
        <v>1</v>
      </c>
      <c r="H24" s="8"/>
      <c r="I24" s="8"/>
      <c r="J24" s="9"/>
      <c r="K24" s="8"/>
      <c r="L24" s="8"/>
      <c r="M24" s="9"/>
      <c r="N24" s="8"/>
      <c r="O24" s="8"/>
      <c r="P24" s="9"/>
      <c r="Q24" s="27">
        <f t="shared" si="7"/>
        <v>7</v>
      </c>
      <c r="R24" s="8">
        <f t="shared" si="8"/>
        <v>6</v>
      </c>
      <c r="S24" s="24">
        <f t="shared" si="9"/>
        <v>0.857142857142857</v>
      </c>
    </row>
    <row r="25" spans="1:19">
      <c r="A25" s="7" t="s">
        <v>32</v>
      </c>
      <c r="B25" s="8">
        <v>6</v>
      </c>
      <c r="C25" s="8">
        <v>6</v>
      </c>
      <c r="D25" s="9">
        <f t="shared" si="5"/>
        <v>1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27">
        <f t="shared" si="7"/>
        <v>6</v>
      </c>
      <c r="R25" s="8">
        <f t="shared" si="8"/>
        <v>6</v>
      </c>
      <c r="S25" s="24">
        <f t="shared" si="9"/>
        <v>1</v>
      </c>
    </row>
    <row r="26" spans="1:19">
      <c r="A26" s="7" t="s">
        <v>33</v>
      </c>
      <c r="B26" s="8">
        <v>37</v>
      </c>
      <c r="C26" s="8">
        <v>35</v>
      </c>
      <c r="D26" s="9">
        <f t="shared" si="5"/>
        <v>0.945945945945946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27">
        <f t="shared" si="7"/>
        <v>37</v>
      </c>
      <c r="R26" s="8">
        <f t="shared" si="8"/>
        <v>35</v>
      </c>
      <c r="S26" s="24">
        <f t="shared" si="9"/>
        <v>0.945945945945946</v>
      </c>
    </row>
    <row r="27" spans="1:19">
      <c r="A27" s="7" t="s">
        <v>34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27"/>
      <c r="R27" s="8"/>
      <c r="S27" s="24"/>
    </row>
    <row r="28" spans="1:19">
      <c r="A28" s="7" t="s">
        <v>35</v>
      </c>
      <c r="B28" s="8">
        <v>5</v>
      </c>
      <c r="C28" s="8">
        <v>5</v>
      </c>
      <c r="D28" s="9">
        <f>C28/B28</f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7">
        <f t="shared" si="7"/>
        <v>5</v>
      </c>
      <c r="R28" s="8">
        <f t="shared" si="8"/>
        <v>5</v>
      </c>
      <c r="S28" s="24">
        <f t="shared" si="9"/>
        <v>1</v>
      </c>
    </row>
    <row r="29" spans="1:19">
      <c r="A29" s="10" t="s">
        <v>36</v>
      </c>
      <c r="B29" s="11">
        <f>SUM(B24:B28)</f>
        <v>53</v>
      </c>
      <c r="C29" s="11">
        <f>SUM(C24:C28)</f>
        <v>50</v>
      </c>
      <c r="D29" s="12">
        <f>C29/B29</f>
        <v>0.943396226415094</v>
      </c>
      <c r="E29" s="11">
        <f>SUM(E24:E28)</f>
        <v>2</v>
      </c>
      <c r="F29" s="11">
        <f>SUM(F24:F28)</f>
        <v>2</v>
      </c>
      <c r="G29" s="12">
        <f>F29/E29</f>
        <v>1</v>
      </c>
      <c r="H29" s="11"/>
      <c r="I29" s="11"/>
      <c r="J29" s="12"/>
      <c r="K29" s="11"/>
      <c r="L29" s="11"/>
      <c r="M29" s="12"/>
      <c r="N29" s="11"/>
      <c r="O29" s="11"/>
      <c r="P29" s="12"/>
      <c r="Q29" s="25">
        <f t="shared" si="7"/>
        <v>55</v>
      </c>
      <c r="R29" s="11">
        <f t="shared" si="8"/>
        <v>52</v>
      </c>
      <c r="S29" s="26">
        <f t="shared" si="9"/>
        <v>0.945454545454545</v>
      </c>
    </row>
    <row r="30" spans="1:19">
      <c r="A30" s="7" t="s">
        <v>37</v>
      </c>
      <c r="B30" s="8"/>
      <c r="C30" s="8"/>
      <c r="D30" s="9"/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7"/>
      <c r="R30" s="8"/>
      <c r="S30" s="24"/>
    </row>
    <row r="31" spans="1:19">
      <c r="A31" s="7" t="s">
        <v>38</v>
      </c>
      <c r="B31" s="8">
        <v>34</v>
      </c>
      <c r="C31" s="8">
        <v>34</v>
      </c>
      <c r="D31" s="9">
        <f>C31/B31</f>
        <v>1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27">
        <f t="shared" ref="Q31:R33" si="10">B31+E31+H31+K31+N31</f>
        <v>34</v>
      </c>
      <c r="R31" s="8">
        <f t="shared" si="10"/>
        <v>34</v>
      </c>
      <c r="S31" s="24">
        <f>R31/Q31</f>
        <v>1</v>
      </c>
    </row>
    <row r="32" spans="1:19">
      <c r="A32" s="7" t="s">
        <v>39</v>
      </c>
      <c r="B32" s="8">
        <v>58</v>
      </c>
      <c r="C32" s="8">
        <v>58</v>
      </c>
      <c r="D32" s="9">
        <f>C32/B32</f>
        <v>1</v>
      </c>
      <c r="E32" s="8">
        <v>2</v>
      </c>
      <c r="F32" s="8">
        <v>2</v>
      </c>
      <c r="G32" s="9">
        <f>F32/E32</f>
        <v>1</v>
      </c>
      <c r="H32" s="8"/>
      <c r="I32" s="8"/>
      <c r="J32" s="9"/>
      <c r="K32" s="8"/>
      <c r="L32" s="8"/>
      <c r="M32" s="9"/>
      <c r="N32" s="8"/>
      <c r="O32" s="8"/>
      <c r="P32" s="9"/>
      <c r="Q32" s="27">
        <f t="shared" si="10"/>
        <v>60</v>
      </c>
      <c r="R32" s="8">
        <f t="shared" si="10"/>
        <v>60</v>
      </c>
      <c r="S32" s="24">
        <f>R32/Q32</f>
        <v>1</v>
      </c>
    </row>
    <row r="33" spans="1:19">
      <c r="A33" s="7" t="s">
        <v>40</v>
      </c>
      <c r="B33" s="8">
        <v>8</v>
      </c>
      <c r="C33" s="8">
        <v>7</v>
      </c>
      <c r="D33" s="9">
        <f>C33/B33</f>
        <v>0.875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>
        <f t="shared" si="10"/>
        <v>8</v>
      </c>
      <c r="R33" s="8">
        <f t="shared" si="10"/>
        <v>7</v>
      </c>
      <c r="S33" s="24">
        <f>R33/Q33</f>
        <v>0.875</v>
      </c>
    </row>
    <row r="34" spans="1:19">
      <c r="A34" s="7" t="s">
        <v>41</v>
      </c>
      <c r="B34" s="8">
        <v>1</v>
      </c>
      <c r="C34" s="8">
        <v>1</v>
      </c>
      <c r="D34" s="9">
        <f t="shared" ref="D34:D41" si="11">C34/B34</f>
        <v>1</v>
      </c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>
        <f t="shared" ref="Q34:Q41" si="12">B34+E34+H34+K34+N34</f>
        <v>1</v>
      </c>
      <c r="R34" s="8">
        <f t="shared" ref="R34:R41" si="13">C34+F34+I34+L34+O34</f>
        <v>1</v>
      </c>
      <c r="S34" s="24">
        <f t="shared" ref="S34:S41" si="14">R34/Q34</f>
        <v>1</v>
      </c>
    </row>
    <row r="35" spans="1:19">
      <c r="A35" s="10" t="s">
        <v>42</v>
      </c>
      <c r="B35" s="11">
        <f>SUM(B30:B34)</f>
        <v>101</v>
      </c>
      <c r="C35" s="11">
        <f>SUM(C30:C34)</f>
        <v>100</v>
      </c>
      <c r="D35" s="12">
        <f t="shared" si="11"/>
        <v>0.99009900990099</v>
      </c>
      <c r="E35" s="11">
        <f>SUM(E30:E34)</f>
        <v>2</v>
      </c>
      <c r="F35" s="11">
        <f>SUM(F30:F34)</f>
        <v>2</v>
      </c>
      <c r="G35" s="12">
        <f>F35/E35</f>
        <v>1</v>
      </c>
      <c r="H35" s="11"/>
      <c r="I35" s="11"/>
      <c r="J35" s="12"/>
      <c r="K35" s="11"/>
      <c r="L35" s="11"/>
      <c r="M35" s="12"/>
      <c r="N35" s="11"/>
      <c r="O35" s="11"/>
      <c r="P35" s="12"/>
      <c r="Q35" s="25">
        <f t="shared" si="12"/>
        <v>103</v>
      </c>
      <c r="R35" s="11">
        <f t="shared" si="13"/>
        <v>102</v>
      </c>
      <c r="S35" s="26">
        <f t="shared" si="14"/>
        <v>0.990291262135922</v>
      </c>
    </row>
    <row r="36" spans="1:19">
      <c r="A36" s="10" t="s">
        <v>43</v>
      </c>
      <c r="B36" s="11">
        <f>B29+B35</f>
        <v>154</v>
      </c>
      <c r="C36" s="11">
        <f>C29+C35</f>
        <v>150</v>
      </c>
      <c r="D36" s="12">
        <f t="shared" si="11"/>
        <v>0.974025974025974</v>
      </c>
      <c r="E36" s="11">
        <f>E29+E35</f>
        <v>4</v>
      </c>
      <c r="F36" s="11">
        <f>F29+F35</f>
        <v>4</v>
      </c>
      <c r="G36" s="12">
        <f>F36/E36</f>
        <v>1</v>
      </c>
      <c r="H36" s="11"/>
      <c r="I36" s="11"/>
      <c r="J36" s="12"/>
      <c r="K36" s="11"/>
      <c r="L36" s="11"/>
      <c r="M36" s="12"/>
      <c r="N36" s="11"/>
      <c r="O36" s="11"/>
      <c r="P36" s="12"/>
      <c r="Q36" s="25">
        <f t="shared" si="12"/>
        <v>158</v>
      </c>
      <c r="R36" s="11">
        <f t="shared" si="13"/>
        <v>154</v>
      </c>
      <c r="S36" s="26">
        <f t="shared" si="14"/>
        <v>0.974683544303797</v>
      </c>
    </row>
    <row r="37" spans="1:19">
      <c r="A37" s="7" t="s">
        <v>44</v>
      </c>
      <c r="B37" s="8">
        <v>7</v>
      </c>
      <c r="C37" s="8">
        <v>4</v>
      </c>
      <c r="D37" s="9">
        <f t="shared" si="11"/>
        <v>0.571428571428571</v>
      </c>
      <c r="E37" s="8">
        <v>1</v>
      </c>
      <c r="F37" s="8">
        <v>1</v>
      </c>
      <c r="G37" s="9">
        <f>F37/E37</f>
        <v>1</v>
      </c>
      <c r="H37" s="8"/>
      <c r="I37" s="8"/>
      <c r="J37" s="9"/>
      <c r="K37" s="8"/>
      <c r="L37" s="8"/>
      <c r="M37" s="9"/>
      <c r="N37" s="8"/>
      <c r="O37" s="8"/>
      <c r="P37" s="9"/>
      <c r="Q37" s="27">
        <f t="shared" si="12"/>
        <v>8</v>
      </c>
      <c r="R37" s="8">
        <f t="shared" si="13"/>
        <v>5</v>
      </c>
      <c r="S37" s="24">
        <f t="shared" si="14"/>
        <v>0.625</v>
      </c>
    </row>
    <row r="38" spans="1:19">
      <c r="A38" s="7" t="s">
        <v>45</v>
      </c>
      <c r="B38" s="8">
        <v>24</v>
      </c>
      <c r="C38" s="8">
        <v>22</v>
      </c>
      <c r="D38" s="9">
        <f t="shared" si="11"/>
        <v>0.916666666666667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27">
        <f t="shared" si="12"/>
        <v>24</v>
      </c>
      <c r="R38" s="8">
        <f t="shared" si="13"/>
        <v>22</v>
      </c>
      <c r="S38" s="24">
        <f t="shared" si="14"/>
        <v>0.916666666666667</v>
      </c>
    </row>
    <row r="39" spans="1:19">
      <c r="A39" s="7" t="s">
        <v>46</v>
      </c>
      <c r="B39" s="8">
        <v>92</v>
      </c>
      <c r="C39" s="8">
        <v>81</v>
      </c>
      <c r="D39" s="9">
        <f t="shared" si="11"/>
        <v>0.880434782608696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27">
        <f t="shared" si="12"/>
        <v>92</v>
      </c>
      <c r="R39" s="8">
        <f t="shared" si="13"/>
        <v>81</v>
      </c>
      <c r="S39" s="24">
        <f t="shared" si="14"/>
        <v>0.880434782608696</v>
      </c>
    </row>
    <row r="40" spans="1:19">
      <c r="A40" s="7" t="s">
        <v>47</v>
      </c>
      <c r="B40" s="8">
        <v>3</v>
      </c>
      <c r="C40" s="8">
        <v>2</v>
      </c>
      <c r="D40" s="9">
        <f t="shared" si="11"/>
        <v>0.666666666666667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27">
        <f t="shared" si="12"/>
        <v>3</v>
      </c>
      <c r="R40" s="8">
        <f t="shared" si="13"/>
        <v>2</v>
      </c>
      <c r="S40" s="24">
        <f t="shared" si="14"/>
        <v>0.666666666666667</v>
      </c>
    </row>
    <row r="41" spans="1:19">
      <c r="A41" s="7" t="s">
        <v>48</v>
      </c>
      <c r="B41" s="8">
        <v>6</v>
      </c>
      <c r="C41" s="8">
        <v>4</v>
      </c>
      <c r="D41" s="9">
        <f t="shared" si="11"/>
        <v>0.666666666666667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>
        <f t="shared" si="12"/>
        <v>6</v>
      </c>
      <c r="R41" s="8">
        <f t="shared" si="13"/>
        <v>4</v>
      </c>
      <c r="S41" s="24">
        <f t="shared" si="14"/>
        <v>0.666666666666667</v>
      </c>
    </row>
    <row r="42" spans="1:19">
      <c r="A42" s="10" t="s">
        <v>49</v>
      </c>
      <c r="B42" s="11">
        <f>SUM(B37:B41)</f>
        <v>132</v>
      </c>
      <c r="C42" s="11">
        <f>SUM(C37:C41)</f>
        <v>113</v>
      </c>
      <c r="D42" s="12">
        <f t="shared" ref="D42:D51" si="15">C42/B42</f>
        <v>0.856060606060606</v>
      </c>
      <c r="E42" s="11">
        <f>SUM(E37:E41)</f>
        <v>1</v>
      </c>
      <c r="F42" s="11">
        <f>SUM(F37:F41)</f>
        <v>1</v>
      </c>
      <c r="G42" s="12">
        <f>F42/E42</f>
        <v>1</v>
      </c>
      <c r="H42" s="11"/>
      <c r="I42" s="11"/>
      <c r="J42" s="12"/>
      <c r="K42" s="11"/>
      <c r="L42" s="11"/>
      <c r="M42" s="12"/>
      <c r="N42" s="11"/>
      <c r="O42" s="11"/>
      <c r="P42" s="12"/>
      <c r="Q42" s="25">
        <f t="shared" ref="Q42:Q47" si="16">B42+E42+H42+K42+N42</f>
        <v>133</v>
      </c>
      <c r="R42" s="11">
        <f t="shared" ref="R42:R47" si="17">C42+F42+I42+L42+O42</f>
        <v>114</v>
      </c>
      <c r="S42" s="26">
        <f t="shared" ref="S42:S51" si="18">R42/Q42</f>
        <v>0.857142857142857</v>
      </c>
    </row>
    <row r="43" spans="1:19">
      <c r="A43" s="7" t="s">
        <v>50</v>
      </c>
      <c r="B43" s="8">
        <v>1</v>
      </c>
      <c r="C43" s="8">
        <v>1</v>
      </c>
      <c r="D43" s="9">
        <f t="shared" si="15"/>
        <v>1</v>
      </c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27">
        <f t="shared" si="16"/>
        <v>1</v>
      </c>
      <c r="R43" s="8">
        <f t="shared" si="17"/>
        <v>1</v>
      </c>
      <c r="S43" s="24">
        <f t="shared" si="18"/>
        <v>1</v>
      </c>
    </row>
    <row r="44" spans="1:19">
      <c r="A44" s="7" t="s">
        <v>51</v>
      </c>
      <c r="B44" s="8">
        <v>78</v>
      </c>
      <c r="C44" s="8">
        <v>76</v>
      </c>
      <c r="D44" s="9">
        <f t="shared" si="15"/>
        <v>0.974358974358974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27">
        <f t="shared" si="16"/>
        <v>78</v>
      </c>
      <c r="R44" s="8">
        <f t="shared" si="17"/>
        <v>76</v>
      </c>
      <c r="S44" s="24">
        <f t="shared" si="18"/>
        <v>0.974358974358974</v>
      </c>
    </row>
    <row r="45" spans="1:19">
      <c r="A45" s="7" t="s">
        <v>52</v>
      </c>
      <c r="B45" s="8">
        <v>113</v>
      </c>
      <c r="C45" s="8">
        <v>112</v>
      </c>
      <c r="D45" s="9">
        <f t="shared" si="15"/>
        <v>0.991150442477876</v>
      </c>
      <c r="E45" s="8">
        <v>3</v>
      </c>
      <c r="F45" s="8">
        <v>3</v>
      </c>
      <c r="G45" s="9">
        <f>F45/E45</f>
        <v>1</v>
      </c>
      <c r="H45" s="8"/>
      <c r="I45" s="8"/>
      <c r="J45" s="9"/>
      <c r="K45" s="8"/>
      <c r="L45" s="8"/>
      <c r="M45" s="9"/>
      <c r="N45" s="8"/>
      <c r="O45" s="8"/>
      <c r="P45" s="9"/>
      <c r="Q45" s="27">
        <f t="shared" si="16"/>
        <v>116</v>
      </c>
      <c r="R45" s="8">
        <f t="shared" si="17"/>
        <v>115</v>
      </c>
      <c r="S45" s="24">
        <f t="shared" si="18"/>
        <v>0.991379310344828</v>
      </c>
    </row>
    <row r="46" spans="1:19">
      <c r="A46" s="7" t="s">
        <v>53</v>
      </c>
      <c r="B46" s="8">
        <v>16</v>
      </c>
      <c r="C46" s="8">
        <v>15</v>
      </c>
      <c r="D46" s="9">
        <f t="shared" si="15"/>
        <v>0.9375</v>
      </c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27">
        <f t="shared" si="16"/>
        <v>16</v>
      </c>
      <c r="R46" s="8">
        <f t="shared" si="17"/>
        <v>15</v>
      </c>
      <c r="S46" s="24">
        <f t="shared" si="18"/>
        <v>0.9375</v>
      </c>
    </row>
    <row r="47" spans="1:19">
      <c r="A47" s="7" t="s">
        <v>54</v>
      </c>
      <c r="B47" s="8">
        <v>1</v>
      </c>
      <c r="C47" s="8">
        <v>1</v>
      </c>
      <c r="D47" s="9">
        <f t="shared" si="15"/>
        <v>1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>
        <f t="shared" si="16"/>
        <v>1</v>
      </c>
      <c r="R47" s="8">
        <f t="shared" si="17"/>
        <v>1</v>
      </c>
      <c r="S47" s="24">
        <f t="shared" si="18"/>
        <v>1</v>
      </c>
    </row>
    <row r="48" spans="1:19">
      <c r="A48" s="10" t="s">
        <v>55</v>
      </c>
      <c r="B48" s="11">
        <f>SUM(B43:B47)</f>
        <v>209</v>
      </c>
      <c r="C48" s="11">
        <f>SUM(C43:C47)</f>
        <v>205</v>
      </c>
      <c r="D48" s="12">
        <f t="shared" si="15"/>
        <v>0.980861244019139</v>
      </c>
      <c r="E48" s="11">
        <f>SUM(E43:E47)</f>
        <v>3</v>
      </c>
      <c r="F48" s="11">
        <f>SUM(F43:F47)</f>
        <v>3</v>
      </c>
      <c r="G48" s="12">
        <f>F48/E48</f>
        <v>1</v>
      </c>
      <c r="H48" s="11"/>
      <c r="I48" s="11"/>
      <c r="J48" s="12"/>
      <c r="K48" s="11"/>
      <c r="L48" s="11"/>
      <c r="M48" s="12"/>
      <c r="N48" s="11"/>
      <c r="O48" s="11"/>
      <c r="P48" s="12"/>
      <c r="Q48" s="25">
        <f t="shared" ref="Q48:R51" si="19">B48+E48+H48+K48+N48</f>
        <v>212</v>
      </c>
      <c r="R48" s="11">
        <f t="shared" si="19"/>
        <v>208</v>
      </c>
      <c r="S48" s="26">
        <f t="shared" si="18"/>
        <v>0.981132075471698</v>
      </c>
    </row>
    <row r="49" spans="1:19">
      <c r="A49" s="10" t="s">
        <v>56</v>
      </c>
      <c r="B49" s="11">
        <f>B42+B48</f>
        <v>341</v>
      </c>
      <c r="C49" s="11">
        <f>C42+C48</f>
        <v>318</v>
      </c>
      <c r="D49" s="12">
        <f t="shared" si="15"/>
        <v>0.932551319648094</v>
      </c>
      <c r="E49" s="11">
        <f>E42+E48</f>
        <v>4</v>
      </c>
      <c r="F49" s="11">
        <f>F42+F48</f>
        <v>4</v>
      </c>
      <c r="G49" s="12">
        <f>F49/E49</f>
        <v>1</v>
      </c>
      <c r="H49" s="11"/>
      <c r="I49" s="11"/>
      <c r="J49" s="12"/>
      <c r="K49" s="11"/>
      <c r="L49" s="11"/>
      <c r="M49" s="12"/>
      <c r="N49" s="11"/>
      <c r="O49" s="11"/>
      <c r="P49" s="12"/>
      <c r="Q49" s="25">
        <f t="shared" si="19"/>
        <v>345</v>
      </c>
      <c r="R49" s="11">
        <f t="shared" si="19"/>
        <v>322</v>
      </c>
      <c r="S49" s="26">
        <f t="shared" si="18"/>
        <v>0.933333333333333</v>
      </c>
    </row>
    <row r="50" customHeight="1" spans="1:19">
      <c r="A50" s="10" t="s">
        <v>57</v>
      </c>
      <c r="B50" s="11">
        <f>B36+B49</f>
        <v>495</v>
      </c>
      <c r="C50" s="11">
        <f>C36+C49</f>
        <v>468</v>
      </c>
      <c r="D50" s="12">
        <f t="shared" si="15"/>
        <v>0.945454545454545</v>
      </c>
      <c r="E50" s="11">
        <f>E36+E49</f>
        <v>8</v>
      </c>
      <c r="F50" s="11">
        <f>F36+F49</f>
        <v>8</v>
      </c>
      <c r="G50" s="12">
        <f>F50/E50</f>
        <v>1</v>
      </c>
      <c r="H50" s="11"/>
      <c r="I50" s="11"/>
      <c r="J50" s="12"/>
      <c r="K50" s="11"/>
      <c r="L50" s="11"/>
      <c r="M50" s="12"/>
      <c r="N50" s="11"/>
      <c r="O50" s="11"/>
      <c r="P50" s="12"/>
      <c r="Q50" s="25">
        <f t="shared" si="19"/>
        <v>503</v>
      </c>
      <c r="R50" s="11">
        <f t="shared" si="19"/>
        <v>476</v>
      </c>
      <c r="S50" s="26">
        <f t="shared" si="18"/>
        <v>0.946322067594433</v>
      </c>
    </row>
    <row r="51" customHeight="1" spans="1:19">
      <c r="A51" s="10" t="s">
        <v>58</v>
      </c>
      <c r="B51" s="11">
        <f>B23+B50</f>
        <v>2216</v>
      </c>
      <c r="C51" s="11">
        <f>C23+C50</f>
        <v>1999</v>
      </c>
      <c r="D51" s="12">
        <f t="shared" si="15"/>
        <v>0.902075812274368</v>
      </c>
      <c r="E51" s="11">
        <f>E23+E50</f>
        <v>666</v>
      </c>
      <c r="F51" s="11">
        <f>F23+F50</f>
        <v>629</v>
      </c>
      <c r="G51" s="12">
        <f>F51/E51</f>
        <v>0.944444444444444</v>
      </c>
      <c r="H51" s="11"/>
      <c r="I51" s="11"/>
      <c r="J51" s="12"/>
      <c r="K51" s="11"/>
      <c r="L51" s="11"/>
      <c r="M51" s="12"/>
      <c r="N51" s="11">
        <f>N23+N50</f>
        <v>310</v>
      </c>
      <c r="O51" s="11">
        <f>O23+O50</f>
        <v>281</v>
      </c>
      <c r="P51" s="12">
        <f>O51/N51</f>
        <v>0.906451612903226</v>
      </c>
      <c r="Q51" s="28">
        <f t="shared" si="19"/>
        <v>3192</v>
      </c>
      <c r="R51" s="29">
        <f t="shared" si="19"/>
        <v>2909</v>
      </c>
      <c r="S51" s="30">
        <f t="shared" si="18"/>
        <v>0.911340852130326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A13" sqref="AA13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1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f>'1月'!B4+'2月'!B4+'3月'!B4+'5月'!B4+'6月'!B4</f>
        <v>1224</v>
      </c>
      <c r="C4" s="8">
        <f>'1月'!C4+'2月'!C4+'3月'!C4+'5月'!C4+'6月'!C4</f>
        <v>972</v>
      </c>
      <c r="D4" s="9">
        <f t="shared" ref="D4:D21" si="0">C4/B4</f>
        <v>0.794117647058823</v>
      </c>
      <c r="E4" s="8">
        <f>'1月'!E4+'2月'!E4+'3月'!E4+'5月'!E4+'6月'!E4</f>
        <v>202</v>
      </c>
      <c r="F4" s="8">
        <f>'1月'!F4+'2月'!F4+'3月'!F4+'5月'!F4+'6月'!F4</f>
        <v>170</v>
      </c>
      <c r="G4" s="9">
        <f t="shared" ref="G4:G15" si="1">F4/E4</f>
        <v>0.841584158415842</v>
      </c>
      <c r="H4" s="8"/>
      <c r="I4" s="8"/>
      <c r="J4" s="9"/>
      <c r="K4" s="8"/>
      <c r="L4" s="8"/>
      <c r="M4" s="9"/>
      <c r="N4" s="8">
        <f>'1月'!N4+'2月'!N4+'3月'!N4+'5月'!N4+'6月'!N4</f>
        <v>248</v>
      </c>
      <c r="O4" s="8">
        <f>'1月'!O4+'2月'!O4+'3月'!O4+'5月'!O4+'6月'!O4</f>
        <v>207</v>
      </c>
      <c r="P4" s="9">
        <f>O4/N4</f>
        <v>0.834677419354839</v>
      </c>
      <c r="Q4" s="23">
        <f t="shared" ref="Q4:Q12" si="2">B4+E4+H4+K4+N4</f>
        <v>1674</v>
      </c>
      <c r="R4" s="8">
        <f t="shared" ref="R4:R12" si="3">C4+F4+I4+L4+O4</f>
        <v>1349</v>
      </c>
      <c r="S4" s="24">
        <f t="shared" ref="S4:S12" si="4">R4/Q4</f>
        <v>0.805854241338112</v>
      </c>
    </row>
    <row r="5" spans="1:19">
      <c r="A5" s="7" t="s">
        <v>12</v>
      </c>
      <c r="B5" s="8"/>
      <c r="C5" s="8"/>
      <c r="D5" s="9"/>
      <c r="E5" s="8">
        <f>'1月'!E5+'2月'!E5+'3月'!E5+'5月'!E5+'6月'!E5</f>
        <v>173</v>
      </c>
      <c r="F5" s="8">
        <f>'1月'!F5+'2月'!F5+'3月'!F5+'5月'!F5+'6月'!F5</f>
        <v>154</v>
      </c>
      <c r="G5" s="9">
        <f t="shared" si="1"/>
        <v>0.890173410404624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2"/>
        <v>173</v>
      </c>
      <c r="R5" s="8">
        <f t="shared" si="3"/>
        <v>154</v>
      </c>
      <c r="S5" s="24">
        <f t="shared" si="4"/>
        <v>0.890173410404624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f>'1月'!B7+'2月'!B7+'3月'!B7+'5月'!B7+'6月'!B7</f>
        <v>972</v>
      </c>
      <c r="C7" s="8">
        <f>'1月'!C7+'2月'!C7+'3月'!C7+'5月'!C7+'6月'!C7</f>
        <v>785</v>
      </c>
      <c r="D7" s="9">
        <f t="shared" si="0"/>
        <v>0.80761316872428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23">
        <f t="shared" si="2"/>
        <v>972</v>
      </c>
      <c r="R7" s="8">
        <f t="shared" si="3"/>
        <v>785</v>
      </c>
      <c r="S7" s="24">
        <f t="shared" si="4"/>
        <v>0.80761316872428</v>
      </c>
    </row>
    <row r="8" spans="1:19">
      <c r="A8" s="7" t="s">
        <v>15</v>
      </c>
      <c r="B8" s="8">
        <f>'1月'!B8+'2月'!B8+'3月'!B8+'5月'!B8+'6月'!B8</f>
        <v>516</v>
      </c>
      <c r="C8" s="8">
        <f>'1月'!C8+'2月'!C8+'3月'!C8+'5月'!C8+'6月'!C8</f>
        <v>470</v>
      </c>
      <c r="D8" s="9">
        <f t="shared" si="0"/>
        <v>0.910852713178295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23">
        <f t="shared" si="2"/>
        <v>516</v>
      </c>
      <c r="R8" s="8">
        <f t="shared" si="3"/>
        <v>470</v>
      </c>
      <c r="S8" s="24">
        <f t="shared" si="4"/>
        <v>0.910852713178295</v>
      </c>
    </row>
    <row r="9" spans="1:19">
      <c r="A9" s="10" t="s">
        <v>16</v>
      </c>
      <c r="B9" s="11">
        <f>SUM(B4:B8)</f>
        <v>2712</v>
      </c>
      <c r="C9" s="11">
        <f>SUM(C4:C8)</f>
        <v>2227</v>
      </c>
      <c r="D9" s="12">
        <f t="shared" si="0"/>
        <v>0.821165191740413</v>
      </c>
      <c r="E9" s="11">
        <f>SUM(E4:E8)</f>
        <v>375</v>
      </c>
      <c r="F9" s="11">
        <f>SUM(F4:F8)</f>
        <v>324</v>
      </c>
      <c r="G9" s="12">
        <f t="shared" si="1"/>
        <v>0.864</v>
      </c>
      <c r="H9" s="11"/>
      <c r="I9" s="11"/>
      <c r="J9" s="12"/>
      <c r="K9" s="11"/>
      <c r="L9" s="11"/>
      <c r="M9" s="12"/>
      <c r="N9" s="11">
        <f>SUM(N4:N8)</f>
        <v>248</v>
      </c>
      <c r="O9" s="11">
        <f>SUM(O4:O8)</f>
        <v>207</v>
      </c>
      <c r="P9" s="12">
        <f t="shared" ref="P9:P23" si="5">O9/N9</f>
        <v>0.834677419354839</v>
      </c>
      <c r="Q9" s="25">
        <f t="shared" si="2"/>
        <v>3335</v>
      </c>
      <c r="R9" s="11">
        <f t="shared" si="3"/>
        <v>2758</v>
      </c>
      <c r="S9" s="26">
        <f t="shared" si="4"/>
        <v>0.826986506746627</v>
      </c>
    </row>
    <row r="10" spans="1:19">
      <c r="A10" s="7" t="s">
        <v>17</v>
      </c>
      <c r="B10" s="8">
        <f>'1月'!B10+'2月'!B10+'3月'!B10+'5月'!B10+'6月'!B10</f>
        <v>2009</v>
      </c>
      <c r="C10" s="8">
        <f>'1月'!C10+'2月'!C10+'3月'!C10+'5月'!C10+'6月'!C10</f>
        <v>1945</v>
      </c>
      <c r="D10" s="9">
        <f t="shared" si="0"/>
        <v>0.968143354902937</v>
      </c>
      <c r="E10" s="8">
        <f>'1月'!E10+'2月'!E10+'3月'!E10+'5月'!E10+'6月'!E10</f>
        <v>451</v>
      </c>
      <c r="F10" s="8">
        <f>'1月'!F10+'2月'!F10+'3月'!F10+'5月'!F10+'6月'!F10</f>
        <v>437</v>
      </c>
      <c r="G10" s="9">
        <f t="shared" si="1"/>
        <v>0.968957871396896</v>
      </c>
      <c r="H10" s="8"/>
      <c r="I10" s="8"/>
      <c r="J10" s="9"/>
      <c r="K10" s="8"/>
      <c r="L10" s="8"/>
      <c r="M10" s="9"/>
      <c r="N10" s="8">
        <f>'1月'!N10+'2月'!N10+'3月'!N10+'5月'!N10+'6月'!N10</f>
        <v>313</v>
      </c>
      <c r="O10" s="8">
        <f>'1月'!O10+'2月'!O10+'3月'!O10+'5月'!O10+'6月'!O10</f>
        <v>304</v>
      </c>
      <c r="P10" s="9">
        <f t="shared" si="5"/>
        <v>0.971246006389776</v>
      </c>
      <c r="Q10" s="27">
        <f t="shared" si="2"/>
        <v>2773</v>
      </c>
      <c r="R10" s="8">
        <f t="shared" si="3"/>
        <v>2686</v>
      </c>
      <c r="S10" s="24">
        <f t="shared" si="4"/>
        <v>0.968626036783267</v>
      </c>
    </row>
    <row r="11" spans="1:19">
      <c r="A11" s="7" t="s">
        <v>18</v>
      </c>
      <c r="B11" s="8">
        <f>'1月'!B11+'2月'!B11+'3月'!B11+'5月'!B11+'6月'!B11</f>
        <v>315</v>
      </c>
      <c r="C11" s="8">
        <f>'1月'!C11+'2月'!C11+'3月'!C11+'5月'!C11+'6月'!C11</f>
        <v>283</v>
      </c>
      <c r="D11" s="9">
        <f t="shared" si="0"/>
        <v>0.898412698412698</v>
      </c>
      <c r="E11" s="8">
        <f>'1月'!E11+'2月'!E11+'3月'!E11+'5月'!E11+'6月'!E11</f>
        <v>199</v>
      </c>
      <c r="F11" s="8">
        <f>'1月'!F11+'2月'!F11+'3月'!F11+'5月'!F11+'6月'!F11</f>
        <v>176</v>
      </c>
      <c r="G11" s="9">
        <f t="shared" si="1"/>
        <v>0.884422110552764</v>
      </c>
      <c r="H11" s="8"/>
      <c r="I11" s="8"/>
      <c r="J11" s="9"/>
      <c r="K11" s="8"/>
      <c r="L11" s="8"/>
      <c r="M11" s="9"/>
      <c r="N11" s="8">
        <f>'1月'!N11+'2月'!N11+'3月'!N11+'5月'!N11+'6月'!N11</f>
        <v>60</v>
      </c>
      <c r="O11" s="8">
        <f>'1月'!O11+'2月'!O11+'3月'!O11+'5月'!O11+'6月'!O11</f>
        <v>56</v>
      </c>
      <c r="P11" s="9">
        <f t="shared" si="5"/>
        <v>0.933333333333333</v>
      </c>
      <c r="Q11" s="27">
        <f t="shared" si="2"/>
        <v>574</v>
      </c>
      <c r="R11" s="8">
        <f t="shared" si="3"/>
        <v>515</v>
      </c>
      <c r="S11" s="24">
        <f t="shared" si="4"/>
        <v>0.897212543554007</v>
      </c>
    </row>
    <row r="12" spans="1:19">
      <c r="A12" s="7" t="s">
        <v>19</v>
      </c>
      <c r="B12" s="8">
        <f>'1月'!B12+'2月'!B12+'3月'!B12+'5月'!B12+'6月'!B12</f>
        <v>477</v>
      </c>
      <c r="C12" s="8">
        <f>'1月'!C12+'2月'!C12+'3月'!C12+'5月'!C12+'6月'!C12</f>
        <v>439</v>
      </c>
      <c r="D12" s="9">
        <f t="shared" si="0"/>
        <v>0.920335429769392</v>
      </c>
      <c r="E12" s="8">
        <f>'1月'!E12+'2月'!E12+'3月'!E12+'5月'!E12+'6月'!E12</f>
        <v>40</v>
      </c>
      <c r="F12" s="8">
        <f>'1月'!F12+'2月'!F12+'3月'!F12+'5月'!F12+'6月'!F12</f>
        <v>38</v>
      </c>
      <c r="G12" s="9">
        <f t="shared" si="1"/>
        <v>0.95</v>
      </c>
      <c r="H12" s="8"/>
      <c r="I12" s="8"/>
      <c r="J12" s="9"/>
      <c r="K12" s="8"/>
      <c r="L12" s="8"/>
      <c r="M12" s="9"/>
      <c r="N12" s="8">
        <f>'1月'!N12+'2月'!N12+'3月'!N12+'5月'!N12+'6月'!N12</f>
        <v>70</v>
      </c>
      <c r="O12" s="8">
        <f>'1月'!O12+'2月'!O12+'3月'!O12+'5月'!O12+'6月'!O12</f>
        <v>68</v>
      </c>
      <c r="P12" s="9">
        <f t="shared" si="5"/>
        <v>0.971428571428571</v>
      </c>
      <c r="Q12" s="27">
        <f t="shared" si="2"/>
        <v>587</v>
      </c>
      <c r="R12" s="8">
        <f t="shared" si="3"/>
        <v>545</v>
      </c>
      <c r="S12" s="24">
        <f t="shared" si="4"/>
        <v>0.928449744463373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3"/>
      <c r="R13" s="8"/>
      <c r="S13" s="24"/>
    </row>
    <row r="14" spans="1:19">
      <c r="A14" s="7" t="s">
        <v>21</v>
      </c>
      <c r="B14" s="8">
        <f>'1月'!B14+'2月'!B14+'3月'!B14+'5月'!B14+'6月'!B14</f>
        <v>180</v>
      </c>
      <c r="C14" s="8">
        <f>'1月'!C14+'2月'!C14+'3月'!C14+'5月'!C14+'6月'!C14</f>
        <v>170</v>
      </c>
      <c r="D14" s="9">
        <f t="shared" si="0"/>
        <v>0.944444444444444</v>
      </c>
      <c r="E14" s="8">
        <f>'1月'!E14+'2月'!E14+'3月'!E14+'5月'!E14+'6月'!E14</f>
        <v>635</v>
      </c>
      <c r="F14" s="8">
        <f>'1月'!F14+'2月'!F14+'3月'!F14+'5月'!F14+'6月'!F14</f>
        <v>611</v>
      </c>
      <c r="G14" s="9">
        <f t="shared" si="1"/>
        <v>0.962204724409449</v>
      </c>
      <c r="H14" s="8"/>
      <c r="I14" s="8"/>
      <c r="J14" s="9"/>
      <c r="K14" s="8"/>
      <c r="L14" s="8"/>
      <c r="M14" s="9"/>
      <c r="N14" s="8">
        <f>'1月'!N14+'2月'!N14+'3月'!N14+'5月'!N14+'6月'!N14</f>
        <v>1</v>
      </c>
      <c r="O14" s="8">
        <f>'1月'!O14+'2月'!O14+'3月'!O14+'5月'!O14+'6月'!O14</f>
        <v>1</v>
      </c>
      <c r="P14" s="9">
        <f t="shared" si="5"/>
        <v>1</v>
      </c>
      <c r="Q14" s="27">
        <f t="shared" ref="Q14:Q28" si="6">B14+E14+H14+K14+N14</f>
        <v>816</v>
      </c>
      <c r="R14" s="8">
        <f t="shared" ref="R14:R28" si="7">C14+F14+I14+L14+O14</f>
        <v>782</v>
      </c>
      <c r="S14" s="24">
        <f t="shared" ref="S14:S28" si="8">R14/Q14</f>
        <v>0.958333333333333</v>
      </c>
    </row>
    <row r="15" spans="1:19">
      <c r="A15" s="7" t="s">
        <v>22</v>
      </c>
      <c r="B15" s="8">
        <f>'1月'!B15+'2月'!B15+'3月'!B15+'5月'!B15+'6月'!B15</f>
        <v>13</v>
      </c>
      <c r="C15" s="8">
        <f>'1月'!C15+'2月'!C15+'3月'!C15+'5月'!C15+'6月'!C15</f>
        <v>10</v>
      </c>
      <c r="D15" s="9">
        <f t="shared" si="0"/>
        <v>0.769230769230769</v>
      </c>
      <c r="E15" s="8">
        <f>'1月'!E15+'2月'!E15+'3月'!E15+'5月'!E15+'6月'!E15</f>
        <v>5</v>
      </c>
      <c r="F15" s="8">
        <f>'1月'!F15+'2月'!F15+'3月'!F15+'5月'!F15+'6月'!F15</f>
        <v>4</v>
      </c>
      <c r="G15" s="9">
        <f t="shared" si="1"/>
        <v>0.8</v>
      </c>
      <c r="H15" s="8"/>
      <c r="I15" s="8"/>
      <c r="J15" s="9"/>
      <c r="K15" s="8"/>
      <c r="L15" s="8"/>
      <c r="M15" s="9"/>
      <c r="N15" s="8"/>
      <c r="O15" s="8"/>
      <c r="P15" s="9"/>
      <c r="Q15" s="27">
        <f t="shared" si="6"/>
        <v>18</v>
      </c>
      <c r="R15" s="8">
        <f t="shared" si="7"/>
        <v>14</v>
      </c>
      <c r="S15" s="24">
        <f t="shared" si="8"/>
        <v>0.777777777777778</v>
      </c>
    </row>
    <row r="16" spans="1:19">
      <c r="A16" s="7" t="s">
        <v>23</v>
      </c>
      <c r="B16" s="8">
        <f>'1月'!B16+'2月'!B16+'3月'!B16+'5月'!B16+'6月'!B16</f>
        <v>2</v>
      </c>
      <c r="C16" s="8">
        <f>'1月'!C16+'2月'!C16+'3月'!C16+'5月'!C16+'6月'!C16</f>
        <v>2</v>
      </c>
      <c r="D16" s="9">
        <f t="shared" si="0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3">
        <f t="shared" si="6"/>
        <v>2</v>
      </c>
      <c r="R16" s="8">
        <f t="shared" si="7"/>
        <v>2</v>
      </c>
      <c r="S16" s="24">
        <f t="shared" si="8"/>
        <v>1</v>
      </c>
    </row>
    <row r="17" spans="1:19">
      <c r="A17" s="7" t="s">
        <v>24</v>
      </c>
      <c r="B17" s="8">
        <f>'1月'!B17+'2月'!B17+'3月'!B17+'5月'!B17+'6月'!B17</f>
        <v>3</v>
      </c>
      <c r="C17" s="8">
        <f>'1月'!C17+'2月'!C17+'3月'!C17+'5月'!C17+'6月'!C17</f>
        <v>3</v>
      </c>
      <c r="D17" s="9">
        <f t="shared" si="0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>
        <f t="shared" si="6"/>
        <v>3</v>
      </c>
      <c r="R17" s="8">
        <f t="shared" si="7"/>
        <v>3</v>
      </c>
      <c r="S17" s="24">
        <f t="shared" si="8"/>
        <v>1</v>
      </c>
    </row>
    <row r="18" spans="1:19">
      <c r="A18" s="7" t="s">
        <v>25</v>
      </c>
      <c r="B18" s="8">
        <f>'1月'!B18+'2月'!B18+'3月'!B18+'5月'!B18+'6月'!B18</f>
        <v>7</v>
      </c>
      <c r="C18" s="8">
        <f>'1月'!C18+'2月'!C18+'3月'!C18+'5月'!C18+'6月'!C18</f>
        <v>7</v>
      </c>
      <c r="D18" s="9">
        <f t="shared" si="0"/>
        <v>1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>
        <f t="shared" si="6"/>
        <v>7</v>
      </c>
      <c r="R18" s="8">
        <f t="shared" si="7"/>
        <v>7</v>
      </c>
      <c r="S18" s="24">
        <f t="shared" si="8"/>
        <v>1</v>
      </c>
    </row>
    <row r="19" spans="1:19">
      <c r="A19" s="7" t="s">
        <v>26</v>
      </c>
      <c r="B19" s="8">
        <f>'1月'!B19+'2月'!B19+'3月'!B19+'5月'!B19+'6月'!B19</f>
        <v>5</v>
      </c>
      <c r="C19" s="8">
        <f>'1月'!C19+'2月'!C19+'3月'!C19+'5月'!C19+'6月'!C19</f>
        <v>4</v>
      </c>
      <c r="D19" s="9">
        <f t="shared" si="0"/>
        <v>0.8</v>
      </c>
      <c r="E19" s="8">
        <f>'1月'!E19+'2月'!E19+'3月'!E19+'5月'!E19+'6月'!E19</f>
        <v>29</v>
      </c>
      <c r="F19" s="8">
        <f>'1月'!F19+'2月'!F19+'3月'!F19+'5月'!F19+'6月'!F19</f>
        <v>13</v>
      </c>
      <c r="G19" s="9">
        <f t="shared" ref="G19:G26" si="9">F19/E19</f>
        <v>0.448275862068966</v>
      </c>
      <c r="H19" s="8"/>
      <c r="I19" s="8"/>
      <c r="J19" s="9"/>
      <c r="K19" s="8"/>
      <c r="L19" s="8"/>
      <c r="M19" s="9"/>
      <c r="N19" s="8">
        <f>'1月'!N19+'2月'!N19+'3月'!N19+'5月'!N19+'6月'!N19</f>
        <v>5</v>
      </c>
      <c r="O19" s="8">
        <f>'1月'!O19+'2月'!O19+'3月'!O19+'5月'!O19+'6月'!O19</f>
        <v>3</v>
      </c>
      <c r="P19" s="9">
        <f t="shared" si="5"/>
        <v>0.6</v>
      </c>
      <c r="Q19" s="27">
        <f t="shared" si="6"/>
        <v>39</v>
      </c>
      <c r="R19" s="8">
        <f t="shared" si="7"/>
        <v>20</v>
      </c>
      <c r="S19" s="24">
        <f t="shared" si="8"/>
        <v>0.512820512820513</v>
      </c>
    </row>
    <row r="20" spans="1:19">
      <c r="A20" s="7" t="s">
        <v>27</v>
      </c>
      <c r="B20" s="8">
        <f>'1月'!B20+'2月'!B20+'3月'!B20+'5月'!B20+'6月'!B20</f>
        <v>6</v>
      </c>
      <c r="C20" s="8">
        <f>'1月'!C20+'2月'!C20+'3月'!C20+'5月'!C20+'6月'!C20</f>
        <v>5</v>
      </c>
      <c r="D20" s="9">
        <f t="shared" si="0"/>
        <v>0.833333333333333</v>
      </c>
      <c r="E20" s="8">
        <f>'1月'!E20+'2月'!E20+'3月'!E20+'5月'!E20+'6月'!E20</f>
        <v>17</v>
      </c>
      <c r="F20" s="8">
        <f>'1月'!F20+'2月'!F20+'3月'!F20+'5月'!F20+'6月'!F20</f>
        <v>15</v>
      </c>
      <c r="G20" s="9">
        <f t="shared" si="9"/>
        <v>0.882352941176471</v>
      </c>
      <c r="H20" s="8"/>
      <c r="I20" s="8"/>
      <c r="J20" s="9"/>
      <c r="K20" s="8"/>
      <c r="L20" s="8"/>
      <c r="M20" s="9"/>
      <c r="N20" s="8">
        <f>'1月'!N20+'2月'!N20+'3月'!N20+'5月'!N20+'6月'!N20</f>
        <v>6</v>
      </c>
      <c r="O20" s="8">
        <f>'1月'!O20+'2月'!O20+'3月'!O20+'5月'!O20+'6月'!O20</f>
        <v>6</v>
      </c>
      <c r="P20" s="9">
        <f t="shared" si="5"/>
        <v>1</v>
      </c>
      <c r="Q20" s="27">
        <f t="shared" si="6"/>
        <v>29</v>
      </c>
      <c r="R20" s="8">
        <f t="shared" si="7"/>
        <v>26</v>
      </c>
      <c r="S20" s="24">
        <f t="shared" si="8"/>
        <v>0.896551724137931</v>
      </c>
    </row>
    <row r="21" spans="1:19">
      <c r="A21" s="7" t="s">
        <v>28</v>
      </c>
      <c r="B21" s="8">
        <f>'1月'!B21+'2月'!B21+'3月'!B21+'5月'!B21+'6月'!B21</f>
        <v>4</v>
      </c>
      <c r="C21" s="8">
        <f>'1月'!C21+'2月'!C21+'3月'!C21+'5月'!C21+'6月'!C21</f>
        <v>3</v>
      </c>
      <c r="D21" s="9">
        <f t="shared" si="0"/>
        <v>0.75</v>
      </c>
      <c r="E21" s="8">
        <f>'1月'!E21+'2月'!E21+'3月'!E21+'5月'!E21+'6月'!E21</f>
        <v>9</v>
      </c>
      <c r="F21" s="8">
        <f>'1月'!F21+'2月'!F21+'3月'!F21+'5月'!F21+'6月'!F21</f>
        <v>7</v>
      </c>
      <c r="G21" s="9">
        <f t="shared" si="9"/>
        <v>0.777777777777778</v>
      </c>
      <c r="H21" s="8"/>
      <c r="I21" s="8"/>
      <c r="J21" s="9"/>
      <c r="K21" s="8"/>
      <c r="L21" s="8"/>
      <c r="M21" s="9"/>
      <c r="N21" s="8">
        <f>'1月'!N21+'2月'!N21+'3月'!N21+'5月'!N21+'6月'!N21</f>
        <v>6</v>
      </c>
      <c r="O21" s="8">
        <f>'1月'!O21+'2月'!O21+'3月'!O21+'5月'!O21+'6月'!O21</f>
        <v>6</v>
      </c>
      <c r="P21" s="9">
        <f t="shared" si="5"/>
        <v>1</v>
      </c>
      <c r="Q21" s="27">
        <f t="shared" si="6"/>
        <v>19</v>
      </c>
      <c r="R21" s="8">
        <f t="shared" si="7"/>
        <v>16</v>
      </c>
      <c r="S21" s="24">
        <f t="shared" si="8"/>
        <v>0.842105263157895</v>
      </c>
    </row>
    <row r="22" spans="1:19">
      <c r="A22" s="10" t="s">
        <v>29</v>
      </c>
      <c r="B22" s="11">
        <f>SUM(B10:B21)</f>
        <v>3021</v>
      </c>
      <c r="C22" s="11">
        <f>SUM(C10:C21)</f>
        <v>2871</v>
      </c>
      <c r="D22" s="12">
        <f t="shared" ref="D22:D28" si="10">C22/B22</f>
        <v>0.950347567030784</v>
      </c>
      <c r="E22" s="11">
        <f>SUM(E10:E21)</f>
        <v>1385</v>
      </c>
      <c r="F22" s="11">
        <f>SUM(F10:F21)</f>
        <v>1301</v>
      </c>
      <c r="G22" s="12">
        <f t="shared" si="9"/>
        <v>0.939350180505415</v>
      </c>
      <c r="H22" s="11"/>
      <c r="I22" s="11"/>
      <c r="J22" s="12"/>
      <c r="K22" s="11"/>
      <c r="L22" s="11"/>
      <c r="M22" s="12"/>
      <c r="N22" s="11">
        <f>SUM(N10:N21)</f>
        <v>461</v>
      </c>
      <c r="O22" s="11">
        <f>SUM(O10:O21)</f>
        <v>444</v>
      </c>
      <c r="P22" s="12">
        <f t="shared" si="5"/>
        <v>0.963123644251627</v>
      </c>
      <c r="Q22" s="25">
        <f t="shared" si="6"/>
        <v>4867</v>
      </c>
      <c r="R22" s="11">
        <f t="shared" si="7"/>
        <v>4616</v>
      </c>
      <c r="S22" s="26">
        <f t="shared" si="8"/>
        <v>0.94842818985001</v>
      </c>
    </row>
    <row r="23" spans="1:19">
      <c r="A23" s="10" t="s">
        <v>30</v>
      </c>
      <c r="B23" s="11">
        <f>B9+B22</f>
        <v>5733</v>
      </c>
      <c r="C23" s="11">
        <f>C9+C22</f>
        <v>5098</v>
      </c>
      <c r="D23" s="12">
        <f t="shared" si="10"/>
        <v>0.889237746380603</v>
      </c>
      <c r="E23" s="11">
        <f>E9+E22</f>
        <v>1760</v>
      </c>
      <c r="F23" s="11">
        <f>F9+F22</f>
        <v>1625</v>
      </c>
      <c r="G23" s="12">
        <f t="shared" si="9"/>
        <v>0.923295454545455</v>
      </c>
      <c r="H23" s="11"/>
      <c r="I23" s="11"/>
      <c r="J23" s="12"/>
      <c r="K23" s="11"/>
      <c r="L23" s="11"/>
      <c r="M23" s="12"/>
      <c r="N23" s="11">
        <f>N9+N22</f>
        <v>709</v>
      </c>
      <c r="O23" s="11">
        <f>O9+O22</f>
        <v>651</v>
      </c>
      <c r="P23" s="12">
        <f t="shared" si="5"/>
        <v>0.918194640338505</v>
      </c>
      <c r="Q23" s="25">
        <f t="shared" si="6"/>
        <v>8202</v>
      </c>
      <c r="R23" s="11">
        <f t="shared" si="7"/>
        <v>7374</v>
      </c>
      <c r="S23" s="26">
        <f t="shared" si="8"/>
        <v>0.899049012435991</v>
      </c>
    </row>
    <row r="24" spans="1:19">
      <c r="A24" s="7" t="s">
        <v>31</v>
      </c>
      <c r="B24" s="8">
        <f>'1月'!B24+'2月'!B24+'3月'!B24+'5月'!B24+'6月'!B24</f>
        <v>27</v>
      </c>
      <c r="C24" s="8">
        <f>'1月'!C24+'2月'!C24+'3月'!C24+'5月'!C24+'6月'!C24</f>
        <v>22</v>
      </c>
      <c r="D24" s="9">
        <f t="shared" si="10"/>
        <v>0.814814814814815</v>
      </c>
      <c r="E24" s="8">
        <f>'1月'!E24+'2月'!E24+'3月'!E24+'5月'!E24+'6月'!E24</f>
        <v>2</v>
      </c>
      <c r="F24" s="8">
        <f>'1月'!F24+'2月'!F24+'3月'!F24+'5月'!F24+'6月'!F24</f>
        <v>2</v>
      </c>
      <c r="G24" s="9">
        <f t="shared" si="9"/>
        <v>1</v>
      </c>
      <c r="H24" s="8"/>
      <c r="I24" s="8"/>
      <c r="J24" s="9"/>
      <c r="K24" s="8"/>
      <c r="L24" s="8"/>
      <c r="M24" s="9"/>
      <c r="N24" s="8"/>
      <c r="O24" s="8"/>
      <c r="P24" s="9"/>
      <c r="Q24" s="27">
        <f t="shared" si="6"/>
        <v>29</v>
      </c>
      <c r="R24" s="8">
        <f t="shared" si="7"/>
        <v>24</v>
      </c>
      <c r="S24" s="24">
        <f t="shared" si="8"/>
        <v>0.827586206896552</v>
      </c>
    </row>
    <row r="25" spans="1:19">
      <c r="A25" s="7" t="s">
        <v>32</v>
      </c>
      <c r="B25" s="8">
        <f>'1月'!B25+'2月'!B25+'3月'!B25+'5月'!B25+'6月'!B25</f>
        <v>19</v>
      </c>
      <c r="C25" s="8">
        <f>'1月'!C25+'2月'!C25+'3月'!C25+'5月'!C25+'6月'!C25</f>
        <v>17</v>
      </c>
      <c r="D25" s="9">
        <f t="shared" si="10"/>
        <v>0.894736842105263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27">
        <f t="shared" si="6"/>
        <v>19</v>
      </c>
      <c r="R25" s="8">
        <f t="shared" si="7"/>
        <v>17</v>
      </c>
      <c r="S25" s="24">
        <f t="shared" si="8"/>
        <v>0.894736842105263</v>
      </c>
    </row>
    <row r="26" spans="1:19">
      <c r="A26" s="7" t="s">
        <v>33</v>
      </c>
      <c r="B26" s="8">
        <f>'1月'!B26+'2月'!B26+'3月'!B26+'5月'!B26+'6月'!B26</f>
        <v>125</v>
      </c>
      <c r="C26" s="8">
        <f>'1月'!C26+'2月'!C26+'3月'!C26+'5月'!C26+'6月'!C26</f>
        <v>118</v>
      </c>
      <c r="D26" s="9">
        <f t="shared" si="10"/>
        <v>0.944</v>
      </c>
      <c r="E26" s="8">
        <f>'1月'!E26+'2月'!E26+'3月'!E26+'5月'!E26+'6月'!E26</f>
        <v>1</v>
      </c>
      <c r="F26" s="8">
        <f>'1月'!F26+'2月'!F26+'3月'!F26+'5月'!F26+'6月'!F26</f>
        <v>1</v>
      </c>
      <c r="G26" s="9">
        <f t="shared" si="9"/>
        <v>1</v>
      </c>
      <c r="H26" s="8"/>
      <c r="I26" s="8"/>
      <c r="J26" s="9"/>
      <c r="K26" s="8"/>
      <c r="L26" s="8"/>
      <c r="M26" s="9"/>
      <c r="N26" s="8"/>
      <c r="O26" s="8"/>
      <c r="P26" s="9"/>
      <c r="Q26" s="27">
        <f t="shared" si="6"/>
        <v>126</v>
      </c>
      <c r="R26" s="8">
        <f t="shared" si="7"/>
        <v>119</v>
      </c>
      <c r="S26" s="24">
        <f t="shared" si="8"/>
        <v>0.944444444444444</v>
      </c>
    </row>
    <row r="27" spans="1:19">
      <c r="A27" s="7" t="s">
        <v>34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23"/>
      <c r="R27" s="8"/>
      <c r="S27" s="24"/>
    </row>
    <row r="28" spans="1:19">
      <c r="A28" s="7" t="s">
        <v>35</v>
      </c>
      <c r="B28" s="8">
        <f>'1月'!B28+'2月'!B28+'3月'!B28+'5月'!B28+'6月'!B28</f>
        <v>6</v>
      </c>
      <c r="C28" s="8">
        <f>'1月'!C28+'2月'!C28+'3月'!C28+'5月'!C28+'6月'!C28</f>
        <v>6</v>
      </c>
      <c r="D28" s="9">
        <f t="shared" si="10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3">
        <f t="shared" si="6"/>
        <v>6</v>
      </c>
      <c r="R28" s="8">
        <f t="shared" si="7"/>
        <v>6</v>
      </c>
      <c r="S28" s="24">
        <f t="shared" si="8"/>
        <v>1</v>
      </c>
    </row>
    <row r="29" spans="1:19">
      <c r="A29" s="10" t="s">
        <v>36</v>
      </c>
      <c r="B29" s="11">
        <f>SUM(B24:B28)</f>
        <v>177</v>
      </c>
      <c r="C29" s="11">
        <f>SUM(C24:C28)</f>
        <v>163</v>
      </c>
      <c r="D29" s="12">
        <f t="shared" ref="D29:D41" si="11">C29/B29</f>
        <v>0.92090395480226</v>
      </c>
      <c r="E29" s="11">
        <f>SUM(E24:E28)</f>
        <v>3</v>
      </c>
      <c r="F29" s="11">
        <f>SUM(F24:F28)</f>
        <v>3</v>
      </c>
      <c r="G29" s="12">
        <f>F29/E29</f>
        <v>1</v>
      </c>
      <c r="H29" s="11"/>
      <c r="I29" s="11"/>
      <c r="J29" s="12"/>
      <c r="K29" s="11"/>
      <c r="L29" s="11"/>
      <c r="M29" s="12"/>
      <c r="N29" s="11"/>
      <c r="O29" s="11"/>
      <c r="P29" s="12"/>
      <c r="Q29" s="25">
        <f t="shared" ref="Q29:Q41" si="12">B29+E29+H29+K29+N29</f>
        <v>180</v>
      </c>
      <c r="R29" s="11">
        <f t="shared" ref="R29:R41" si="13">C29+F29+I29+L29+O29</f>
        <v>166</v>
      </c>
      <c r="S29" s="26">
        <f t="shared" ref="S29:S41" si="14">R29/Q29</f>
        <v>0.922222222222222</v>
      </c>
    </row>
    <row r="30" spans="1:19">
      <c r="A30" s="7" t="s">
        <v>37</v>
      </c>
      <c r="B30" s="8">
        <f>'1月'!B30+'2月'!B30+'3月'!B30+'5月'!B30+'6月'!B30</f>
        <v>6</v>
      </c>
      <c r="C30" s="8">
        <f>'1月'!C30+'2月'!C30+'3月'!C30+'5月'!C30+'6月'!C30</f>
        <v>6</v>
      </c>
      <c r="D30" s="9">
        <f t="shared" si="11"/>
        <v>1</v>
      </c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3">
        <f t="shared" si="12"/>
        <v>6</v>
      </c>
      <c r="R30" s="8">
        <f t="shared" si="13"/>
        <v>6</v>
      </c>
      <c r="S30" s="24">
        <f t="shared" si="14"/>
        <v>1</v>
      </c>
    </row>
    <row r="31" spans="1:19">
      <c r="A31" s="7" t="s">
        <v>38</v>
      </c>
      <c r="B31" s="8">
        <f>'1月'!B31+'2月'!B31+'3月'!B31+'5月'!B31+'6月'!B31</f>
        <v>62</v>
      </c>
      <c r="C31" s="8">
        <f>'1月'!C31+'2月'!C31+'3月'!C31+'5月'!C31+'6月'!C31</f>
        <v>62</v>
      </c>
      <c r="D31" s="9">
        <f t="shared" si="11"/>
        <v>1</v>
      </c>
      <c r="E31" s="8">
        <f>'1月'!E31+'2月'!E31+'3月'!E31+'5月'!E31+'6月'!E31</f>
        <v>2</v>
      </c>
      <c r="F31" s="8">
        <f>'1月'!F31+'2月'!F31+'3月'!F31+'5月'!F31+'6月'!F31</f>
        <v>2</v>
      </c>
      <c r="G31" s="9">
        <f>F31/E31</f>
        <v>1</v>
      </c>
      <c r="H31" s="8"/>
      <c r="I31" s="8"/>
      <c r="J31" s="9"/>
      <c r="K31" s="8"/>
      <c r="L31" s="8"/>
      <c r="M31" s="9"/>
      <c r="N31" s="8"/>
      <c r="O31" s="8"/>
      <c r="P31" s="9"/>
      <c r="Q31" s="27">
        <f t="shared" si="12"/>
        <v>64</v>
      </c>
      <c r="R31" s="8">
        <f t="shared" si="13"/>
        <v>64</v>
      </c>
      <c r="S31" s="24">
        <f t="shared" si="14"/>
        <v>1</v>
      </c>
    </row>
    <row r="32" spans="1:19">
      <c r="A32" s="7" t="s">
        <v>39</v>
      </c>
      <c r="B32" s="8">
        <f>'1月'!B32+'2月'!B32+'3月'!B32+'5月'!B32+'6月'!B32</f>
        <v>303</v>
      </c>
      <c r="C32" s="8">
        <f>'1月'!C32+'2月'!C32+'3月'!C32+'5月'!C32+'6月'!C32</f>
        <v>298</v>
      </c>
      <c r="D32" s="9">
        <f t="shared" si="11"/>
        <v>0.983498349834984</v>
      </c>
      <c r="E32" s="8">
        <f>'1月'!E32+'2月'!E32+'3月'!E32+'5月'!E32+'6月'!E32</f>
        <v>3</v>
      </c>
      <c r="F32" s="8">
        <f>'1月'!F32+'2月'!F32+'3月'!F32+'5月'!F32+'6月'!F32</f>
        <v>3</v>
      </c>
      <c r="G32" s="9">
        <f>F32/E32</f>
        <v>1</v>
      </c>
      <c r="H32" s="8"/>
      <c r="I32" s="8"/>
      <c r="J32" s="9"/>
      <c r="K32" s="8"/>
      <c r="L32" s="8"/>
      <c r="M32" s="9"/>
      <c r="N32" s="8"/>
      <c r="O32" s="8"/>
      <c r="P32" s="9"/>
      <c r="Q32" s="27">
        <f t="shared" si="12"/>
        <v>306</v>
      </c>
      <c r="R32" s="8">
        <f t="shared" si="13"/>
        <v>301</v>
      </c>
      <c r="S32" s="24">
        <f t="shared" si="14"/>
        <v>0.983660130718954</v>
      </c>
    </row>
    <row r="33" spans="1:19">
      <c r="A33" s="7" t="s">
        <v>40</v>
      </c>
      <c r="B33" s="8">
        <f>'1月'!B33+'2月'!B33+'3月'!B33+'5月'!B33+'6月'!B33</f>
        <v>8</v>
      </c>
      <c r="C33" s="8">
        <f>'1月'!C33+'2月'!C33+'3月'!C33+'5月'!C33+'6月'!C33</f>
        <v>7</v>
      </c>
      <c r="D33" s="9">
        <f t="shared" si="11"/>
        <v>0.875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>
        <f t="shared" si="12"/>
        <v>8</v>
      </c>
      <c r="R33" s="8">
        <f t="shared" si="13"/>
        <v>7</v>
      </c>
      <c r="S33" s="24">
        <f t="shared" si="14"/>
        <v>0.875</v>
      </c>
    </row>
    <row r="34" spans="1:19">
      <c r="A34" s="7" t="s">
        <v>41</v>
      </c>
      <c r="B34" s="8">
        <f>'1月'!B34+'2月'!B34+'3月'!B34+'5月'!B34+'6月'!B34</f>
        <v>7</v>
      </c>
      <c r="C34" s="8">
        <f>'1月'!C34+'2月'!C34+'3月'!C34+'5月'!C34+'6月'!C34</f>
        <v>6</v>
      </c>
      <c r="D34" s="9">
        <f t="shared" si="11"/>
        <v>0.857142857142857</v>
      </c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>
        <f t="shared" si="12"/>
        <v>7</v>
      </c>
      <c r="R34" s="8">
        <f t="shared" si="13"/>
        <v>6</v>
      </c>
      <c r="S34" s="24">
        <f t="shared" si="14"/>
        <v>0.857142857142857</v>
      </c>
    </row>
    <row r="35" spans="1:19">
      <c r="A35" s="10" t="s">
        <v>42</v>
      </c>
      <c r="B35" s="11">
        <f>SUM(B30:B34)</f>
        <v>386</v>
      </c>
      <c r="C35" s="11">
        <f>SUM(C30:C34)</f>
        <v>379</v>
      </c>
      <c r="D35" s="12">
        <f t="shared" si="11"/>
        <v>0.981865284974093</v>
      </c>
      <c r="E35" s="11">
        <f>SUM(E30:E34)</f>
        <v>5</v>
      </c>
      <c r="F35" s="11">
        <f>SUM(F30:F34)</f>
        <v>5</v>
      </c>
      <c r="G35" s="12">
        <f>F35/E35</f>
        <v>1</v>
      </c>
      <c r="H35" s="11"/>
      <c r="I35" s="11"/>
      <c r="J35" s="12"/>
      <c r="K35" s="11"/>
      <c r="L35" s="11"/>
      <c r="M35" s="12"/>
      <c r="N35" s="11"/>
      <c r="O35" s="11"/>
      <c r="P35" s="12"/>
      <c r="Q35" s="25">
        <f t="shared" si="12"/>
        <v>391</v>
      </c>
      <c r="R35" s="11">
        <f t="shared" si="13"/>
        <v>384</v>
      </c>
      <c r="S35" s="26">
        <f t="shared" si="14"/>
        <v>0.982097186700767</v>
      </c>
    </row>
    <row r="36" spans="1:19">
      <c r="A36" s="10" t="s">
        <v>43</v>
      </c>
      <c r="B36" s="11">
        <f>B29+B35</f>
        <v>563</v>
      </c>
      <c r="C36" s="11">
        <f>C29+C35</f>
        <v>542</v>
      </c>
      <c r="D36" s="12">
        <f t="shared" si="11"/>
        <v>0.962699822380107</v>
      </c>
      <c r="E36" s="11">
        <f>E29+E35</f>
        <v>8</v>
      </c>
      <c r="F36" s="11">
        <f>F29+F35</f>
        <v>8</v>
      </c>
      <c r="G36" s="12">
        <f>F36/E36</f>
        <v>1</v>
      </c>
      <c r="H36" s="11"/>
      <c r="I36" s="11"/>
      <c r="J36" s="12"/>
      <c r="K36" s="11"/>
      <c r="L36" s="11"/>
      <c r="M36" s="12"/>
      <c r="N36" s="11"/>
      <c r="O36" s="11"/>
      <c r="P36" s="12"/>
      <c r="Q36" s="25">
        <f t="shared" si="12"/>
        <v>571</v>
      </c>
      <c r="R36" s="11">
        <f t="shared" si="13"/>
        <v>550</v>
      </c>
      <c r="S36" s="26">
        <f t="shared" si="14"/>
        <v>0.963222416812609</v>
      </c>
    </row>
    <row r="37" spans="1:19">
      <c r="A37" s="7" t="s">
        <v>44</v>
      </c>
      <c r="B37" s="8">
        <f>'1月'!B37+'2月'!B37+'3月'!B37+'5月'!B37+'6月'!B37</f>
        <v>22</v>
      </c>
      <c r="C37" s="8">
        <f>'1月'!C37+'2月'!C37+'3月'!C37+'5月'!C37+'6月'!C37</f>
        <v>14</v>
      </c>
      <c r="D37" s="9">
        <f t="shared" si="11"/>
        <v>0.636363636363636</v>
      </c>
      <c r="E37" s="8">
        <f>'1月'!E37+'2月'!E37+'3月'!E37+'5月'!E37+'6月'!E37</f>
        <v>1</v>
      </c>
      <c r="F37" s="8">
        <f>'1月'!F37+'2月'!F37+'3月'!F37+'5月'!F37+'6月'!F37</f>
        <v>1</v>
      </c>
      <c r="G37" s="9">
        <f>F37/E37</f>
        <v>1</v>
      </c>
      <c r="H37" s="8"/>
      <c r="I37" s="8"/>
      <c r="J37" s="9"/>
      <c r="K37" s="8"/>
      <c r="L37" s="8"/>
      <c r="M37" s="9"/>
      <c r="N37" s="8"/>
      <c r="O37" s="8"/>
      <c r="P37" s="9"/>
      <c r="Q37" s="27">
        <f t="shared" si="12"/>
        <v>23</v>
      </c>
      <c r="R37" s="8">
        <f t="shared" si="13"/>
        <v>15</v>
      </c>
      <c r="S37" s="24">
        <f t="shared" si="14"/>
        <v>0.652173913043478</v>
      </c>
    </row>
    <row r="38" spans="1:19">
      <c r="A38" s="7" t="s">
        <v>45</v>
      </c>
      <c r="B38" s="8">
        <f>'1月'!B38+'2月'!B38+'3月'!B38+'5月'!B38+'6月'!B38</f>
        <v>60</v>
      </c>
      <c r="C38" s="8">
        <f>'1月'!C38+'2月'!C38+'3月'!C38+'5月'!C38+'6月'!C38</f>
        <v>57</v>
      </c>
      <c r="D38" s="9">
        <f t="shared" si="11"/>
        <v>0.95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27">
        <f t="shared" si="12"/>
        <v>60</v>
      </c>
      <c r="R38" s="8">
        <f t="shared" si="13"/>
        <v>57</v>
      </c>
      <c r="S38" s="24">
        <f t="shared" si="14"/>
        <v>0.95</v>
      </c>
    </row>
    <row r="39" spans="1:19">
      <c r="A39" s="7" t="s">
        <v>46</v>
      </c>
      <c r="B39" s="8">
        <f>'1月'!B39+'2月'!B39+'3月'!B39+'5月'!B39+'6月'!B39</f>
        <v>228</v>
      </c>
      <c r="C39" s="8">
        <f>'1月'!C39+'2月'!C39+'3月'!C39+'5月'!C39+'6月'!C39</f>
        <v>200</v>
      </c>
      <c r="D39" s="9">
        <f t="shared" si="11"/>
        <v>0.87719298245614</v>
      </c>
      <c r="E39" s="8">
        <f>'1月'!E39+'2月'!E39+'3月'!E39+'5月'!E39+'6月'!E39</f>
        <v>2</v>
      </c>
      <c r="F39" s="8">
        <f>'1月'!F39+'2月'!F39+'3月'!F39+'5月'!F39+'6月'!F39</f>
        <v>2</v>
      </c>
      <c r="G39" s="9">
        <f>F39/E39</f>
        <v>1</v>
      </c>
      <c r="H39" s="8"/>
      <c r="I39" s="8"/>
      <c r="J39" s="9"/>
      <c r="K39" s="8"/>
      <c r="L39" s="8"/>
      <c r="M39" s="9"/>
      <c r="N39" s="8"/>
      <c r="O39" s="8"/>
      <c r="P39" s="9"/>
      <c r="Q39" s="27">
        <f t="shared" si="12"/>
        <v>230</v>
      </c>
      <c r="R39" s="8">
        <f t="shared" si="13"/>
        <v>202</v>
      </c>
      <c r="S39" s="24">
        <f t="shared" si="14"/>
        <v>0.878260869565217</v>
      </c>
    </row>
    <row r="40" spans="1:19">
      <c r="A40" s="7" t="s">
        <v>47</v>
      </c>
      <c r="B40" s="8">
        <f>'1月'!B40+'2月'!B40+'3月'!B40+'5月'!B40+'6月'!B40</f>
        <v>4</v>
      </c>
      <c r="C40" s="8">
        <f>'1月'!C40+'2月'!C40+'3月'!C40+'5月'!C40+'6月'!C40</f>
        <v>3</v>
      </c>
      <c r="D40" s="9">
        <f t="shared" si="11"/>
        <v>0.75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27">
        <f t="shared" si="12"/>
        <v>4</v>
      </c>
      <c r="R40" s="8">
        <f t="shared" si="13"/>
        <v>3</v>
      </c>
      <c r="S40" s="24">
        <f t="shared" si="14"/>
        <v>0.75</v>
      </c>
    </row>
    <row r="41" spans="1:19">
      <c r="A41" s="7" t="s">
        <v>48</v>
      </c>
      <c r="B41" s="8">
        <f>'1月'!B41+'2月'!B41+'3月'!B41+'5月'!B41+'6月'!B41</f>
        <v>10</v>
      </c>
      <c r="C41" s="8">
        <f>'1月'!C41+'2月'!C41+'3月'!C41+'5月'!C41+'6月'!C41</f>
        <v>8</v>
      </c>
      <c r="D41" s="9">
        <f t="shared" si="11"/>
        <v>0.8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3">
        <f t="shared" si="12"/>
        <v>10</v>
      </c>
      <c r="R41" s="8">
        <f t="shared" si="13"/>
        <v>8</v>
      </c>
      <c r="S41" s="24">
        <f t="shared" si="14"/>
        <v>0.8</v>
      </c>
    </row>
    <row r="42" spans="1:19">
      <c r="A42" s="10" t="s">
        <v>49</v>
      </c>
      <c r="B42" s="11">
        <f>SUM(B37:B41)</f>
        <v>324</v>
      </c>
      <c r="C42" s="11">
        <f>SUM(C37:C41)</f>
        <v>282</v>
      </c>
      <c r="D42" s="12">
        <f t="shared" ref="D42:D51" si="15">C42/B42</f>
        <v>0.87037037037037</v>
      </c>
      <c r="E42" s="11">
        <f>SUM(E37:E41)</f>
        <v>3</v>
      </c>
      <c r="F42" s="11">
        <f>SUM(F37:F41)</f>
        <v>3</v>
      </c>
      <c r="G42" s="12">
        <f>F42/E42</f>
        <v>1</v>
      </c>
      <c r="H42" s="11"/>
      <c r="I42" s="11"/>
      <c r="J42" s="12"/>
      <c r="K42" s="11"/>
      <c r="L42" s="11"/>
      <c r="M42" s="12"/>
      <c r="N42" s="11"/>
      <c r="O42" s="11"/>
      <c r="P42" s="12"/>
      <c r="Q42" s="25">
        <f t="shared" ref="Q42:Q47" si="16">B42+E42+H42+K42+N42</f>
        <v>327</v>
      </c>
      <c r="R42" s="11">
        <f t="shared" ref="R42:R47" si="17">C42+F42+I42+L42+O42</f>
        <v>285</v>
      </c>
      <c r="S42" s="26">
        <f t="shared" ref="S42:S51" si="18">R42/Q42</f>
        <v>0.871559633027523</v>
      </c>
    </row>
    <row r="43" spans="1:19">
      <c r="A43" s="7" t="s">
        <v>50</v>
      </c>
      <c r="B43" s="8">
        <f>'1月'!B43+'2月'!B43+'3月'!B43+'5月'!B43+'6月'!B43</f>
        <v>2</v>
      </c>
      <c r="C43" s="8">
        <f>'1月'!C43+'2月'!C43+'3月'!C43+'5月'!C43+'6月'!C43</f>
        <v>2</v>
      </c>
      <c r="D43" s="9">
        <f t="shared" si="15"/>
        <v>1</v>
      </c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23">
        <f t="shared" si="16"/>
        <v>2</v>
      </c>
      <c r="R43" s="8">
        <f t="shared" si="17"/>
        <v>2</v>
      </c>
      <c r="S43" s="24">
        <f t="shared" si="18"/>
        <v>1</v>
      </c>
    </row>
    <row r="44" spans="1:19">
      <c r="A44" s="7" t="s">
        <v>51</v>
      </c>
      <c r="B44" s="8">
        <f>'1月'!B44+'2月'!B44+'3月'!B44+'5月'!B44+'6月'!B44</f>
        <v>159</v>
      </c>
      <c r="C44" s="8">
        <f>'1月'!C44+'2月'!C44+'3月'!C44+'5月'!C44+'6月'!C44</f>
        <v>151</v>
      </c>
      <c r="D44" s="9">
        <f t="shared" si="15"/>
        <v>0.949685534591195</v>
      </c>
      <c r="E44" s="8">
        <f>'1月'!E44+'2月'!E44+'3月'!E44+'5月'!E44+'6月'!E44</f>
        <v>1</v>
      </c>
      <c r="F44" s="8">
        <f>'1月'!F44+'2月'!F44+'3月'!F44+'5月'!F44+'6月'!F44</f>
        <v>1</v>
      </c>
      <c r="G44" s="9">
        <f>F44/E44</f>
        <v>1</v>
      </c>
      <c r="H44" s="8"/>
      <c r="I44" s="8"/>
      <c r="J44" s="9"/>
      <c r="K44" s="8"/>
      <c r="L44" s="8"/>
      <c r="M44" s="9"/>
      <c r="N44" s="8"/>
      <c r="O44" s="8"/>
      <c r="P44" s="9"/>
      <c r="Q44" s="27">
        <f t="shared" si="16"/>
        <v>160</v>
      </c>
      <c r="R44" s="8">
        <f t="shared" si="17"/>
        <v>152</v>
      </c>
      <c r="S44" s="24">
        <f t="shared" si="18"/>
        <v>0.95</v>
      </c>
    </row>
    <row r="45" spans="1:19">
      <c r="A45" s="7" t="s">
        <v>52</v>
      </c>
      <c r="B45" s="8">
        <f>'1月'!B45+'2月'!B45+'3月'!B45+'5月'!B45+'6月'!B45</f>
        <v>442</v>
      </c>
      <c r="C45" s="8">
        <f>'1月'!C45+'2月'!C45+'3月'!C45+'5月'!C45+'6月'!C45</f>
        <v>420</v>
      </c>
      <c r="D45" s="9">
        <f t="shared" si="15"/>
        <v>0.950226244343891</v>
      </c>
      <c r="E45" s="8">
        <f>'1月'!E45+'2月'!E45+'3月'!E45+'5月'!E45+'6月'!E45</f>
        <v>10</v>
      </c>
      <c r="F45" s="8">
        <f>'1月'!F45+'2月'!F45+'3月'!F45+'5月'!F45+'6月'!F45</f>
        <v>10</v>
      </c>
      <c r="G45" s="9">
        <f>F45/E45</f>
        <v>1</v>
      </c>
      <c r="H45" s="8"/>
      <c r="I45" s="8"/>
      <c r="J45" s="9"/>
      <c r="K45" s="8"/>
      <c r="L45" s="8"/>
      <c r="M45" s="9"/>
      <c r="N45" s="8"/>
      <c r="O45" s="8"/>
      <c r="P45" s="9"/>
      <c r="Q45" s="27">
        <f t="shared" si="16"/>
        <v>452</v>
      </c>
      <c r="R45" s="8">
        <f t="shared" si="17"/>
        <v>430</v>
      </c>
      <c r="S45" s="24">
        <f t="shared" si="18"/>
        <v>0.951327433628319</v>
      </c>
    </row>
    <row r="46" spans="1:19">
      <c r="A46" s="7" t="s">
        <v>53</v>
      </c>
      <c r="B46" s="8">
        <f>'1月'!B46+'2月'!B46+'3月'!B46+'5月'!B46+'6月'!B46</f>
        <v>16</v>
      </c>
      <c r="C46" s="8">
        <f>'1月'!C46+'2月'!C46+'3月'!C46+'5月'!C46+'6月'!C46</f>
        <v>15</v>
      </c>
      <c r="D46" s="9">
        <f t="shared" si="15"/>
        <v>0.9375</v>
      </c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27">
        <f t="shared" si="16"/>
        <v>16</v>
      </c>
      <c r="R46" s="8">
        <f t="shared" si="17"/>
        <v>15</v>
      </c>
      <c r="S46" s="24">
        <f t="shared" si="18"/>
        <v>0.9375</v>
      </c>
    </row>
    <row r="47" spans="1:19">
      <c r="A47" s="7" t="s">
        <v>54</v>
      </c>
      <c r="B47" s="8">
        <f>'1月'!B47+'2月'!B47+'3月'!B47+'5月'!B47+'6月'!B47</f>
        <v>12</v>
      </c>
      <c r="C47" s="8">
        <f>'1月'!C47+'2月'!C47+'3月'!C47+'5月'!C47+'6月'!C47</f>
        <v>12</v>
      </c>
      <c r="D47" s="9">
        <f t="shared" si="15"/>
        <v>1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3">
        <f t="shared" si="16"/>
        <v>12</v>
      </c>
      <c r="R47" s="8">
        <f t="shared" si="17"/>
        <v>12</v>
      </c>
      <c r="S47" s="24">
        <f t="shared" si="18"/>
        <v>1</v>
      </c>
    </row>
    <row r="48" spans="1:19">
      <c r="A48" s="10" t="s">
        <v>55</v>
      </c>
      <c r="B48" s="11">
        <f>SUM(B43:B47)</f>
        <v>631</v>
      </c>
      <c r="C48" s="11">
        <f>SUM(C43:C47)</f>
        <v>600</v>
      </c>
      <c r="D48" s="12">
        <f t="shared" si="15"/>
        <v>0.950871632329635</v>
      </c>
      <c r="E48" s="11">
        <f>SUM(E43:E47)</f>
        <v>11</v>
      </c>
      <c r="F48" s="11">
        <f>SUM(F43:F47)</f>
        <v>11</v>
      </c>
      <c r="G48" s="12">
        <f>F48/E48</f>
        <v>1</v>
      </c>
      <c r="H48" s="11"/>
      <c r="I48" s="11"/>
      <c r="J48" s="12"/>
      <c r="K48" s="11"/>
      <c r="L48" s="11"/>
      <c r="M48" s="12"/>
      <c r="N48" s="11"/>
      <c r="O48" s="11"/>
      <c r="P48" s="12"/>
      <c r="Q48" s="25">
        <f t="shared" ref="Q48:R51" si="19">B48+E48+H48+K48+N48</f>
        <v>642</v>
      </c>
      <c r="R48" s="11">
        <f t="shared" si="19"/>
        <v>611</v>
      </c>
      <c r="S48" s="26">
        <f t="shared" si="18"/>
        <v>0.951713395638629</v>
      </c>
    </row>
    <row r="49" spans="1:19">
      <c r="A49" s="10" t="s">
        <v>56</v>
      </c>
      <c r="B49" s="11">
        <f>B42+B48</f>
        <v>955</v>
      </c>
      <c r="C49" s="11">
        <f>C42+C48</f>
        <v>882</v>
      </c>
      <c r="D49" s="12">
        <f t="shared" si="15"/>
        <v>0.923560209424084</v>
      </c>
      <c r="E49" s="11">
        <f>E42+E48</f>
        <v>14</v>
      </c>
      <c r="F49" s="11">
        <f>F42+F48</f>
        <v>14</v>
      </c>
      <c r="G49" s="12">
        <f>F49/E49</f>
        <v>1</v>
      </c>
      <c r="H49" s="11"/>
      <c r="I49" s="11"/>
      <c r="J49" s="12"/>
      <c r="K49" s="11"/>
      <c r="L49" s="11"/>
      <c r="M49" s="12"/>
      <c r="N49" s="11"/>
      <c r="O49" s="11"/>
      <c r="P49" s="12"/>
      <c r="Q49" s="25">
        <f t="shared" si="19"/>
        <v>969</v>
      </c>
      <c r="R49" s="11">
        <f t="shared" si="19"/>
        <v>896</v>
      </c>
      <c r="S49" s="26">
        <f t="shared" si="18"/>
        <v>0.924664602683179</v>
      </c>
    </row>
    <row r="50" customHeight="1" spans="1:19">
      <c r="A50" s="10" t="s">
        <v>57</v>
      </c>
      <c r="B50" s="11">
        <f>B36+B49</f>
        <v>1518</v>
      </c>
      <c r="C50" s="11">
        <f>C36+C49</f>
        <v>1424</v>
      </c>
      <c r="D50" s="12">
        <f t="shared" si="15"/>
        <v>0.938076416337286</v>
      </c>
      <c r="E50" s="11">
        <f>E36+E49</f>
        <v>22</v>
      </c>
      <c r="F50" s="11">
        <f>F36+F49</f>
        <v>22</v>
      </c>
      <c r="G50" s="12">
        <f>F50/E50</f>
        <v>1</v>
      </c>
      <c r="H50" s="11"/>
      <c r="I50" s="11"/>
      <c r="J50" s="12"/>
      <c r="K50" s="11"/>
      <c r="L50" s="11"/>
      <c r="M50" s="12"/>
      <c r="N50" s="11"/>
      <c r="O50" s="11"/>
      <c r="P50" s="12"/>
      <c r="Q50" s="25">
        <f t="shared" si="19"/>
        <v>1540</v>
      </c>
      <c r="R50" s="11">
        <f t="shared" si="19"/>
        <v>1446</v>
      </c>
      <c r="S50" s="26">
        <f t="shared" si="18"/>
        <v>0.938961038961039</v>
      </c>
    </row>
    <row r="51" customHeight="1" spans="1:19">
      <c r="A51" s="10" t="s">
        <v>58</v>
      </c>
      <c r="B51" s="11">
        <f>B23+B50</f>
        <v>7251</v>
      </c>
      <c r="C51" s="11">
        <f>C23+C50</f>
        <v>6522</v>
      </c>
      <c r="D51" s="12">
        <f t="shared" si="15"/>
        <v>0.899462143152669</v>
      </c>
      <c r="E51" s="11">
        <f>E23+E50</f>
        <v>1782</v>
      </c>
      <c r="F51" s="11">
        <f>F23+F50</f>
        <v>1647</v>
      </c>
      <c r="G51" s="12">
        <f>F51/E51</f>
        <v>0.924242424242424</v>
      </c>
      <c r="H51" s="11"/>
      <c r="I51" s="11"/>
      <c r="J51" s="12"/>
      <c r="K51" s="11"/>
      <c r="L51" s="11"/>
      <c r="M51" s="12"/>
      <c r="N51" s="11">
        <f>N23+N50</f>
        <v>709</v>
      </c>
      <c r="O51" s="11">
        <f>O23+O50</f>
        <v>651</v>
      </c>
      <c r="P51" s="12">
        <f>O51/N51</f>
        <v>0.918194640338505</v>
      </c>
      <c r="Q51" s="28">
        <f t="shared" si="19"/>
        <v>9742</v>
      </c>
      <c r="R51" s="29">
        <f t="shared" si="19"/>
        <v>8820</v>
      </c>
      <c r="S51" s="30">
        <f t="shared" si="18"/>
        <v>0.905358242660645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scale="83" fitToWidth="0" orientation="portrait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:B7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1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317</v>
      </c>
      <c r="C4" s="8">
        <v>225</v>
      </c>
      <c r="D4" s="9">
        <f t="shared" ref="D4:D12" si="0">C4/B4</f>
        <v>0.709779179810726</v>
      </c>
      <c r="E4" s="8">
        <v>65</v>
      </c>
      <c r="F4" s="8">
        <v>48</v>
      </c>
      <c r="G4" s="9">
        <f t="shared" ref="G4:G12" si="1">F4/E4</f>
        <v>0.738461538461539</v>
      </c>
      <c r="H4" s="8"/>
      <c r="I4" s="8"/>
      <c r="J4" s="9"/>
      <c r="K4" s="8"/>
      <c r="L4" s="8"/>
      <c r="M4" s="9"/>
      <c r="N4" s="8">
        <v>96</v>
      </c>
      <c r="O4" s="8">
        <v>87</v>
      </c>
      <c r="P4" s="9">
        <f>O4/N4</f>
        <v>0.90625</v>
      </c>
      <c r="Q4" s="23">
        <f t="shared" ref="Q4:Q12" si="2">B4+E4+H4+K4+N4</f>
        <v>478</v>
      </c>
      <c r="R4" s="8">
        <f t="shared" ref="R4:R12" si="3">C4+F4+I4+L4+O4</f>
        <v>360</v>
      </c>
      <c r="S4" s="24">
        <f t="shared" ref="S4:S12" si="4">R4/Q4</f>
        <v>0.753138075313807</v>
      </c>
    </row>
    <row r="5" spans="1:19">
      <c r="A5" s="7" t="s">
        <v>12</v>
      </c>
      <c r="B5" s="8"/>
      <c r="C5" s="8"/>
      <c r="D5" s="9"/>
      <c r="E5" s="8">
        <v>91</v>
      </c>
      <c r="F5" s="8">
        <v>75</v>
      </c>
      <c r="G5" s="9">
        <f t="shared" si="1"/>
        <v>0.824175824175824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2"/>
        <v>91</v>
      </c>
      <c r="R5" s="8">
        <f t="shared" si="3"/>
        <v>75</v>
      </c>
      <c r="S5" s="24">
        <f t="shared" si="4"/>
        <v>0.824175824175824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v>242</v>
      </c>
      <c r="C7" s="8">
        <v>199</v>
      </c>
      <c r="D7" s="9">
        <f t="shared" si="0"/>
        <v>0.822314049586777</v>
      </c>
      <c r="E7" s="8"/>
      <c r="F7" s="8"/>
      <c r="G7" s="9"/>
      <c r="H7" s="8"/>
      <c r="I7" s="8"/>
      <c r="J7" s="9"/>
      <c r="K7" s="8">
        <v>3</v>
      </c>
      <c r="L7" s="8">
        <v>2</v>
      </c>
      <c r="M7" s="9">
        <f>L7/K7</f>
        <v>0.666666666666667</v>
      </c>
      <c r="N7" s="8"/>
      <c r="O7" s="8"/>
      <c r="P7" s="9"/>
      <c r="Q7" s="23">
        <f t="shared" si="2"/>
        <v>245</v>
      </c>
      <c r="R7" s="8">
        <f t="shared" si="3"/>
        <v>201</v>
      </c>
      <c r="S7" s="24">
        <f t="shared" si="4"/>
        <v>0.820408163265306</v>
      </c>
    </row>
    <row r="8" spans="1:19">
      <c r="A8" s="7" t="s">
        <v>15</v>
      </c>
      <c r="B8" s="8">
        <v>123</v>
      </c>
      <c r="C8" s="8">
        <v>108</v>
      </c>
      <c r="D8" s="9">
        <f t="shared" si="0"/>
        <v>0.878048780487805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23">
        <f t="shared" si="2"/>
        <v>123</v>
      </c>
      <c r="R8" s="8">
        <f t="shared" si="3"/>
        <v>108</v>
      </c>
      <c r="S8" s="24">
        <f t="shared" si="4"/>
        <v>0.878048780487805</v>
      </c>
    </row>
    <row r="9" spans="1:19">
      <c r="A9" s="10" t="s">
        <v>16</v>
      </c>
      <c r="B9" s="11">
        <f>SUM(B4:B8)</f>
        <v>682</v>
      </c>
      <c r="C9" s="11">
        <f>SUM(C4:C8)</f>
        <v>532</v>
      </c>
      <c r="D9" s="12">
        <f t="shared" si="0"/>
        <v>0.780058651026393</v>
      </c>
      <c r="E9" s="11">
        <f>SUM(E4:E8)</f>
        <v>156</v>
      </c>
      <c r="F9" s="11">
        <f>SUM(F4:F8)</f>
        <v>123</v>
      </c>
      <c r="G9" s="12">
        <f t="shared" si="1"/>
        <v>0.788461538461538</v>
      </c>
      <c r="H9" s="11"/>
      <c r="I9" s="11"/>
      <c r="J9" s="12"/>
      <c r="K9" s="11">
        <f>SUM(K4:K8)</f>
        <v>3</v>
      </c>
      <c r="L9" s="11">
        <f>SUM(L4:L8)</f>
        <v>2</v>
      </c>
      <c r="M9" s="12">
        <f>L9/K9</f>
        <v>0.666666666666667</v>
      </c>
      <c r="N9" s="11">
        <f>SUM(N4:N8)</f>
        <v>96</v>
      </c>
      <c r="O9" s="11">
        <f>SUM(O4:O8)</f>
        <v>87</v>
      </c>
      <c r="P9" s="12">
        <f>O9/N9</f>
        <v>0.90625</v>
      </c>
      <c r="Q9" s="25">
        <f t="shared" si="2"/>
        <v>937</v>
      </c>
      <c r="R9" s="11">
        <f t="shared" si="3"/>
        <v>744</v>
      </c>
      <c r="S9" s="26">
        <f t="shared" si="4"/>
        <v>0.794023479188901</v>
      </c>
    </row>
    <row r="10" spans="1:19">
      <c r="A10" s="7" t="s">
        <v>17</v>
      </c>
      <c r="B10" s="8">
        <v>322</v>
      </c>
      <c r="C10" s="8">
        <v>318</v>
      </c>
      <c r="D10" s="9">
        <f t="shared" si="0"/>
        <v>0.987577639751553</v>
      </c>
      <c r="E10" s="8">
        <v>91</v>
      </c>
      <c r="F10" s="8">
        <v>89</v>
      </c>
      <c r="G10" s="9">
        <f t="shared" si="1"/>
        <v>0.978021978021978</v>
      </c>
      <c r="H10" s="8"/>
      <c r="I10" s="8"/>
      <c r="J10" s="9"/>
      <c r="K10" s="8"/>
      <c r="L10" s="8"/>
      <c r="M10" s="9"/>
      <c r="N10" s="8">
        <v>132</v>
      </c>
      <c r="O10" s="8">
        <v>129</v>
      </c>
      <c r="P10" s="9">
        <f>O10/N10</f>
        <v>0.977272727272727</v>
      </c>
      <c r="Q10" s="27">
        <f t="shared" si="2"/>
        <v>545</v>
      </c>
      <c r="R10" s="8">
        <f t="shared" si="3"/>
        <v>536</v>
      </c>
      <c r="S10" s="24">
        <f t="shared" si="4"/>
        <v>0.98348623853211</v>
      </c>
    </row>
    <row r="11" spans="1:19">
      <c r="A11" s="7" t="s">
        <v>18</v>
      </c>
      <c r="B11" s="8">
        <v>60</v>
      </c>
      <c r="C11" s="8">
        <v>57</v>
      </c>
      <c r="D11" s="9">
        <f t="shared" si="0"/>
        <v>0.95</v>
      </c>
      <c r="E11" s="8">
        <v>58</v>
      </c>
      <c r="F11" s="8">
        <v>50</v>
      </c>
      <c r="G11" s="9">
        <f t="shared" si="1"/>
        <v>0.862068965517241</v>
      </c>
      <c r="H11" s="8"/>
      <c r="I11" s="8"/>
      <c r="J11" s="9"/>
      <c r="K11" s="8"/>
      <c r="L11" s="8"/>
      <c r="M11" s="9"/>
      <c r="N11" s="8">
        <v>55</v>
      </c>
      <c r="O11" s="8">
        <v>46</v>
      </c>
      <c r="P11" s="9">
        <f>O11/N11</f>
        <v>0.836363636363636</v>
      </c>
      <c r="Q11" s="27">
        <f t="shared" si="2"/>
        <v>173</v>
      </c>
      <c r="R11" s="8">
        <f t="shared" si="3"/>
        <v>153</v>
      </c>
      <c r="S11" s="24">
        <f t="shared" si="4"/>
        <v>0.884393063583815</v>
      </c>
    </row>
    <row r="12" spans="1:19">
      <c r="A12" s="7" t="s">
        <v>19</v>
      </c>
      <c r="B12" s="8">
        <v>88</v>
      </c>
      <c r="C12" s="8">
        <v>81</v>
      </c>
      <c r="D12" s="9">
        <f t="shared" si="0"/>
        <v>0.920454545454545</v>
      </c>
      <c r="E12" s="8">
        <v>9</v>
      </c>
      <c r="F12" s="8">
        <v>5</v>
      </c>
      <c r="G12" s="9">
        <f t="shared" si="1"/>
        <v>0.555555555555556</v>
      </c>
      <c r="H12" s="8"/>
      <c r="I12" s="8"/>
      <c r="J12" s="9"/>
      <c r="K12" s="8">
        <v>7</v>
      </c>
      <c r="L12" s="8">
        <v>7</v>
      </c>
      <c r="M12" s="9">
        <f>L12/K12</f>
        <v>1</v>
      </c>
      <c r="N12" s="8">
        <v>36</v>
      </c>
      <c r="O12" s="8">
        <v>32</v>
      </c>
      <c r="P12" s="9">
        <f>O12/N12</f>
        <v>0.888888888888889</v>
      </c>
      <c r="Q12" s="27">
        <f t="shared" si="2"/>
        <v>140</v>
      </c>
      <c r="R12" s="8">
        <f t="shared" si="3"/>
        <v>125</v>
      </c>
      <c r="S12" s="24">
        <f t="shared" si="4"/>
        <v>0.892857142857143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>
        <v>12</v>
      </c>
      <c r="C14" s="8">
        <v>12</v>
      </c>
      <c r="D14" s="9">
        <f>C14/B14</f>
        <v>1</v>
      </c>
      <c r="E14" s="8">
        <v>266</v>
      </c>
      <c r="F14" s="8">
        <v>253</v>
      </c>
      <c r="G14" s="9">
        <f>F14/E14</f>
        <v>0.951127819548872</v>
      </c>
      <c r="H14" s="8"/>
      <c r="I14" s="8"/>
      <c r="J14" s="9"/>
      <c r="K14" s="8">
        <v>7</v>
      </c>
      <c r="L14" s="8">
        <v>7</v>
      </c>
      <c r="M14" s="9">
        <f>L14/K14</f>
        <v>1</v>
      </c>
      <c r="N14" s="8">
        <v>3</v>
      </c>
      <c r="O14" s="8">
        <v>3</v>
      </c>
      <c r="P14" s="9">
        <f>O14/N14</f>
        <v>1</v>
      </c>
      <c r="Q14" s="27">
        <f t="shared" ref="Q14:Q26" si="5">B14+E14+H14+K14+N14</f>
        <v>288</v>
      </c>
      <c r="R14" s="8">
        <f t="shared" ref="R14:R26" si="6">C14+F14+I14+L14+O14</f>
        <v>275</v>
      </c>
      <c r="S14" s="24">
        <f t="shared" ref="S14:S26" si="7">R14/Q14</f>
        <v>0.954861111111111</v>
      </c>
    </row>
    <row r="15" spans="1:19">
      <c r="A15" s="7" t="s">
        <v>22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27"/>
      <c r="R15" s="8"/>
      <c r="S15" s="24"/>
    </row>
    <row r="16" spans="1:19">
      <c r="A16" s="7" t="s">
        <v>23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/>
      <c r="R16" s="8"/>
      <c r="S16" s="24"/>
    </row>
    <row r="17" spans="1:19">
      <c r="A17" s="7" t="s">
        <v>24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/>
      <c r="R17" s="8"/>
      <c r="S17" s="24"/>
    </row>
    <row r="18" spans="1:19">
      <c r="A18" s="7" t="s">
        <v>25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/>
      <c r="R18" s="8"/>
      <c r="S18" s="24"/>
    </row>
    <row r="19" spans="1:19">
      <c r="A19" s="7" t="s">
        <v>26</v>
      </c>
      <c r="B19" s="8"/>
      <c r="C19" s="8"/>
      <c r="D19" s="9"/>
      <c r="E19" s="8">
        <v>3</v>
      </c>
      <c r="F19" s="8">
        <v>3</v>
      </c>
      <c r="G19" s="9">
        <f t="shared" ref="G19:G24" si="8">F19/E19</f>
        <v>1</v>
      </c>
      <c r="H19" s="8"/>
      <c r="I19" s="8"/>
      <c r="J19" s="9"/>
      <c r="K19" s="8"/>
      <c r="L19" s="8"/>
      <c r="M19" s="9"/>
      <c r="N19" s="8">
        <v>2</v>
      </c>
      <c r="O19" s="8">
        <v>2</v>
      </c>
      <c r="P19" s="9">
        <f>O19/N19</f>
        <v>1</v>
      </c>
      <c r="Q19" s="27">
        <f t="shared" si="5"/>
        <v>5</v>
      </c>
      <c r="R19" s="8">
        <f t="shared" si="6"/>
        <v>5</v>
      </c>
      <c r="S19" s="24">
        <f t="shared" si="7"/>
        <v>1</v>
      </c>
    </row>
    <row r="20" spans="1:19">
      <c r="A20" s="7" t="s">
        <v>27</v>
      </c>
      <c r="B20" s="8">
        <v>1</v>
      </c>
      <c r="C20" s="8">
        <v>0</v>
      </c>
      <c r="D20" s="9">
        <f t="shared" ref="D20:D26" si="9">C20/B20</f>
        <v>0</v>
      </c>
      <c r="E20" s="8">
        <v>11</v>
      </c>
      <c r="F20" s="8">
        <v>10</v>
      </c>
      <c r="G20" s="9">
        <f t="shared" si="8"/>
        <v>0.909090909090909</v>
      </c>
      <c r="H20" s="8"/>
      <c r="I20" s="8"/>
      <c r="J20" s="9"/>
      <c r="K20" s="8">
        <v>2</v>
      </c>
      <c r="L20" s="8">
        <v>2</v>
      </c>
      <c r="M20" s="9">
        <f>L20/K20</f>
        <v>1</v>
      </c>
      <c r="N20" s="8"/>
      <c r="O20" s="8"/>
      <c r="P20" s="9"/>
      <c r="Q20" s="27">
        <f t="shared" si="5"/>
        <v>14</v>
      </c>
      <c r="R20" s="8">
        <f t="shared" si="6"/>
        <v>12</v>
      </c>
      <c r="S20" s="24">
        <f t="shared" si="7"/>
        <v>0.857142857142857</v>
      </c>
    </row>
    <row r="21" spans="1:19">
      <c r="A21" s="7" t="s">
        <v>28</v>
      </c>
      <c r="B21" s="8">
        <v>1</v>
      </c>
      <c r="C21" s="8">
        <v>1</v>
      </c>
      <c r="D21" s="9">
        <f t="shared" si="9"/>
        <v>1</v>
      </c>
      <c r="E21" s="8">
        <v>13</v>
      </c>
      <c r="F21" s="8">
        <v>13</v>
      </c>
      <c r="G21" s="9">
        <f t="shared" si="8"/>
        <v>1</v>
      </c>
      <c r="H21" s="8"/>
      <c r="I21" s="8"/>
      <c r="J21" s="9"/>
      <c r="K21" s="8"/>
      <c r="L21" s="8"/>
      <c r="M21" s="9"/>
      <c r="N21" s="8">
        <v>1</v>
      </c>
      <c r="O21" s="8">
        <v>1</v>
      </c>
      <c r="P21" s="9">
        <f>O21/N21</f>
        <v>1</v>
      </c>
      <c r="Q21" s="27">
        <f t="shared" si="5"/>
        <v>15</v>
      </c>
      <c r="R21" s="8">
        <f t="shared" si="6"/>
        <v>15</v>
      </c>
      <c r="S21" s="24">
        <f t="shared" si="7"/>
        <v>1</v>
      </c>
    </row>
    <row r="22" spans="1:19">
      <c r="A22" s="10" t="s">
        <v>29</v>
      </c>
      <c r="B22" s="11">
        <f>SUM(B10:B21)</f>
        <v>484</v>
      </c>
      <c r="C22" s="11">
        <f>SUM(C10:C21)</f>
        <v>469</v>
      </c>
      <c r="D22" s="12">
        <f t="shared" si="9"/>
        <v>0.96900826446281</v>
      </c>
      <c r="E22" s="11">
        <f>SUM(E10:E21)</f>
        <v>451</v>
      </c>
      <c r="F22" s="11">
        <f>SUM(F10:F21)</f>
        <v>423</v>
      </c>
      <c r="G22" s="12">
        <f t="shared" si="8"/>
        <v>0.937915742793792</v>
      </c>
      <c r="H22" s="11"/>
      <c r="I22" s="11"/>
      <c r="J22" s="12"/>
      <c r="K22" s="11">
        <f>SUM(K10:K21)</f>
        <v>16</v>
      </c>
      <c r="L22" s="11">
        <f>SUM(L10:L21)</f>
        <v>16</v>
      </c>
      <c r="M22" s="12">
        <f>L22/K22</f>
        <v>1</v>
      </c>
      <c r="N22" s="11">
        <f>SUM(N10:N21)</f>
        <v>229</v>
      </c>
      <c r="O22" s="11">
        <f>SUM(O10:O21)</f>
        <v>213</v>
      </c>
      <c r="P22" s="12">
        <f>O22/N22</f>
        <v>0.930131004366812</v>
      </c>
      <c r="Q22" s="25">
        <f t="shared" si="5"/>
        <v>1180</v>
      </c>
      <c r="R22" s="11">
        <f t="shared" si="6"/>
        <v>1121</v>
      </c>
      <c r="S22" s="26">
        <f t="shared" si="7"/>
        <v>0.95</v>
      </c>
    </row>
    <row r="23" spans="1:19">
      <c r="A23" s="10" t="s">
        <v>30</v>
      </c>
      <c r="B23" s="11">
        <f>B9+B22</f>
        <v>1166</v>
      </c>
      <c r="C23" s="11">
        <f>C9+C22</f>
        <v>1001</v>
      </c>
      <c r="D23" s="12">
        <f t="shared" si="9"/>
        <v>0.858490566037736</v>
      </c>
      <c r="E23" s="11">
        <f>E9+E22</f>
        <v>607</v>
      </c>
      <c r="F23" s="11">
        <f>F9+F22</f>
        <v>546</v>
      </c>
      <c r="G23" s="12">
        <f t="shared" si="8"/>
        <v>0.899505766062603</v>
      </c>
      <c r="H23" s="11"/>
      <c r="I23" s="11"/>
      <c r="J23" s="12"/>
      <c r="K23" s="11">
        <f>K9+K22</f>
        <v>19</v>
      </c>
      <c r="L23" s="11">
        <f>L9+L22</f>
        <v>18</v>
      </c>
      <c r="M23" s="12">
        <f>L23/K23</f>
        <v>0.947368421052632</v>
      </c>
      <c r="N23" s="11">
        <f>N9+N22</f>
        <v>325</v>
      </c>
      <c r="O23" s="11">
        <f>O9+O22</f>
        <v>300</v>
      </c>
      <c r="P23" s="12">
        <f>O23/N23</f>
        <v>0.923076923076923</v>
      </c>
      <c r="Q23" s="25">
        <f t="shared" si="5"/>
        <v>2117</v>
      </c>
      <c r="R23" s="11">
        <f t="shared" si="6"/>
        <v>1865</v>
      </c>
      <c r="S23" s="26">
        <f t="shared" si="7"/>
        <v>0.880963627775153</v>
      </c>
    </row>
    <row r="24" spans="1:19">
      <c r="A24" s="7" t="s">
        <v>31</v>
      </c>
      <c r="B24" s="8">
        <v>45</v>
      </c>
      <c r="C24" s="8">
        <v>34</v>
      </c>
      <c r="D24" s="9">
        <f t="shared" si="9"/>
        <v>0.755555555555556</v>
      </c>
      <c r="E24" s="8">
        <v>15</v>
      </c>
      <c r="F24" s="8">
        <v>11</v>
      </c>
      <c r="G24" s="9">
        <f t="shared" si="8"/>
        <v>0.733333333333333</v>
      </c>
      <c r="H24" s="8"/>
      <c r="I24" s="8"/>
      <c r="J24" s="9"/>
      <c r="K24" s="8">
        <v>2</v>
      </c>
      <c r="L24" s="8">
        <v>2</v>
      </c>
      <c r="M24" s="9">
        <f>L24/K24</f>
        <v>1</v>
      </c>
      <c r="N24" s="8"/>
      <c r="O24" s="8"/>
      <c r="P24" s="9"/>
      <c r="Q24" s="27">
        <f t="shared" si="5"/>
        <v>62</v>
      </c>
      <c r="R24" s="8">
        <f t="shared" si="6"/>
        <v>47</v>
      </c>
      <c r="S24" s="24">
        <f t="shared" si="7"/>
        <v>0.758064516129032</v>
      </c>
    </row>
    <row r="25" spans="1:19">
      <c r="A25" s="7" t="s">
        <v>32</v>
      </c>
      <c r="B25" s="8"/>
      <c r="C25" s="8"/>
      <c r="D25" s="9"/>
      <c r="E25" s="8"/>
      <c r="F25" s="8"/>
      <c r="G25" s="9"/>
      <c r="H25" s="8"/>
      <c r="I25" s="8"/>
      <c r="J25" s="9"/>
      <c r="K25" s="8">
        <v>2</v>
      </c>
      <c r="L25" s="8">
        <v>2</v>
      </c>
      <c r="M25" s="9">
        <f>L25/K25</f>
        <v>1</v>
      </c>
      <c r="N25" s="8"/>
      <c r="O25" s="8"/>
      <c r="P25" s="9"/>
      <c r="Q25" s="27">
        <f t="shared" si="5"/>
        <v>2</v>
      </c>
      <c r="R25" s="8">
        <f t="shared" si="6"/>
        <v>2</v>
      </c>
      <c r="S25" s="24">
        <f t="shared" si="7"/>
        <v>1</v>
      </c>
    </row>
    <row r="26" spans="1:19">
      <c r="A26" s="7" t="s">
        <v>33</v>
      </c>
      <c r="B26" s="8">
        <v>4</v>
      </c>
      <c r="C26" s="8">
        <v>3</v>
      </c>
      <c r="D26" s="9">
        <f t="shared" si="9"/>
        <v>0.75</v>
      </c>
      <c r="E26" s="8"/>
      <c r="F26" s="8"/>
      <c r="G26" s="9"/>
      <c r="H26" s="8"/>
      <c r="I26" s="8"/>
      <c r="J26" s="9"/>
      <c r="K26" s="8">
        <v>4</v>
      </c>
      <c r="L26" s="8">
        <v>4</v>
      </c>
      <c r="M26" s="9">
        <f>L26/K26</f>
        <v>1</v>
      </c>
      <c r="N26" s="8">
        <v>1</v>
      </c>
      <c r="O26" s="8">
        <v>1</v>
      </c>
      <c r="P26" s="9">
        <f>O26/N26</f>
        <v>1</v>
      </c>
      <c r="Q26" s="27">
        <f t="shared" si="5"/>
        <v>9</v>
      </c>
      <c r="R26" s="8">
        <f t="shared" si="6"/>
        <v>8</v>
      </c>
      <c r="S26" s="24">
        <f t="shared" si="7"/>
        <v>0.888888888888889</v>
      </c>
    </row>
    <row r="27" spans="1:19">
      <c r="A27" s="7" t="s">
        <v>34</v>
      </c>
      <c r="B27" s="8"/>
      <c r="C27" s="8"/>
      <c r="D27" s="9"/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27"/>
      <c r="R27" s="8"/>
      <c r="S27" s="24"/>
    </row>
    <row r="28" spans="1:19">
      <c r="A28" s="7" t="s">
        <v>35</v>
      </c>
      <c r="B28" s="8">
        <v>1</v>
      </c>
      <c r="C28" s="8">
        <v>1</v>
      </c>
      <c r="D28" s="9">
        <f t="shared" ref="D28:D51" si="10">C28/B28</f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7">
        <f t="shared" ref="Q28:Q51" si="11">B28+E28+H28+K28+N28</f>
        <v>1</v>
      </c>
      <c r="R28" s="8">
        <f t="shared" ref="R28:R51" si="12">C28+F28+I28+L28+O28</f>
        <v>1</v>
      </c>
      <c r="S28" s="24">
        <f t="shared" ref="S28:S51" si="13">R28/Q28</f>
        <v>1</v>
      </c>
    </row>
    <row r="29" spans="1:19">
      <c r="A29" s="10" t="s">
        <v>36</v>
      </c>
      <c r="B29" s="11">
        <f>SUM(B24:B28)</f>
        <v>50</v>
      </c>
      <c r="C29" s="11">
        <f>SUM(C24:C28)</f>
        <v>38</v>
      </c>
      <c r="D29" s="12">
        <f t="shared" si="10"/>
        <v>0.76</v>
      </c>
      <c r="E29" s="11">
        <f>SUM(E24:E28)</f>
        <v>15</v>
      </c>
      <c r="F29" s="11">
        <f>SUM(F24:F28)</f>
        <v>11</v>
      </c>
      <c r="G29" s="12">
        <f>F29/E29</f>
        <v>0.733333333333333</v>
      </c>
      <c r="H29" s="11"/>
      <c r="I29" s="11"/>
      <c r="J29" s="12"/>
      <c r="K29" s="11">
        <f>SUM(K24:K28)</f>
        <v>8</v>
      </c>
      <c r="L29" s="11">
        <f>SUM(L24:L28)</f>
        <v>8</v>
      </c>
      <c r="M29" s="12">
        <f>L29/K29</f>
        <v>1</v>
      </c>
      <c r="N29" s="11">
        <f>SUM(N24:N28)</f>
        <v>1</v>
      </c>
      <c r="O29" s="11">
        <f>SUM(O24:O28)</f>
        <v>1</v>
      </c>
      <c r="P29" s="12">
        <f>O29/N29</f>
        <v>1</v>
      </c>
      <c r="Q29" s="25">
        <f t="shared" si="11"/>
        <v>74</v>
      </c>
      <c r="R29" s="11">
        <f t="shared" si="12"/>
        <v>58</v>
      </c>
      <c r="S29" s="26">
        <f t="shared" si="13"/>
        <v>0.783783783783784</v>
      </c>
    </row>
    <row r="30" spans="1:19">
      <c r="A30" s="7" t="s">
        <v>37</v>
      </c>
      <c r="B30" s="8">
        <v>11</v>
      </c>
      <c r="C30" s="8">
        <v>11</v>
      </c>
      <c r="D30" s="9">
        <f t="shared" si="10"/>
        <v>1</v>
      </c>
      <c r="E30" s="8">
        <v>20</v>
      </c>
      <c r="F30" s="8">
        <v>19</v>
      </c>
      <c r="G30" s="9">
        <f>F30/E30</f>
        <v>0.95</v>
      </c>
      <c r="H30" s="8"/>
      <c r="I30" s="8"/>
      <c r="J30" s="9"/>
      <c r="K30" s="8">
        <v>1</v>
      </c>
      <c r="L30" s="8">
        <v>1</v>
      </c>
      <c r="M30" s="9">
        <f>L30/K30</f>
        <v>1</v>
      </c>
      <c r="N30" s="8"/>
      <c r="O30" s="8"/>
      <c r="P30" s="9"/>
      <c r="Q30" s="27"/>
      <c r="R30" s="8"/>
      <c r="S30" s="24"/>
    </row>
    <row r="31" spans="1:19">
      <c r="A31" s="7" t="s">
        <v>38</v>
      </c>
      <c r="B31" s="8">
        <v>2</v>
      </c>
      <c r="C31" s="8">
        <v>2</v>
      </c>
      <c r="D31" s="9">
        <f t="shared" si="10"/>
        <v>1</v>
      </c>
      <c r="E31" s="8"/>
      <c r="F31" s="8"/>
      <c r="G31" s="9"/>
      <c r="H31" s="8"/>
      <c r="I31" s="8"/>
      <c r="J31" s="9"/>
      <c r="K31" s="8">
        <v>9</v>
      </c>
      <c r="L31" s="8">
        <v>9</v>
      </c>
      <c r="M31" s="9">
        <f>L31/K31</f>
        <v>1</v>
      </c>
      <c r="N31" s="8"/>
      <c r="O31" s="8"/>
      <c r="P31" s="9"/>
      <c r="Q31" s="27">
        <f t="shared" si="11"/>
        <v>11</v>
      </c>
      <c r="R31" s="8">
        <f t="shared" si="12"/>
        <v>11</v>
      </c>
      <c r="S31" s="24">
        <f t="shared" si="13"/>
        <v>1</v>
      </c>
    </row>
    <row r="32" spans="1:19">
      <c r="A32" s="7" t="s">
        <v>39</v>
      </c>
      <c r="B32" s="8">
        <v>5</v>
      </c>
      <c r="C32" s="8">
        <v>5</v>
      </c>
      <c r="D32" s="9">
        <f t="shared" si="10"/>
        <v>1</v>
      </c>
      <c r="E32" s="8"/>
      <c r="F32" s="8"/>
      <c r="G32" s="9"/>
      <c r="H32" s="8"/>
      <c r="I32" s="8"/>
      <c r="J32" s="9"/>
      <c r="K32" s="8">
        <v>2</v>
      </c>
      <c r="L32" s="8">
        <v>2</v>
      </c>
      <c r="M32" s="9">
        <f>L32/K32</f>
        <v>1</v>
      </c>
      <c r="N32" s="8"/>
      <c r="O32" s="8"/>
      <c r="P32" s="9"/>
      <c r="Q32" s="27">
        <f t="shared" si="11"/>
        <v>7</v>
      </c>
      <c r="R32" s="8">
        <f t="shared" si="12"/>
        <v>7</v>
      </c>
      <c r="S32" s="24">
        <f t="shared" si="13"/>
        <v>1</v>
      </c>
    </row>
    <row r="33" spans="1:19">
      <c r="A33" s="7" t="s">
        <v>40</v>
      </c>
      <c r="B33" s="8"/>
      <c r="C33" s="8"/>
      <c r="D33" s="9"/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/>
      <c r="R33" s="8"/>
      <c r="S33" s="24"/>
    </row>
    <row r="34" spans="1:19">
      <c r="A34" s="7" t="s">
        <v>41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/>
      <c r="R34" s="8"/>
      <c r="S34" s="24"/>
    </row>
    <row r="35" spans="1:19">
      <c r="A35" s="10" t="s">
        <v>42</v>
      </c>
      <c r="B35" s="11">
        <f>SUM(B30:B34)</f>
        <v>18</v>
      </c>
      <c r="C35" s="11">
        <f>SUM(C30:C34)</f>
        <v>18</v>
      </c>
      <c r="D35" s="12">
        <f t="shared" si="10"/>
        <v>1</v>
      </c>
      <c r="E35" s="11">
        <f>SUM(E30:E34)</f>
        <v>20</v>
      </c>
      <c r="F35" s="11">
        <f>SUM(F30:F34)</f>
        <v>19</v>
      </c>
      <c r="G35" s="12">
        <f>F35/E35</f>
        <v>0.95</v>
      </c>
      <c r="H35" s="11"/>
      <c r="I35" s="11"/>
      <c r="J35" s="12"/>
      <c r="K35" s="11">
        <f>SUM(K30:K34)</f>
        <v>12</v>
      </c>
      <c r="L35" s="11">
        <f>SUM(L30:L34)</f>
        <v>12</v>
      </c>
      <c r="M35" s="12">
        <f>L35/K35</f>
        <v>1</v>
      </c>
      <c r="N35" s="11"/>
      <c r="O35" s="11"/>
      <c r="P35" s="12"/>
      <c r="Q35" s="25">
        <f t="shared" si="11"/>
        <v>50</v>
      </c>
      <c r="R35" s="11">
        <f t="shared" si="12"/>
        <v>49</v>
      </c>
      <c r="S35" s="26">
        <f t="shared" si="13"/>
        <v>0.98</v>
      </c>
    </row>
    <row r="36" spans="1:19">
      <c r="A36" s="10" t="s">
        <v>43</v>
      </c>
      <c r="B36" s="11">
        <f>B29+B35</f>
        <v>68</v>
      </c>
      <c r="C36" s="11">
        <f>C29+C35</f>
        <v>56</v>
      </c>
      <c r="D36" s="12">
        <f t="shared" si="10"/>
        <v>0.823529411764706</v>
      </c>
      <c r="E36" s="11">
        <f>E29+E35</f>
        <v>35</v>
      </c>
      <c r="F36" s="11">
        <f>F29+F35</f>
        <v>30</v>
      </c>
      <c r="G36" s="12">
        <f>F36/E36</f>
        <v>0.857142857142857</v>
      </c>
      <c r="H36" s="11"/>
      <c r="I36" s="11"/>
      <c r="J36" s="12"/>
      <c r="K36" s="11">
        <f>K29+K35</f>
        <v>20</v>
      </c>
      <c r="L36" s="11">
        <f>L29+L35</f>
        <v>20</v>
      </c>
      <c r="M36" s="12">
        <f>L36/K36</f>
        <v>1</v>
      </c>
      <c r="N36" s="11">
        <f>N29+N35</f>
        <v>1</v>
      </c>
      <c r="O36" s="11">
        <f>O29+O35</f>
        <v>1</v>
      </c>
      <c r="P36" s="12">
        <f>O36/N36</f>
        <v>1</v>
      </c>
      <c r="Q36" s="25">
        <f t="shared" si="11"/>
        <v>124</v>
      </c>
      <c r="R36" s="11">
        <f t="shared" si="12"/>
        <v>107</v>
      </c>
      <c r="S36" s="26">
        <f t="shared" si="13"/>
        <v>0.862903225806452</v>
      </c>
    </row>
    <row r="37" spans="1:19">
      <c r="A37" s="7" t="s">
        <v>44</v>
      </c>
      <c r="B37" s="8">
        <v>49</v>
      </c>
      <c r="C37" s="8">
        <v>40</v>
      </c>
      <c r="D37" s="9">
        <f t="shared" si="10"/>
        <v>0.816326530612245</v>
      </c>
      <c r="E37" s="8">
        <v>12</v>
      </c>
      <c r="F37" s="8">
        <v>10</v>
      </c>
      <c r="G37" s="9">
        <f>F37/E37</f>
        <v>0.833333333333333</v>
      </c>
      <c r="H37" s="8"/>
      <c r="I37" s="8"/>
      <c r="J37" s="9"/>
      <c r="K37" s="8">
        <v>3</v>
      </c>
      <c r="L37" s="8">
        <v>3</v>
      </c>
      <c r="M37" s="9">
        <f>L37/K37</f>
        <v>1</v>
      </c>
      <c r="N37" s="8"/>
      <c r="O37" s="8"/>
      <c r="P37" s="9"/>
      <c r="Q37" s="27">
        <f t="shared" si="11"/>
        <v>64</v>
      </c>
      <c r="R37" s="8">
        <f t="shared" si="12"/>
        <v>53</v>
      </c>
      <c r="S37" s="24">
        <f t="shared" si="13"/>
        <v>0.828125</v>
      </c>
    </row>
    <row r="38" spans="1:19">
      <c r="A38" s="7" t="s">
        <v>45</v>
      </c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27"/>
      <c r="R38" s="8"/>
      <c r="S38" s="24"/>
    </row>
    <row r="39" spans="1:19">
      <c r="A39" s="7" t="s">
        <v>46</v>
      </c>
      <c r="B39" s="8">
        <v>6</v>
      </c>
      <c r="C39" s="8">
        <v>5</v>
      </c>
      <c r="D39" s="9">
        <f t="shared" si="10"/>
        <v>0.833333333333333</v>
      </c>
      <c r="E39" s="8">
        <v>4</v>
      </c>
      <c r="F39" s="8">
        <v>3</v>
      </c>
      <c r="G39" s="9">
        <f>F39/E39</f>
        <v>0.75</v>
      </c>
      <c r="H39" s="8"/>
      <c r="I39" s="8"/>
      <c r="J39" s="9"/>
      <c r="K39" s="8">
        <v>1</v>
      </c>
      <c r="L39" s="8">
        <v>1</v>
      </c>
      <c r="M39" s="9">
        <f>L39/K39</f>
        <v>1</v>
      </c>
      <c r="N39" s="8">
        <v>1</v>
      </c>
      <c r="O39" s="8">
        <v>1</v>
      </c>
      <c r="P39" s="9">
        <f>O39/N39</f>
        <v>1</v>
      </c>
      <c r="Q39" s="27">
        <f t="shared" si="11"/>
        <v>12</v>
      </c>
      <c r="R39" s="8">
        <f t="shared" si="12"/>
        <v>10</v>
      </c>
      <c r="S39" s="24">
        <f t="shared" si="13"/>
        <v>0.833333333333333</v>
      </c>
    </row>
    <row r="40" spans="1:19">
      <c r="A40" s="7" t="s">
        <v>47</v>
      </c>
      <c r="B40" s="8">
        <v>1</v>
      </c>
      <c r="C40" s="8">
        <v>0</v>
      </c>
      <c r="D40" s="9">
        <f t="shared" si="10"/>
        <v>0</v>
      </c>
      <c r="E40" s="8"/>
      <c r="F40" s="8"/>
      <c r="G40" s="9"/>
      <c r="H40" s="8"/>
      <c r="I40" s="8"/>
      <c r="J40" s="9"/>
      <c r="K40" s="8">
        <v>4</v>
      </c>
      <c r="L40" s="8">
        <v>4</v>
      </c>
      <c r="M40" s="9">
        <f>L40/K40</f>
        <v>1</v>
      </c>
      <c r="N40" s="8"/>
      <c r="O40" s="8"/>
      <c r="P40" s="9"/>
      <c r="Q40" s="27">
        <f t="shared" si="11"/>
        <v>5</v>
      </c>
      <c r="R40" s="8">
        <f t="shared" si="12"/>
        <v>4</v>
      </c>
      <c r="S40" s="24">
        <f t="shared" si="13"/>
        <v>0.8</v>
      </c>
    </row>
    <row r="41" spans="1:19">
      <c r="A41" s="7" t="s">
        <v>48</v>
      </c>
      <c r="B41" s="8">
        <v>1</v>
      </c>
      <c r="C41" s="8">
        <v>1</v>
      </c>
      <c r="D41" s="9">
        <f t="shared" si="10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>
        <f t="shared" si="11"/>
        <v>1</v>
      </c>
      <c r="R41" s="8">
        <f t="shared" si="12"/>
        <v>1</v>
      </c>
      <c r="S41" s="24">
        <f t="shared" si="13"/>
        <v>1</v>
      </c>
    </row>
    <row r="42" spans="1:19">
      <c r="A42" s="10" t="s">
        <v>49</v>
      </c>
      <c r="B42" s="11">
        <f>SUM(B37:B41)</f>
        <v>57</v>
      </c>
      <c r="C42" s="11">
        <f>SUM(C37:C41)</f>
        <v>46</v>
      </c>
      <c r="D42" s="12">
        <f t="shared" si="10"/>
        <v>0.807017543859649</v>
      </c>
      <c r="E42" s="11">
        <f>SUM(E37:E41)</f>
        <v>16</v>
      </c>
      <c r="F42" s="11">
        <f>SUM(F37:F41)</f>
        <v>13</v>
      </c>
      <c r="G42" s="12">
        <f>F42/E42</f>
        <v>0.8125</v>
      </c>
      <c r="H42" s="11"/>
      <c r="I42" s="11"/>
      <c r="J42" s="12"/>
      <c r="K42" s="11">
        <f>SUM(K37:K41)</f>
        <v>8</v>
      </c>
      <c r="L42" s="11">
        <f>SUM(L37:L41)</f>
        <v>8</v>
      </c>
      <c r="M42" s="12">
        <f>L42/K42</f>
        <v>1</v>
      </c>
      <c r="N42" s="11">
        <f>SUM(N37:N41)</f>
        <v>1</v>
      </c>
      <c r="O42" s="11">
        <f>SUM(O37:O41)</f>
        <v>1</v>
      </c>
      <c r="P42" s="12">
        <f>O42/N42</f>
        <v>1</v>
      </c>
      <c r="Q42" s="25">
        <f t="shared" si="11"/>
        <v>82</v>
      </c>
      <c r="R42" s="11">
        <f t="shared" si="12"/>
        <v>68</v>
      </c>
      <c r="S42" s="26">
        <f t="shared" si="13"/>
        <v>0.829268292682927</v>
      </c>
    </row>
    <row r="43" spans="1:19">
      <c r="A43" s="7" t="s">
        <v>50</v>
      </c>
      <c r="B43" s="8">
        <v>15</v>
      </c>
      <c r="C43" s="8">
        <v>14</v>
      </c>
      <c r="D43" s="9">
        <f t="shared" si="10"/>
        <v>0.933333333333333</v>
      </c>
      <c r="E43" s="8">
        <v>24</v>
      </c>
      <c r="F43" s="8">
        <v>21</v>
      </c>
      <c r="G43" s="9">
        <f>F43/E43</f>
        <v>0.875</v>
      </c>
      <c r="H43" s="8"/>
      <c r="I43" s="8"/>
      <c r="J43" s="9"/>
      <c r="K43" s="8">
        <v>1</v>
      </c>
      <c r="L43" s="8">
        <v>1</v>
      </c>
      <c r="M43" s="9">
        <f>L43/K43</f>
        <v>1</v>
      </c>
      <c r="N43" s="8"/>
      <c r="O43" s="8"/>
      <c r="P43" s="9"/>
      <c r="Q43" s="27">
        <f t="shared" si="11"/>
        <v>40</v>
      </c>
      <c r="R43" s="8">
        <f t="shared" si="12"/>
        <v>36</v>
      </c>
      <c r="S43" s="24">
        <f t="shared" si="13"/>
        <v>0.9</v>
      </c>
    </row>
    <row r="44" spans="1:19">
      <c r="A44" s="7" t="s">
        <v>51</v>
      </c>
      <c r="B44" s="8">
        <v>2</v>
      </c>
      <c r="C44" s="8">
        <v>1</v>
      </c>
      <c r="D44" s="9">
        <f t="shared" si="10"/>
        <v>0.5</v>
      </c>
      <c r="E44" s="8"/>
      <c r="F44" s="8"/>
      <c r="G44" s="9"/>
      <c r="H44" s="8"/>
      <c r="I44" s="8"/>
      <c r="J44" s="9"/>
      <c r="K44" s="8">
        <v>20</v>
      </c>
      <c r="L44" s="8">
        <v>20</v>
      </c>
      <c r="M44" s="9">
        <f>L44/K44</f>
        <v>1</v>
      </c>
      <c r="N44" s="8"/>
      <c r="O44" s="8"/>
      <c r="P44" s="9"/>
      <c r="Q44" s="27">
        <f t="shared" si="11"/>
        <v>22</v>
      </c>
      <c r="R44" s="8">
        <f t="shared" si="12"/>
        <v>21</v>
      </c>
      <c r="S44" s="24">
        <f t="shared" si="13"/>
        <v>0.954545454545455</v>
      </c>
    </row>
    <row r="45" spans="1:19">
      <c r="A45" s="7" t="s">
        <v>52</v>
      </c>
      <c r="B45" s="8">
        <v>8</v>
      </c>
      <c r="C45" s="8">
        <v>5</v>
      </c>
      <c r="D45" s="9">
        <f t="shared" si="10"/>
        <v>0.625</v>
      </c>
      <c r="E45" s="8"/>
      <c r="F45" s="8"/>
      <c r="G45" s="9"/>
      <c r="H45" s="8"/>
      <c r="I45" s="8"/>
      <c r="J45" s="9"/>
      <c r="K45" s="8">
        <v>17</v>
      </c>
      <c r="L45" s="8">
        <v>17</v>
      </c>
      <c r="M45" s="9">
        <f>L45/K45</f>
        <v>1</v>
      </c>
      <c r="N45" s="8"/>
      <c r="O45" s="8"/>
      <c r="P45" s="9"/>
      <c r="Q45" s="27">
        <f t="shared" si="11"/>
        <v>25</v>
      </c>
      <c r="R45" s="8">
        <f t="shared" si="12"/>
        <v>22</v>
      </c>
      <c r="S45" s="24">
        <f t="shared" si="13"/>
        <v>0.88</v>
      </c>
    </row>
    <row r="46" spans="1:19">
      <c r="A46" s="7" t="s">
        <v>53</v>
      </c>
      <c r="B46" s="8">
        <v>1</v>
      </c>
      <c r="C46" s="8">
        <v>1</v>
      </c>
      <c r="D46" s="9">
        <f t="shared" si="10"/>
        <v>1</v>
      </c>
      <c r="E46" s="8"/>
      <c r="F46" s="8"/>
      <c r="G46" s="9"/>
      <c r="H46" s="8"/>
      <c r="I46" s="8"/>
      <c r="J46" s="9"/>
      <c r="K46" s="8">
        <v>1</v>
      </c>
      <c r="L46" s="8">
        <v>1</v>
      </c>
      <c r="M46" s="9">
        <f>L46/K46</f>
        <v>1</v>
      </c>
      <c r="N46" s="8"/>
      <c r="O46" s="8"/>
      <c r="P46" s="9"/>
      <c r="Q46" s="27">
        <f t="shared" si="11"/>
        <v>2</v>
      </c>
      <c r="R46" s="8">
        <f t="shared" si="12"/>
        <v>2</v>
      </c>
      <c r="S46" s="24">
        <f t="shared" si="13"/>
        <v>1</v>
      </c>
    </row>
    <row r="47" spans="1:19">
      <c r="A47" s="7" t="s">
        <v>54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/>
      <c r="R47" s="8"/>
      <c r="S47" s="24"/>
    </row>
    <row r="48" spans="1:19">
      <c r="A48" s="10" t="s">
        <v>55</v>
      </c>
      <c r="B48" s="11">
        <f>SUM(B43:B47)</f>
        <v>26</v>
      </c>
      <c r="C48" s="11">
        <f>SUM(C43:C47)</f>
        <v>21</v>
      </c>
      <c r="D48" s="12">
        <f t="shared" si="10"/>
        <v>0.807692307692308</v>
      </c>
      <c r="E48" s="11">
        <f>SUM(E43:E47)</f>
        <v>24</v>
      </c>
      <c r="F48" s="11">
        <f>SUM(F43:F47)</f>
        <v>21</v>
      </c>
      <c r="G48" s="12">
        <f>F48/E48</f>
        <v>0.875</v>
      </c>
      <c r="H48" s="11"/>
      <c r="I48" s="11"/>
      <c r="J48" s="12"/>
      <c r="K48" s="11">
        <f>SUM(K43:K47)</f>
        <v>39</v>
      </c>
      <c r="L48" s="11">
        <f>SUM(L43:L47)</f>
        <v>39</v>
      </c>
      <c r="M48" s="12">
        <f>L48/K48</f>
        <v>1</v>
      </c>
      <c r="N48" s="11"/>
      <c r="O48" s="11"/>
      <c r="P48" s="12"/>
      <c r="Q48" s="25">
        <f t="shared" si="11"/>
        <v>89</v>
      </c>
      <c r="R48" s="11">
        <f t="shared" si="12"/>
        <v>81</v>
      </c>
      <c r="S48" s="26">
        <f t="shared" si="13"/>
        <v>0.910112359550562</v>
      </c>
    </row>
    <row r="49" spans="1:19">
      <c r="A49" s="10" t="s">
        <v>56</v>
      </c>
      <c r="B49" s="11">
        <f>B42+B48</f>
        <v>83</v>
      </c>
      <c r="C49" s="11">
        <f>C42+C48</f>
        <v>67</v>
      </c>
      <c r="D49" s="12">
        <f t="shared" si="10"/>
        <v>0.807228915662651</v>
      </c>
      <c r="E49" s="11">
        <f>E42+E48</f>
        <v>40</v>
      </c>
      <c r="F49" s="11">
        <f>F42+F48</f>
        <v>34</v>
      </c>
      <c r="G49" s="12">
        <f>F49/E49</f>
        <v>0.85</v>
      </c>
      <c r="H49" s="11"/>
      <c r="I49" s="11"/>
      <c r="J49" s="12"/>
      <c r="K49" s="11">
        <f>K42+K48</f>
        <v>47</v>
      </c>
      <c r="L49" s="11">
        <f>L42+L48</f>
        <v>47</v>
      </c>
      <c r="M49" s="12">
        <f>L49/K49</f>
        <v>1</v>
      </c>
      <c r="N49" s="11">
        <f>N42+N48</f>
        <v>1</v>
      </c>
      <c r="O49" s="11">
        <f>O42+O48</f>
        <v>1</v>
      </c>
      <c r="P49" s="12">
        <f>O49/N49</f>
        <v>1</v>
      </c>
      <c r="Q49" s="25">
        <f t="shared" si="11"/>
        <v>171</v>
      </c>
      <c r="R49" s="11">
        <f t="shared" si="12"/>
        <v>149</v>
      </c>
      <c r="S49" s="26">
        <f t="shared" si="13"/>
        <v>0.871345029239766</v>
      </c>
    </row>
    <row r="50" customHeight="1" spans="1:19">
      <c r="A50" s="10" t="s">
        <v>57</v>
      </c>
      <c r="B50" s="11">
        <f>B36+B49</f>
        <v>151</v>
      </c>
      <c r="C50" s="11">
        <f>C36+C49</f>
        <v>123</v>
      </c>
      <c r="D50" s="12">
        <f t="shared" si="10"/>
        <v>0.814569536423841</v>
      </c>
      <c r="E50" s="11">
        <f>E36+E49</f>
        <v>75</v>
      </c>
      <c r="F50" s="11">
        <f>F36+F49</f>
        <v>64</v>
      </c>
      <c r="G50" s="12">
        <f>F50/E50</f>
        <v>0.853333333333333</v>
      </c>
      <c r="H50" s="11"/>
      <c r="I50" s="11"/>
      <c r="J50" s="12"/>
      <c r="K50" s="11">
        <f>K36+K49</f>
        <v>67</v>
      </c>
      <c r="L50" s="11">
        <f>L36+L49</f>
        <v>67</v>
      </c>
      <c r="M50" s="12">
        <f>L50/K50</f>
        <v>1</v>
      </c>
      <c r="N50" s="11">
        <f>N36+N49</f>
        <v>2</v>
      </c>
      <c r="O50" s="11">
        <f>O36+O49</f>
        <v>2</v>
      </c>
      <c r="P50" s="12">
        <f>O50/N50</f>
        <v>1</v>
      </c>
      <c r="Q50" s="25">
        <f t="shared" si="11"/>
        <v>295</v>
      </c>
      <c r="R50" s="11">
        <f t="shared" si="12"/>
        <v>256</v>
      </c>
      <c r="S50" s="26">
        <f t="shared" si="13"/>
        <v>0.867796610169491</v>
      </c>
    </row>
    <row r="51" customHeight="1" spans="1:19">
      <c r="A51" s="10" t="s">
        <v>58</v>
      </c>
      <c r="B51" s="11">
        <f>B23+B50</f>
        <v>1317</v>
      </c>
      <c r="C51" s="11">
        <f>C23+C50</f>
        <v>1124</v>
      </c>
      <c r="D51" s="12">
        <f t="shared" si="10"/>
        <v>0.853454821564161</v>
      </c>
      <c r="E51" s="11">
        <f>E23+E50</f>
        <v>682</v>
      </c>
      <c r="F51" s="11">
        <f>F23+F50</f>
        <v>610</v>
      </c>
      <c r="G51" s="12">
        <f>F51/E51</f>
        <v>0.894428152492669</v>
      </c>
      <c r="H51" s="11"/>
      <c r="I51" s="11"/>
      <c r="J51" s="12"/>
      <c r="K51" s="11">
        <f>K23+K50</f>
        <v>86</v>
      </c>
      <c r="L51" s="11">
        <f>L23+L50</f>
        <v>85</v>
      </c>
      <c r="M51" s="12">
        <f>L51/K51</f>
        <v>0.988372093023256</v>
      </c>
      <c r="N51" s="11">
        <f>N23+N50</f>
        <v>327</v>
      </c>
      <c r="O51" s="11">
        <f>O23+O50</f>
        <v>302</v>
      </c>
      <c r="P51" s="12">
        <f>O51/N51</f>
        <v>0.923547400611621</v>
      </c>
      <c r="Q51" s="28">
        <f t="shared" si="11"/>
        <v>2412</v>
      </c>
      <c r="R51" s="29">
        <f t="shared" si="12"/>
        <v>2121</v>
      </c>
      <c r="S51" s="30">
        <f t="shared" si="13"/>
        <v>0.879353233830846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V44" sqref="V44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1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399</v>
      </c>
      <c r="C4" s="8">
        <v>279</v>
      </c>
      <c r="D4" s="9">
        <f t="shared" ref="D4:D12" si="0">C4/B4</f>
        <v>0.699248120300752</v>
      </c>
      <c r="E4" s="8">
        <v>24</v>
      </c>
      <c r="F4" s="8">
        <v>20</v>
      </c>
      <c r="G4" s="9">
        <f t="shared" ref="G4:G12" si="1">F4/E4</f>
        <v>0.833333333333333</v>
      </c>
      <c r="H4" s="8"/>
      <c r="I4" s="8"/>
      <c r="J4" s="9"/>
      <c r="K4" s="8"/>
      <c r="L4" s="8"/>
      <c r="M4" s="9"/>
      <c r="N4" s="8">
        <v>119</v>
      </c>
      <c r="O4" s="8">
        <v>89</v>
      </c>
      <c r="P4" s="9">
        <f>O4/N4</f>
        <v>0.747899159663866</v>
      </c>
      <c r="Q4" s="23">
        <f t="shared" ref="Q4:R12" si="2">B4+E4+H4+K4+N4</f>
        <v>542</v>
      </c>
      <c r="R4" s="8">
        <f t="shared" si="2"/>
        <v>388</v>
      </c>
      <c r="S4" s="24">
        <f t="shared" ref="S4:S12" si="3">R4/Q4</f>
        <v>0.715867158671587</v>
      </c>
    </row>
    <row r="5" spans="1:19">
      <c r="A5" s="7" t="s">
        <v>12</v>
      </c>
      <c r="B5" s="8"/>
      <c r="C5" s="8"/>
      <c r="D5" s="9"/>
      <c r="E5" s="8">
        <v>49</v>
      </c>
      <c r="F5" s="8">
        <v>36</v>
      </c>
      <c r="G5" s="9">
        <f t="shared" si="1"/>
        <v>0.73469387755102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2"/>
        <v>49</v>
      </c>
      <c r="R5" s="8">
        <f t="shared" si="2"/>
        <v>36</v>
      </c>
      <c r="S5" s="24">
        <f t="shared" si="3"/>
        <v>0.73469387755102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v>337</v>
      </c>
      <c r="C7" s="8">
        <v>272</v>
      </c>
      <c r="D7" s="9">
        <f t="shared" si="0"/>
        <v>0.807121661721068</v>
      </c>
      <c r="E7" s="8"/>
      <c r="F7" s="8"/>
      <c r="G7" s="9"/>
      <c r="H7" s="8"/>
      <c r="I7" s="8"/>
      <c r="J7" s="9"/>
      <c r="K7" s="8">
        <v>78</v>
      </c>
      <c r="L7" s="8">
        <v>66</v>
      </c>
      <c r="M7" s="9">
        <f>L7/K7</f>
        <v>0.846153846153846</v>
      </c>
      <c r="N7" s="8"/>
      <c r="O7" s="8"/>
      <c r="P7" s="9"/>
      <c r="Q7" s="23">
        <f t="shared" si="2"/>
        <v>415</v>
      </c>
      <c r="R7" s="8">
        <f t="shared" si="2"/>
        <v>338</v>
      </c>
      <c r="S7" s="24">
        <f t="shared" si="3"/>
        <v>0.814457831325301</v>
      </c>
    </row>
    <row r="8" spans="1:19">
      <c r="A8" s="7" t="s">
        <v>15</v>
      </c>
      <c r="B8" s="8">
        <v>179</v>
      </c>
      <c r="C8" s="8">
        <v>166</v>
      </c>
      <c r="D8" s="9">
        <f t="shared" si="0"/>
        <v>0.927374301675978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23">
        <f t="shared" si="2"/>
        <v>179</v>
      </c>
      <c r="R8" s="8">
        <f t="shared" si="2"/>
        <v>166</v>
      </c>
      <c r="S8" s="24">
        <f t="shared" si="3"/>
        <v>0.927374301675978</v>
      </c>
    </row>
    <row r="9" spans="1:19">
      <c r="A9" s="10" t="s">
        <v>16</v>
      </c>
      <c r="B9" s="11">
        <f>SUM(B4:B8)</f>
        <v>915</v>
      </c>
      <c r="C9" s="11">
        <f>SUM(C4:C8)</f>
        <v>717</v>
      </c>
      <c r="D9" s="12">
        <f t="shared" si="0"/>
        <v>0.783606557377049</v>
      </c>
      <c r="E9" s="11">
        <f>SUM(E4:E8)</f>
        <v>73</v>
      </c>
      <c r="F9" s="11">
        <f>SUM(F4:F8)</f>
        <v>56</v>
      </c>
      <c r="G9" s="12">
        <f t="shared" si="1"/>
        <v>0.767123287671233</v>
      </c>
      <c r="H9" s="11"/>
      <c r="I9" s="11"/>
      <c r="J9" s="12"/>
      <c r="K9" s="11">
        <f>SUM(K4:K8)</f>
        <v>78</v>
      </c>
      <c r="L9" s="11">
        <f>SUM(L4:L8)</f>
        <v>66</v>
      </c>
      <c r="M9" s="12">
        <f>L9/K9</f>
        <v>0.846153846153846</v>
      </c>
      <c r="N9" s="11">
        <f>SUM(N4:N8)</f>
        <v>119</v>
      </c>
      <c r="O9" s="11">
        <f>SUM(O4:O8)</f>
        <v>89</v>
      </c>
      <c r="P9" s="12">
        <f>O9/N9</f>
        <v>0.747899159663866</v>
      </c>
      <c r="Q9" s="25">
        <f t="shared" si="2"/>
        <v>1185</v>
      </c>
      <c r="R9" s="11">
        <f t="shared" si="2"/>
        <v>928</v>
      </c>
      <c r="S9" s="26">
        <f t="shared" si="3"/>
        <v>0.783122362869198</v>
      </c>
    </row>
    <row r="10" spans="1:19">
      <c r="A10" s="7" t="s">
        <v>17</v>
      </c>
      <c r="B10" s="8">
        <v>362</v>
      </c>
      <c r="C10" s="8">
        <v>359</v>
      </c>
      <c r="D10" s="9">
        <f t="shared" si="0"/>
        <v>0.99171270718232</v>
      </c>
      <c r="E10" s="8">
        <v>68</v>
      </c>
      <c r="F10" s="8">
        <v>64</v>
      </c>
      <c r="G10" s="9">
        <f t="shared" si="1"/>
        <v>0.941176470588235</v>
      </c>
      <c r="H10" s="8"/>
      <c r="I10" s="8"/>
      <c r="J10" s="9"/>
      <c r="K10" s="8">
        <v>356</v>
      </c>
      <c r="L10" s="8">
        <v>346</v>
      </c>
      <c r="M10" s="9">
        <f>L10/K10</f>
        <v>0.971910112359551</v>
      </c>
      <c r="N10" s="8">
        <v>120</v>
      </c>
      <c r="O10" s="8">
        <v>116</v>
      </c>
      <c r="P10" s="9">
        <f>O10/N10</f>
        <v>0.966666666666667</v>
      </c>
      <c r="Q10" s="27">
        <f t="shared" si="2"/>
        <v>906</v>
      </c>
      <c r="R10" s="8">
        <f t="shared" si="2"/>
        <v>885</v>
      </c>
      <c r="S10" s="24">
        <f t="shared" si="3"/>
        <v>0.97682119205298</v>
      </c>
    </row>
    <row r="11" spans="1:19">
      <c r="A11" s="7" t="s">
        <v>18</v>
      </c>
      <c r="B11" s="8">
        <v>264</v>
      </c>
      <c r="C11" s="8">
        <v>261</v>
      </c>
      <c r="D11" s="9">
        <f t="shared" si="0"/>
        <v>0.988636363636364</v>
      </c>
      <c r="E11" s="8">
        <v>41</v>
      </c>
      <c r="F11" s="8">
        <v>36</v>
      </c>
      <c r="G11" s="9">
        <f t="shared" si="1"/>
        <v>0.878048780487805</v>
      </c>
      <c r="H11" s="8"/>
      <c r="I11" s="8"/>
      <c r="J11" s="9"/>
      <c r="K11" s="8">
        <v>74</v>
      </c>
      <c r="L11" s="8">
        <v>72</v>
      </c>
      <c r="M11" s="9">
        <f>L11/K11</f>
        <v>0.972972972972973</v>
      </c>
      <c r="N11" s="8">
        <v>28</v>
      </c>
      <c r="O11" s="8">
        <v>27</v>
      </c>
      <c r="P11" s="9">
        <f>O11/N11</f>
        <v>0.964285714285714</v>
      </c>
      <c r="Q11" s="27">
        <f t="shared" si="2"/>
        <v>407</v>
      </c>
      <c r="R11" s="8">
        <f t="shared" si="2"/>
        <v>396</v>
      </c>
      <c r="S11" s="24">
        <f t="shared" si="3"/>
        <v>0.972972972972973</v>
      </c>
    </row>
    <row r="12" spans="1:19">
      <c r="A12" s="7" t="s">
        <v>19</v>
      </c>
      <c r="B12" s="8">
        <v>164</v>
      </c>
      <c r="C12" s="8">
        <v>154</v>
      </c>
      <c r="D12" s="9">
        <f t="shared" si="0"/>
        <v>0.939024390243902</v>
      </c>
      <c r="E12" s="8">
        <v>6</v>
      </c>
      <c r="F12" s="8">
        <v>6</v>
      </c>
      <c r="G12" s="9">
        <f t="shared" si="1"/>
        <v>1</v>
      </c>
      <c r="H12" s="8"/>
      <c r="I12" s="8"/>
      <c r="J12" s="9"/>
      <c r="K12" s="8">
        <v>65</v>
      </c>
      <c r="L12" s="8">
        <v>62</v>
      </c>
      <c r="M12" s="9">
        <f>L12/K12</f>
        <v>0.953846153846154</v>
      </c>
      <c r="N12" s="8">
        <v>16</v>
      </c>
      <c r="O12" s="8">
        <v>15</v>
      </c>
      <c r="P12" s="9">
        <f>O12/N12</f>
        <v>0.9375</v>
      </c>
      <c r="Q12" s="27">
        <f t="shared" si="2"/>
        <v>251</v>
      </c>
      <c r="R12" s="8">
        <f t="shared" si="2"/>
        <v>237</v>
      </c>
      <c r="S12" s="24">
        <f t="shared" si="3"/>
        <v>0.944223107569721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>
        <v>31</v>
      </c>
      <c r="C14" s="8">
        <v>29</v>
      </c>
      <c r="D14" s="9">
        <f>C14/B14</f>
        <v>0.935483870967742</v>
      </c>
      <c r="E14" s="8">
        <v>156</v>
      </c>
      <c r="F14" s="8">
        <v>152</v>
      </c>
      <c r="G14" s="9">
        <f>F14/E14</f>
        <v>0.974358974358974</v>
      </c>
      <c r="H14" s="8"/>
      <c r="I14" s="8"/>
      <c r="J14" s="9"/>
      <c r="K14" s="8">
        <v>69</v>
      </c>
      <c r="L14" s="8">
        <v>63</v>
      </c>
      <c r="M14" s="9">
        <f>L14/K14</f>
        <v>0.91304347826087</v>
      </c>
      <c r="N14" s="8">
        <v>4</v>
      </c>
      <c r="O14" s="8">
        <v>4</v>
      </c>
      <c r="P14" s="9">
        <f>O14/N14</f>
        <v>1</v>
      </c>
      <c r="Q14" s="27">
        <f t="shared" ref="Q14:R26" si="4">B14+E14+H14+K14+N14</f>
        <v>260</v>
      </c>
      <c r="R14" s="8">
        <f t="shared" si="4"/>
        <v>248</v>
      </c>
      <c r="S14" s="24">
        <f t="shared" ref="S14:S27" si="5">R14/Q14</f>
        <v>0.953846153846154</v>
      </c>
    </row>
    <row r="15" spans="1:19">
      <c r="A15" s="7" t="s">
        <v>22</v>
      </c>
      <c r="B15" s="8">
        <v>4</v>
      </c>
      <c r="C15" s="8">
        <v>4</v>
      </c>
      <c r="D15" s="9">
        <f>C15/B15</f>
        <v>1</v>
      </c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27">
        <f>B15+E15+H15+K15+N15</f>
        <v>4</v>
      </c>
      <c r="R15" s="8">
        <f>C15+F15+I15+L15+O15</f>
        <v>4</v>
      </c>
      <c r="S15" s="24">
        <f t="shared" si="5"/>
        <v>1</v>
      </c>
    </row>
    <row r="16" spans="1:19">
      <c r="A16" s="7" t="s">
        <v>23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/>
      <c r="R16" s="8"/>
      <c r="S16" s="24"/>
    </row>
    <row r="17" spans="1:19">
      <c r="A17" s="7" t="s">
        <v>24</v>
      </c>
      <c r="B17" s="8"/>
      <c r="C17" s="8"/>
      <c r="D17" s="9"/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/>
      <c r="R17" s="8"/>
      <c r="S17" s="24"/>
    </row>
    <row r="18" spans="1:19">
      <c r="A18" s="7" t="s">
        <v>25</v>
      </c>
      <c r="B18" s="8">
        <v>3</v>
      </c>
      <c r="C18" s="8">
        <v>3</v>
      </c>
      <c r="D18" s="9">
        <f>C18/B18</f>
        <v>1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>
        <f>B18+E18+H18+K18+N18</f>
        <v>3</v>
      </c>
      <c r="R18" s="8">
        <f>C18+F18+I18+L18+O18</f>
        <v>3</v>
      </c>
      <c r="S18" s="24">
        <f>R18/Q18</f>
        <v>1</v>
      </c>
    </row>
    <row r="19" spans="1:19">
      <c r="A19" s="7" t="s">
        <v>26</v>
      </c>
      <c r="B19" s="8"/>
      <c r="C19" s="8"/>
      <c r="D19" s="9"/>
      <c r="E19" s="8"/>
      <c r="F19" s="8"/>
      <c r="G19" s="9"/>
      <c r="H19" s="8"/>
      <c r="I19" s="8"/>
      <c r="J19" s="9"/>
      <c r="K19" s="8">
        <v>1</v>
      </c>
      <c r="L19" s="8">
        <v>1</v>
      </c>
      <c r="M19" s="9">
        <f>L19/K19</f>
        <v>1</v>
      </c>
      <c r="N19" s="8">
        <v>1</v>
      </c>
      <c r="O19" s="8">
        <v>1</v>
      </c>
      <c r="P19" s="9">
        <f>O19/N19</f>
        <v>1</v>
      </c>
      <c r="Q19" s="27">
        <f t="shared" si="4"/>
        <v>2</v>
      </c>
      <c r="R19" s="8">
        <f t="shared" si="4"/>
        <v>2</v>
      </c>
      <c r="S19" s="24">
        <f t="shared" si="5"/>
        <v>1</v>
      </c>
    </row>
    <row r="20" spans="1:19">
      <c r="A20" s="7" t="s">
        <v>27</v>
      </c>
      <c r="B20" s="8"/>
      <c r="C20" s="8"/>
      <c r="D20" s="9"/>
      <c r="E20" s="8">
        <v>9</v>
      </c>
      <c r="F20" s="8">
        <v>8</v>
      </c>
      <c r="G20" s="9">
        <f>F20/E20</f>
        <v>0.888888888888889</v>
      </c>
      <c r="H20" s="8"/>
      <c r="I20" s="8"/>
      <c r="J20" s="9"/>
      <c r="K20" s="8">
        <v>3</v>
      </c>
      <c r="L20" s="8">
        <v>3</v>
      </c>
      <c r="M20" s="9">
        <f>L20/K20</f>
        <v>1</v>
      </c>
      <c r="N20" s="8"/>
      <c r="O20" s="8"/>
      <c r="P20" s="9"/>
      <c r="Q20" s="27">
        <f t="shared" si="4"/>
        <v>12</v>
      </c>
      <c r="R20" s="8">
        <f t="shared" si="4"/>
        <v>11</v>
      </c>
      <c r="S20" s="24">
        <f t="shared" si="5"/>
        <v>0.916666666666667</v>
      </c>
    </row>
    <row r="21" spans="1:19">
      <c r="A21" s="7" t="s">
        <v>28</v>
      </c>
      <c r="B21" s="8"/>
      <c r="C21" s="8"/>
      <c r="D21" s="9"/>
      <c r="E21" s="8">
        <v>5</v>
      </c>
      <c r="F21" s="8">
        <v>2</v>
      </c>
      <c r="G21" s="9">
        <f>F21/E21</f>
        <v>0.4</v>
      </c>
      <c r="H21" s="8"/>
      <c r="I21" s="8"/>
      <c r="J21" s="9"/>
      <c r="K21" s="8"/>
      <c r="L21" s="8"/>
      <c r="M21" s="9"/>
      <c r="N21" s="8">
        <v>1</v>
      </c>
      <c r="O21" s="8">
        <v>1</v>
      </c>
      <c r="P21" s="9">
        <f>O21/N21</f>
        <v>1</v>
      </c>
      <c r="Q21" s="27">
        <f t="shared" si="4"/>
        <v>6</v>
      </c>
      <c r="R21" s="8">
        <f t="shared" si="4"/>
        <v>3</v>
      </c>
      <c r="S21" s="24">
        <f t="shared" si="5"/>
        <v>0.5</v>
      </c>
    </row>
    <row r="22" spans="1:19">
      <c r="A22" s="10" t="s">
        <v>29</v>
      </c>
      <c r="B22" s="11">
        <f>SUM(B10:B21)</f>
        <v>828</v>
      </c>
      <c r="C22" s="11">
        <f>SUM(C10:C21)</f>
        <v>810</v>
      </c>
      <c r="D22" s="12">
        <f>C22/B22</f>
        <v>0.978260869565217</v>
      </c>
      <c r="E22" s="11">
        <f>SUM(E10:E21)</f>
        <v>285</v>
      </c>
      <c r="F22" s="11">
        <f>SUM(F10:F21)</f>
        <v>268</v>
      </c>
      <c r="G22" s="12">
        <f>F22/E22</f>
        <v>0.940350877192982</v>
      </c>
      <c r="H22" s="11"/>
      <c r="I22" s="11"/>
      <c r="J22" s="12"/>
      <c r="K22" s="11">
        <f>SUM(K10:K21)</f>
        <v>568</v>
      </c>
      <c r="L22" s="11">
        <f>SUM(L10:L21)</f>
        <v>547</v>
      </c>
      <c r="M22" s="12">
        <f t="shared" ref="M22:M33" si="6">L22/K22</f>
        <v>0.963028169014085</v>
      </c>
      <c r="N22" s="11">
        <f>SUM(N10:N21)</f>
        <v>170</v>
      </c>
      <c r="O22" s="11">
        <f>SUM(O10:O21)</f>
        <v>164</v>
      </c>
      <c r="P22" s="12">
        <f>O22/N22</f>
        <v>0.964705882352941</v>
      </c>
      <c r="Q22" s="25">
        <f t="shared" si="4"/>
        <v>1851</v>
      </c>
      <c r="R22" s="11">
        <f t="shared" si="4"/>
        <v>1789</v>
      </c>
      <c r="S22" s="26">
        <f t="shared" si="5"/>
        <v>0.966504592112372</v>
      </c>
    </row>
    <row r="23" spans="1:19">
      <c r="A23" s="10" t="s">
        <v>30</v>
      </c>
      <c r="B23" s="11">
        <f>B9+B22</f>
        <v>1743</v>
      </c>
      <c r="C23" s="11">
        <f>C9+C22</f>
        <v>1527</v>
      </c>
      <c r="D23" s="12">
        <f>C23/B23</f>
        <v>0.876075731497418</v>
      </c>
      <c r="E23" s="11">
        <f>E9+E22</f>
        <v>358</v>
      </c>
      <c r="F23" s="11">
        <f>F9+F22</f>
        <v>324</v>
      </c>
      <c r="G23" s="12">
        <f>F23/E23</f>
        <v>0.905027932960894</v>
      </c>
      <c r="H23" s="11"/>
      <c r="I23" s="11"/>
      <c r="J23" s="12"/>
      <c r="K23" s="11">
        <f>K9+K22</f>
        <v>646</v>
      </c>
      <c r="L23" s="11">
        <f>L9+L22</f>
        <v>613</v>
      </c>
      <c r="M23" s="12">
        <f t="shared" si="6"/>
        <v>0.948916408668731</v>
      </c>
      <c r="N23" s="11">
        <f>N9+N22</f>
        <v>289</v>
      </c>
      <c r="O23" s="11">
        <f>O9+O22</f>
        <v>253</v>
      </c>
      <c r="P23" s="12">
        <f>O23/N23</f>
        <v>0.875432525951557</v>
      </c>
      <c r="Q23" s="25">
        <f t="shared" si="4"/>
        <v>3036</v>
      </c>
      <c r="R23" s="11">
        <f t="shared" si="4"/>
        <v>2717</v>
      </c>
      <c r="S23" s="26">
        <f t="shared" si="5"/>
        <v>0.894927536231884</v>
      </c>
    </row>
    <row r="24" spans="1:19">
      <c r="A24" s="7" t="s">
        <v>31</v>
      </c>
      <c r="B24" s="8">
        <v>9</v>
      </c>
      <c r="C24" s="8">
        <v>9</v>
      </c>
      <c r="D24" s="9">
        <f>C24/B24</f>
        <v>1</v>
      </c>
      <c r="E24" s="8"/>
      <c r="F24" s="8"/>
      <c r="G24" s="9"/>
      <c r="H24" s="8"/>
      <c r="I24" s="8"/>
      <c r="J24" s="9"/>
      <c r="K24" s="8"/>
      <c r="L24" s="8"/>
      <c r="M24" s="9"/>
      <c r="N24" s="8"/>
      <c r="O24" s="8"/>
      <c r="P24" s="9"/>
      <c r="Q24" s="27">
        <f t="shared" si="4"/>
        <v>9</v>
      </c>
      <c r="R24" s="8">
        <f t="shared" si="4"/>
        <v>9</v>
      </c>
      <c r="S24" s="24">
        <f t="shared" si="5"/>
        <v>1</v>
      </c>
    </row>
    <row r="25" spans="1:19">
      <c r="A25" s="7" t="s">
        <v>32</v>
      </c>
      <c r="B25" s="8">
        <v>2</v>
      </c>
      <c r="C25" s="8">
        <v>2</v>
      </c>
      <c r="D25" s="9">
        <f>C25/B25</f>
        <v>1</v>
      </c>
      <c r="E25" s="8"/>
      <c r="F25" s="8"/>
      <c r="G25" s="9"/>
      <c r="H25" s="8"/>
      <c r="I25" s="8"/>
      <c r="J25" s="9"/>
      <c r="K25" s="8">
        <v>1</v>
      </c>
      <c r="L25" s="8">
        <v>1</v>
      </c>
      <c r="M25" s="9">
        <f t="shared" si="6"/>
        <v>1</v>
      </c>
      <c r="N25" s="8"/>
      <c r="O25" s="8"/>
      <c r="P25" s="9"/>
      <c r="Q25" s="27">
        <f t="shared" si="4"/>
        <v>3</v>
      </c>
      <c r="R25" s="8">
        <f t="shared" si="4"/>
        <v>3</v>
      </c>
      <c r="S25" s="24">
        <f t="shared" si="5"/>
        <v>1</v>
      </c>
    </row>
    <row r="26" spans="1:19">
      <c r="A26" s="7" t="s">
        <v>33</v>
      </c>
      <c r="B26" s="8">
        <v>17</v>
      </c>
      <c r="C26" s="8">
        <v>17</v>
      </c>
      <c r="D26" s="9">
        <f>C26/B26</f>
        <v>1</v>
      </c>
      <c r="E26" s="8">
        <v>2</v>
      </c>
      <c r="F26" s="8">
        <v>2</v>
      </c>
      <c r="G26" s="9">
        <f>F26/E26</f>
        <v>1</v>
      </c>
      <c r="H26" s="8"/>
      <c r="I26" s="8"/>
      <c r="J26" s="9"/>
      <c r="K26" s="8">
        <v>21</v>
      </c>
      <c r="L26" s="8">
        <v>20</v>
      </c>
      <c r="M26" s="9">
        <f t="shared" si="6"/>
        <v>0.952380952380952</v>
      </c>
      <c r="N26" s="8"/>
      <c r="O26" s="8"/>
      <c r="P26" s="9"/>
      <c r="Q26" s="27">
        <f t="shared" si="4"/>
        <v>40</v>
      </c>
      <c r="R26" s="8">
        <f t="shared" si="4"/>
        <v>39</v>
      </c>
      <c r="S26" s="24">
        <f t="shared" si="5"/>
        <v>0.975</v>
      </c>
    </row>
    <row r="27" spans="1:19">
      <c r="A27" s="7" t="s">
        <v>34</v>
      </c>
      <c r="B27" s="8"/>
      <c r="C27" s="8"/>
      <c r="D27" s="9"/>
      <c r="E27" s="8">
        <v>3</v>
      </c>
      <c r="F27" s="8">
        <v>3</v>
      </c>
      <c r="G27" s="9">
        <f>F27/E27</f>
        <v>1</v>
      </c>
      <c r="H27" s="8"/>
      <c r="I27" s="8"/>
      <c r="J27" s="9"/>
      <c r="K27" s="8"/>
      <c r="L27" s="8"/>
      <c r="M27" s="9"/>
      <c r="N27" s="8"/>
      <c r="O27" s="8"/>
      <c r="P27" s="9"/>
      <c r="Q27" s="27">
        <f>B27+E27+H27+K27+N27</f>
        <v>3</v>
      </c>
      <c r="R27" s="8">
        <f>C27+F27+I27+L27+O27</f>
        <v>3</v>
      </c>
      <c r="S27" s="24">
        <f t="shared" si="5"/>
        <v>1</v>
      </c>
    </row>
    <row r="28" spans="1:19">
      <c r="A28" s="7" t="s">
        <v>35</v>
      </c>
      <c r="B28" s="8">
        <v>1</v>
      </c>
      <c r="C28" s="8">
        <v>1</v>
      </c>
      <c r="D28" s="9">
        <f t="shared" ref="D28:D51" si="7">C28/B28</f>
        <v>1</v>
      </c>
      <c r="E28" s="8"/>
      <c r="F28" s="8"/>
      <c r="G28" s="9"/>
      <c r="H28" s="8"/>
      <c r="I28" s="8"/>
      <c r="J28" s="9"/>
      <c r="K28" s="8">
        <v>2</v>
      </c>
      <c r="L28" s="8">
        <v>2</v>
      </c>
      <c r="M28" s="9">
        <f t="shared" si="6"/>
        <v>1</v>
      </c>
      <c r="N28" s="8"/>
      <c r="O28" s="8"/>
      <c r="P28" s="9"/>
      <c r="Q28" s="27">
        <f t="shared" ref="Q28:R51" si="8">B28+E28+H28+K28+N28</f>
        <v>3</v>
      </c>
      <c r="R28" s="8">
        <f t="shared" si="8"/>
        <v>3</v>
      </c>
      <c r="S28" s="24">
        <f t="shared" ref="S28:S51" si="9">R28/Q28</f>
        <v>1</v>
      </c>
    </row>
    <row r="29" spans="1:19">
      <c r="A29" s="10" t="s">
        <v>36</v>
      </c>
      <c r="B29" s="11">
        <f>SUM(B24:B28)</f>
        <v>29</v>
      </c>
      <c r="C29" s="11">
        <f>SUM(C24:C28)</f>
        <v>29</v>
      </c>
      <c r="D29" s="12">
        <f t="shared" si="7"/>
        <v>1</v>
      </c>
      <c r="E29" s="11">
        <f>SUM(E24:E28)</f>
        <v>5</v>
      </c>
      <c r="F29" s="11">
        <f>SUM(F24:F28)</f>
        <v>5</v>
      </c>
      <c r="G29" s="12">
        <f>F29/E29</f>
        <v>1</v>
      </c>
      <c r="H29" s="11"/>
      <c r="I29" s="11"/>
      <c r="J29" s="12"/>
      <c r="K29" s="11">
        <f>SUM(K24:K28)</f>
        <v>24</v>
      </c>
      <c r="L29" s="11">
        <f>SUM(L24:L28)</f>
        <v>23</v>
      </c>
      <c r="M29" s="12">
        <f t="shared" si="6"/>
        <v>0.958333333333333</v>
      </c>
      <c r="N29" s="11"/>
      <c r="O29" s="11"/>
      <c r="P29" s="12"/>
      <c r="Q29" s="25">
        <f t="shared" si="8"/>
        <v>58</v>
      </c>
      <c r="R29" s="11">
        <f t="shared" si="8"/>
        <v>57</v>
      </c>
      <c r="S29" s="26">
        <f t="shared" si="9"/>
        <v>0.982758620689655</v>
      </c>
    </row>
    <row r="30" spans="1:19">
      <c r="A30" s="7" t="s">
        <v>37</v>
      </c>
      <c r="B30" s="8">
        <v>2</v>
      </c>
      <c r="C30" s="8">
        <v>2</v>
      </c>
      <c r="D30" s="9">
        <f t="shared" si="7"/>
        <v>1</v>
      </c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7">
        <f>B30+E30+H30+K30+N30</f>
        <v>2</v>
      </c>
      <c r="R30" s="8">
        <f>C30+F30+I30+L30+O30</f>
        <v>2</v>
      </c>
      <c r="S30" s="24">
        <f t="shared" si="9"/>
        <v>1</v>
      </c>
    </row>
    <row r="31" spans="1:19">
      <c r="A31" s="7" t="s">
        <v>38</v>
      </c>
      <c r="B31" s="8">
        <v>14</v>
      </c>
      <c r="C31" s="8">
        <v>14</v>
      </c>
      <c r="D31" s="9">
        <f t="shared" si="7"/>
        <v>1</v>
      </c>
      <c r="E31" s="8"/>
      <c r="F31" s="8"/>
      <c r="G31" s="9"/>
      <c r="H31" s="8"/>
      <c r="I31" s="8"/>
      <c r="J31" s="9"/>
      <c r="K31" s="8">
        <v>16</v>
      </c>
      <c r="L31" s="8">
        <v>15</v>
      </c>
      <c r="M31" s="9">
        <f t="shared" si="6"/>
        <v>0.9375</v>
      </c>
      <c r="N31" s="8"/>
      <c r="O31" s="8"/>
      <c r="P31" s="9"/>
      <c r="Q31" s="27">
        <f t="shared" si="8"/>
        <v>30</v>
      </c>
      <c r="R31" s="8">
        <f t="shared" si="8"/>
        <v>29</v>
      </c>
      <c r="S31" s="24">
        <f t="shared" si="9"/>
        <v>0.966666666666667</v>
      </c>
    </row>
    <row r="32" spans="1:19">
      <c r="A32" s="7" t="s">
        <v>39</v>
      </c>
      <c r="B32" s="8">
        <v>15</v>
      </c>
      <c r="C32" s="8">
        <v>15</v>
      </c>
      <c r="D32" s="9">
        <f t="shared" si="7"/>
        <v>1</v>
      </c>
      <c r="E32" s="8">
        <v>29</v>
      </c>
      <c r="F32" s="8">
        <v>29</v>
      </c>
      <c r="G32" s="9">
        <f>F32/E32</f>
        <v>1</v>
      </c>
      <c r="H32" s="8"/>
      <c r="I32" s="8"/>
      <c r="J32" s="9"/>
      <c r="K32" s="8">
        <v>143</v>
      </c>
      <c r="L32" s="8">
        <v>136</v>
      </c>
      <c r="M32" s="9">
        <f t="shared" si="6"/>
        <v>0.951048951048951</v>
      </c>
      <c r="N32" s="8"/>
      <c r="O32" s="8"/>
      <c r="P32" s="9"/>
      <c r="Q32" s="27">
        <f t="shared" si="8"/>
        <v>187</v>
      </c>
      <c r="R32" s="8">
        <f t="shared" si="8"/>
        <v>180</v>
      </c>
      <c r="S32" s="24">
        <f t="shared" si="9"/>
        <v>0.962566844919786</v>
      </c>
    </row>
    <row r="33" spans="1:19">
      <c r="A33" s="7" t="s">
        <v>40</v>
      </c>
      <c r="B33" s="8">
        <v>4</v>
      </c>
      <c r="C33" s="8">
        <v>4</v>
      </c>
      <c r="D33" s="9">
        <f t="shared" si="7"/>
        <v>1</v>
      </c>
      <c r="E33" s="8"/>
      <c r="F33" s="8"/>
      <c r="G33" s="9"/>
      <c r="H33" s="8"/>
      <c r="I33" s="8"/>
      <c r="J33" s="9"/>
      <c r="K33" s="8">
        <v>34</v>
      </c>
      <c r="L33" s="8">
        <v>34</v>
      </c>
      <c r="M33" s="9">
        <f t="shared" si="6"/>
        <v>1</v>
      </c>
      <c r="N33" s="8"/>
      <c r="O33" s="8"/>
      <c r="P33" s="9"/>
      <c r="Q33" s="27">
        <f t="shared" si="8"/>
        <v>38</v>
      </c>
      <c r="R33" s="8">
        <f t="shared" si="8"/>
        <v>38</v>
      </c>
      <c r="S33" s="24">
        <f t="shared" si="9"/>
        <v>1</v>
      </c>
    </row>
    <row r="34" spans="1:19">
      <c r="A34" s="7" t="s">
        <v>41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/>
      <c r="R34" s="8"/>
      <c r="S34" s="24"/>
    </row>
    <row r="35" spans="1:19">
      <c r="A35" s="10" t="s">
        <v>42</v>
      </c>
      <c r="B35" s="11">
        <f>SUM(B30:B34)</f>
        <v>35</v>
      </c>
      <c r="C35" s="11">
        <f>SUM(C30:C34)</f>
        <v>35</v>
      </c>
      <c r="D35" s="12">
        <f t="shared" si="7"/>
        <v>1</v>
      </c>
      <c r="E35" s="11">
        <f>SUM(E30:E34)</f>
        <v>29</v>
      </c>
      <c r="F35" s="11">
        <f>SUM(F30:F34)</f>
        <v>29</v>
      </c>
      <c r="G35" s="12">
        <f>F35/E35</f>
        <v>1</v>
      </c>
      <c r="H35" s="11"/>
      <c r="I35" s="11"/>
      <c r="J35" s="12"/>
      <c r="K35" s="11">
        <f>SUM(K30:K34)</f>
        <v>193</v>
      </c>
      <c r="L35" s="11">
        <f>SUM(L30:L34)</f>
        <v>185</v>
      </c>
      <c r="M35" s="12">
        <f t="shared" ref="M35:M40" si="10">L35/K35</f>
        <v>0.958549222797927</v>
      </c>
      <c r="N35" s="11"/>
      <c r="O35" s="11"/>
      <c r="P35" s="12"/>
      <c r="Q35" s="25">
        <f t="shared" si="8"/>
        <v>257</v>
      </c>
      <c r="R35" s="11">
        <f t="shared" si="8"/>
        <v>249</v>
      </c>
      <c r="S35" s="26">
        <f t="shared" si="9"/>
        <v>0.968871595330739</v>
      </c>
    </row>
    <row r="36" spans="1:19">
      <c r="A36" s="10" t="s">
        <v>43</v>
      </c>
      <c r="B36" s="11">
        <f>B29+B35</f>
        <v>64</v>
      </c>
      <c r="C36" s="11">
        <f>C29+C35</f>
        <v>64</v>
      </c>
      <c r="D36" s="12">
        <f t="shared" si="7"/>
        <v>1</v>
      </c>
      <c r="E36" s="11">
        <f>E29+E35</f>
        <v>34</v>
      </c>
      <c r="F36" s="11">
        <f>F29+F35</f>
        <v>34</v>
      </c>
      <c r="G36" s="12">
        <f>F36/E36</f>
        <v>1</v>
      </c>
      <c r="H36" s="11"/>
      <c r="I36" s="11"/>
      <c r="J36" s="12"/>
      <c r="K36" s="11">
        <f>K29+K35</f>
        <v>217</v>
      </c>
      <c r="L36" s="11">
        <f>L29+L35</f>
        <v>208</v>
      </c>
      <c r="M36" s="12">
        <f t="shared" si="10"/>
        <v>0.95852534562212</v>
      </c>
      <c r="N36" s="11"/>
      <c r="O36" s="11"/>
      <c r="P36" s="12"/>
      <c r="Q36" s="25">
        <f t="shared" si="8"/>
        <v>315</v>
      </c>
      <c r="R36" s="11">
        <f t="shared" si="8"/>
        <v>306</v>
      </c>
      <c r="S36" s="26">
        <f t="shared" si="9"/>
        <v>0.971428571428571</v>
      </c>
    </row>
    <row r="37" spans="1:19">
      <c r="A37" s="7" t="s">
        <v>44</v>
      </c>
      <c r="B37" s="8">
        <v>4</v>
      </c>
      <c r="C37" s="8">
        <v>2</v>
      </c>
      <c r="D37" s="9">
        <f t="shared" si="7"/>
        <v>0.5</v>
      </c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  <c r="Q37" s="27">
        <f t="shared" si="8"/>
        <v>4</v>
      </c>
      <c r="R37" s="8">
        <f t="shared" si="8"/>
        <v>2</v>
      </c>
      <c r="S37" s="24">
        <f t="shared" si="9"/>
        <v>0.5</v>
      </c>
    </row>
    <row r="38" spans="1:19">
      <c r="A38" s="7" t="s">
        <v>45</v>
      </c>
      <c r="B38" s="8">
        <v>7</v>
      </c>
      <c r="C38" s="8">
        <v>7</v>
      </c>
      <c r="D38" s="9">
        <f t="shared" si="7"/>
        <v>1</v>
      </c>
      <c r="E38" s="8">
        <v>9</v>
      </c>
      <c r="F38" s="8">
        <v>5</v>
      </c>
      <c r="G38" s="9">
        <f>F38/E38</f>
        <v>0.555555555555556</v>
      </c>
      <c r="H38" s="8"/>
      <c r="I38" s="8"/>
      <c r="J38" s="9"/>
      <c r="K38" s="8">
        <v>12</v>
      </c>
      <c r="L38" s="8">
        <v>11</v>
      </c>
      <c r="M38" s="9">
        <f t="shared" si="10"/>
        <v>0.916666666666667</v>
      </c>
      <c r="N38" s="8"/>
      <c r="O38" s="8"/>
      <c r="P38" s="9"/>
      <c r="Q38" s="27">
        <f>B38+E38+H38+K38+N38</f>
        <v>28</v>
      </c>
      <c r="R38" s="8">
        <f>C38+F38+I38+L38+O38</f>
        <v>23</v>
      </c>
      <c r="S38" s="24">
        <f t="shared" si="9"/>
        <v>0.821428571428571</v>
      </c>
    </row>
    <row r="39" spans="1:19">
      <c r="A39" s="7" t="s">
        <v>46</v>
      </c>
      <c r="B39" s="8">
        <v>51</v>
      </c>
      <c r="C39" s="8">
        <v>27</v>
      </c>
      <c r="D39" s="9">
        <f t="shared" si="7"/>
        <v>0.529411764705882</v>
      </c>
      <c r="E39" s="8">
        <v>10</v>
      </c>
      <c r="F39" s="8">
        <v>9</v>
      </c>
      <c r="G39" s="9">
        <f t="shared" ref="G39:G45" si="11">F39/E39</f>
        <v>0.9</v>
      </c>
      <c r="H39" s="8"/>
      <c r="I39" s="8"/>
      <c r="J39" s="9"/>
      <c r="K39" s="8">
        <v>105</v>
      </c>
      <c r="L39" s="8">
        <v>90</v>
      </c>
      <c r="M39" s="9">
        <f t="shared" si="10"/>
        <v>0.857142857142857</v>
      </c>
      <c r="N39" s="8"/>
      <c r="O39" s="8"/>
      <c r="P39" s="9"/>
      <c r="Q39" s="27">
        <f t="shared" si="8"/>
        <v>166</v>
      </c>
      <c r="R39" s="8">
        <f t="shared" si="8"/>
        <v>126</v>
      </c>
      <c r="S39" s="24">
        <f t="shared" si="9"/>
        <v>0.759036144578313</v>
      </c>
    </row>
    <row r="40" spans="1:19">
      <c r="A40" s="7" t="s">
        <v>47</v>
      </c>
      <c r="B40" s="8">
        <v>1</v>
      </c>
      <c r="C40" s="8">
        <v>1</v>
      </c>
      <c r="D40" s="9">
        <f t="shared" si="7"/>
        <v>1</v>
      </c>
      <c r="E40" s="8">
        <v>5</v>
      </c>
      <c r="F40" s="8">
        <v>4</v>
      </c>
      <c r="G40" s="9">
        <f t="shared" si="11"/>
        <v>0.8</v>
      </c>
      <c r="H40" s="8"/>
      <c r="I40" s="8"/>
      <c r="J40" s="9"/>
      <c r="K40" s="8">
        <v>1</v>
      </c>
      <c r="L40" s="8">
        <v>1</v>
      </c>
      <c r="M40" s="9">
        <f t="shared" si="10"/>
        <v>1</v>
      </c>
      <c r="N40" s="8"/>
      <c r="O40" s="8"/>
      <c r="P40" s="9"/>
      <c r="Q40" s="27">
        <f t="shared" si="8"/>
        <v>7</v>
      </c>
      <c r="R40" s="8">
        <f t="shared" si="8"/>
        <v>6</v>
      </c>
      <c r="S40" s="24">
        <f t="shared" si="9"/>
        <v>0.857142857142857</v>
      </c>
    </row>
    <row r="41" spans="1:19">
      <c r="A41" s="7" t="s">
        <v>48</v>
      </c>
      <c r="B41" s="8">
        <v>2</v>
      </c>
      <c r="C41" s="8">
        <v>2</v>
      </c>
      <c r="D41" s="9">
        <f t="shared" si="7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>
        <f t="shared" si="8"/>
        <v>2</v>
      </c>
      <c r="R41" s="8">
        <f t="shared" si="8"/>
        <v>2</v>
      </c>
      <c r="S41" s="24">
        <f t="shared" si="9"/>
        <v>1</v>
      </c>
    </row>
    <row r="42" spans="1:19">
      <c r="A42" s="10" t="s">
        <v>49</v>
      </c>
      <c r="B42" s="11">
        <f>SUM(B37:B41)</f>
        <v>65</v>
      </c>
      <c r="C42" s="11">
        <f>SUM(C37:C41)</f>
        <v>39</v>
      </c>
      <c r="D42" s="12">
        <f t="shared" si="7"/>
        <v>0.6</v>
      </c>
      <c r="E42" s="11">
        <f>SUM(E37:E41)</f>
        <v>24</v>
      </c>
      <c r="F42" s="11">
        <f>SUM(F37:F41)</f>
        <v>18</v>
      </c>
      <c r="G42" s="12">
        <f t="shared" si="11"/>
        <v>0.75</v>
      </c>
      <c r="H42" s="11"/>
      <c r="I42" s="11"/>
      <c r="J42" s="12"/>
      <c r="K42" s="11">
        <f>SUM(K37:K41)</f>
        <v>118</v>
      </c>
      <c r="L42" s="11">
        <f>SUM(L37:L41)</f>
        <v>102</v>
      </c>
      <c r="M42" s="12">
        <f>L42/K42</f>
        <v>0.864406779661017</v>
      </c>
      <c r="N42" s="11"/>
      <c r="O42" s="11"/>
      <c r="P42" s="12"/>
      <c r="Q42" s="25">
        <f t="shared" si="8"/>
        <v>207</v>
      </c>
      <c r="R42" s="11">
        <f t="shared" si="8"/>
        <v>159</v>
      </c>
      <c r="S42" s="26">
        <f t="shared" si="9"/>
        <v>0.768115942028985</v>
      </c>
    </row>
    <row r="43" spans="1:19">
      <c r="A43" s="7" t="s">
        <v>50</v>
      </c>
      <c r="B43" s="8">
        <v>2</v>
      </c>
      <c r="C43" s="8">
        <v>2</v>
      </c>
      <c r="D43" s="9">
        <f t="shared" si="7"/>
        <v>1</v>
      </c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  <c r="Q43" s="27">
        <f t="shared" si="8"/>
        <v>2</v>
      </c>
      <c r="R43" s="8">
        <f t="shared" si="8"/>
        <v>2</v>
      </c>
      <c r="S43" s="24">
        <f t="shared" si="9"/>
        <v>1</v>
      </c>
    </row>
    <row r="44" spans="1:19">
      <c r="A44" s="7" t="s">
        <v>51</v>
      </c>
      <c r="B44" s="8">
        <v>27</v>
      </c>
      <c r="C44" s="8">
        <v>26</v>
      </c>
      <c r="D44" s="9">
        <f t="shared" si="7"/>
        <v>0.962962962962963</v>
      </c>
      <c r="E44" s="8">
        <v>2</v>
      </c>
      <c r="F44" s="8">
        <v>2</v>
      </c>
      <c r="G44" s="9">
        <f t="shared" si="11"/>
        <v>1</v>
      </c>
      <c r="H44" s="8"/>
      <c r="I44" s="8"/>
      <c r="J44" s="9"/>
      <c r="K44" s="8">
        <v>62</v>
      </c>
      <c r="L44" s="8">
        <v>58</v>
      </c>
      <c r="M44" s="9">
        <f>L44/K44</f>
        <v>0.935483870967742</v>
      </c>
      <c r="N44" s="8"/>
      <c r="O44" s="8"/>
      <c r="P44" s="9"/>
      <c r="Q44" s="27">
        <f t="shared" si="8"/>
        <v>91</v>
      </c>
      <c r="R44" s="8">
        <f t="shared" si="8"/>
        <v>86</v>
      </c>
      <c r="S44" s="24">
        <f t="shared" si="9"/>
        <v>0.945054945054945</v>
      </c>
    </row>
    <row r="45" spans="1:19">
      <c r="A45" s="7" t="s">
        <v>52</v>
      </c>
      <c r="B45" s="8">
        <v>32</v>
      </c>
      <c r="C45" s="8">
        <v>31</v>
      </c>
      <c r="D45" s="9">
        <f t="shared" si="7"/>
        <v>0.96875</v>
      </c>
      <c r="E45" s="8">
        <v>58</v>
      </c>
      <c r="F45" s="8">
        <v>55</v>
      </c>
      <c r="G45" s="9">
        <f t="shared" si="11"/>
        <v>0.948275862068966</v>
      </c>
      <c r="H45" s="8"/>
      <c r="I45" s="8"/>
      <c r="J45" s="9"/>
      <c r="K45" s="8">
        <v>203</v>
      </c>
      <c r="L45" s="8">
        <v>192</v>
      </c>
      <c r="M45" s="9">
        <f>L45/K45</f>
        <v>0.945812807881773</v>
      </c>
      <c r="N45" s="8"/>
      <c r="O45" s="8"/>
      <c r="P45" s="9"/>
      <c r="Q45" s="27">
        <f t="shared" si="8"/>
        <v>293</v>
      </c>
      <c r="R45" s="8">
        <f t="shared" si="8"/>
        <v>278</v>
      </c>
      <c r="S45" s="24">
        <f t="shared" si="9"/>
        <v>0.948805460750853</v>
      </c>
    </row>
    <row r="46" spans="1:19">
      <c r="A46" s="7" t="s">
        <v>53</v>
      </c>
      <c r="B46" s="8">
        <v>8</v>
      </c>
      <c r="C46" s="8">
        <v>8</v>
      </c>
      <c r="D46" s="9">
        <f t="shared" si="7"/>
        <v>1</v>
      </c>
      <c r="E46" s="8"/>
      <c r="F46" s="8"/>
      <c r="G46" s="9"/>
      <c r="H46" s="8"/>
      <c r="I46" s="8"/>
      <c r="J46" s="9"/>
      <c r="K46" s="8">
        <v>51</v>
      </c>
      <c r="L46" s="8">
        <v>51</v>
      </c>
      <c r="M46" s="9">
        <f>L46/K46</f>
        <v>1</v>
      </c>
      <c r="N46" s="8"/>
      <c r="O46" s="8"/>
      <c r="P46" s="9"/>
      <c r="Q46" s="27">
        <f t="shared" si="8"/>
        <v>59</v>
      </c>
      <c r="R46" s="8">
        <f t="shared" si="8"/>
        <v>59</v>
      </c>
      <c r="S46" s="24">
        <f t="shared" si="9"/>
        <v>1</v>
      </c>
    </row>
    <row r="47" spans="1:19">
      <c r="A47" s="7" t="s">
        <v>54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/>
      <c r="R47" s="8"/>
      <c r="S47" s="24"/>
    </row>
    <row r="48" spans="1:19">
      <c r="A48" s="10" t="s">
        <v>55</v>
      </c>
      <c r="B48" s="11">
        <f>SUM(B43:B47)</f>
        <v>69</v>
      </c>
      <c r="C48" s="11">
        <f>SUM(C43:C47)</f>
        <v>67</v>
      </c>
      <c r="D48" s="12">
        <f t="shared" si="7"/>
        <v>0.971014492753623</v>
      </c>
      <c r="E48" s="11">
        <f>SUM(E43:E47)</f>
        <v>60</v>
      </c>
      <c r="F48" s="11">
        <f>SUM(F43:F47)</f>
        <v>57</v>
      </c>
      <c r="G48" s="12">
        <f>F48/E48</f>
        <v>0.95</v>
      </c>
      <c r="H48" s="11"/>
      <c r="I48" s="11"/>
      <c r="J48" s="12"/>
      <c r="K48" s="11">
        <f>SUM(K43:K47)</f>
        <v>316</v>
      </c>
      <c r="L48" s="11">
        <f>SUM(L43:L47)</f>
        <v>301</v>
      </c>
      <c r="M48" s="12">
        <f>L48/K48</f>
        <v>0.95253164556962</v>
      </c>
      <c r="N48" s="11"/>
      <c r="O48" s="11"/>
      <c r="P48" s="12"/>
      <c r="Q48" s="25">
        <f t="shared" si="8"/>
        <v>445</v>
      </c>
      <c r="R48" s="11">
        <f t="shared" si="8"/>
        <v>425</v>
      </c>
      <c r="S48" s="26">
        <f t="shared" si="9"/>
        <v>0.955056179775281</v>
      </c>
    </row>
    <row r="49" spans="1:19">
      <c r="A49" s="10" t="s">
        <v>56</v>
      </c>
      <c r="B49" s="11">
        <f>B42+B48</f>
        <v>134</v>
      </c>
      <c r="C49" s="11">
        <f>C42+C48</f>
        <v>106</v>
      </c>
      <c r="D49" s="12">
        <f t="shared" si="7"/>
        <v>0.791044776119403</v>
      </c>
      <c r="E49" s="11">
        <f>E42+E48</f>
        <v>84</v>
      </c>
      <c r="F49" s="11">
        <f>F42+F48</f>
        <v>75</v>
      </c>
      <c r="G49" s="12">
        <f>F49/E49</f>
        <v>0.892857142857143</v>
      </c>
      <c r="H49" s="11"/>
      <c r="I49" s="11"/>
      <c r="J49" s="12"/>
      <c r="K49" s="11">
        <f>K42+K48</f>
        <v>434</v>
      </c>
      <c r="L49" s="11">
        <f>L42+L48</f>
        <v>403</v>
      </c>
      <c r="M49" s="12">
        <f>L49/K49</f>
        <v>0.928571428571429</v>
      </c>
      <c r="N49" s="11"/>
      <c r="O49" s="11"/>
      <c r="P49" s="12"/>
      <c r="Q49" s="25">
        <f t="shared" si="8"/>
        <v>652</v>
      </c>
      <c r="R49" s="11">
        <f t="shared" si="8"/>
        <v>584</v>
      </c>
      <c r="S49" s="26">
        <f t="shared" si="9"/>
        <v>0.895705521472393</v>
      </c>
    </row>
    <row r="50" customHeight="1" spans="1:19">
      <c r="A50" s="10" t="s">
        <v>57</v>
      </c>
      <c r="B50" s="11">
        <f>B36+B49</f>
        <v>198</v>
      </c>
      <c r="C50" s="11">
        <f>C36+C49</f>
        <v>170</v>
      </c>
      <c r="D50" s="12">
        <f t="shared" si="7"/>
        <v>0.858585858585859</v>
      </c>
      <c r="E50" s="11">
        <f>E36+E49</f>
        <v>118</v>
      </c>
      <c r="F50" s="11">
        <f>F36+F49</f>
        <v>109</v>
      </c>
      <c r="G50" s="12">
        <f>F50/E50</f>
        <v>0.923728813559322</v>
      </c>
      <c r="H50" s="11"/>
      <c r="I50" s="11"/>
      <c r="J50" s="12"/>
      <c r="K50" s="11">
        <f>K36+K49</f>
        <v>651</v>
      </c>
      <c r="L50" s="11">
        <f>L36+L49</f>
        <v>611</v>
      </c>
      <c r="M50" s="12">
        <f>L50/K50</f>
        <v>0.938556067588326</v>
      </c>
      <c r="N50" s="11"/>
      <c r="O50" s="11"/>
      <c r="P50" s="12"/>
      <c r="Q50" s="25">
        <f t="shared" si="8"/>
        <v>967</v>
      </c>
      <c r="R50" s="11">
        <f t="shared" si="8"/>
        <v>890</v>
      </c>
      <c r="S50" s="26">
        <f t="shared" si="9"/>
        <v>0.920372285418821</v>
      </c>
    </row>
    <row r="51" customHeight="1" spans="1:19">
      <c r="A51" s="10" t="s">
        <v>58</v>
      </c>
      <c r="B51" s="11">
        <f>B23+B50</f>
        <v>1941</v>
      </c>
      <c r="C51" s="11">
        <f>C23+C50</f>
        <v>1697</v>
      </c>
      <c r="D51" s="12">
        <f t="shared" si="7"/>
        <v>0.874291602266873</v>
      </c>
      <c r="E51" s="11">
        <f>E23+E50</f>
        <v>476</v>
      </c>
      <c r="F51" s="11">
        <f>F23+F50</f>
        <v>433</v>
      </c>
      <c r="G51" s="12">
        <f>F51/E51</f>
        <v>0.909663865546218</v>
      </c>
      <c r="H51" s="11"/>
      <c r="I51" s="11"/>
      <c r="J51" s="12"/>
      <c r="K51" s="11">
        <f>K23+K50</f>
        <v>1297</v>
      </c>
      <c r="L51" s="11">
        <f>L23+L50</f>
        <v>1224</v>
      </c>
      <c r="M51" s="12">
        <f>L51/K51</f>
        <v>0.943716268311488</v>
      </c>
      <c r="N51" s="11">
        <f>N23+N50</f>
        <v>289</v>
      </c>
      <c r="O51" s="11">
        <f>O23+O50</f>
        <v>253</v>
      </c>
      <c r="P51" s="12">
        <f>O51/N51</f>
        <v>0.875432525951557</v>
      </c>
      <c r="Q51" s="28">
        <f t="shared" si="8"/>
        <v>4003</v>
      </c>
      <c r="R51" s="29">
        <f t="shared" si="8"/>
        <v>3607</v>
      </c>
      <c r="S51" s="30">
        <f t="shared" si="9"/>
        <v>0.901074194354234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5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F5" sqref="F5"/>
    </sheetView>
  </sheetViews>
  <sheetFormatPr defaultColWidth="9.13333333333333" defaultRowHeight="13.5"/>
  <cols>
    <col min="1" max="1" width="23.6" style="1" customWidth="1"/>
    <col min="2" max="19" width="5.4" style="2" customWidth="1"/>
    <col min="20" max="16384" width="9.13333333333333" style="2"/>
  </cols>
  <sheetData>
    <row r="1" ht="28.15" customHeight="1" spans="1:19">
      <c r="A1" s="31" t="s">
        <v>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  <c r="R1" s="16"/>
      <c r="S1" s="16"/>
    </row>
    <row r="2" ht="28.15" customHeight="1" spans="1:19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18" t="s">
        <v>7</v>
      </c>
      <c r="R2" s="19"/>
      <c r="S2" s="20"/>
    </row>
    <row r="3" ht="28.15" customHeight="1" spans="1:19">
      <c r="A3" s="5"/>
      <c r="B3" s="6" t="s">
        <v>8</v>
      </c>
      <c r="C3" s="6" t="s">
        <v>9</v>
      </c>
      <c r="D3" s="6" t="s">
        <v>10</v>
      </c>
      <c r="E3" s="6" t="s">
        <v>8</v>
      </c>
      <c r="F3" s="6" t="s">
        <v>9</v>
      </c>
      <c r="G3" s="6" t="s">
        <v>10</v>
      </c>
      <c r="H3" s="6" t="s">
        <v>8</v>
      </c>
      <c r="I3" s="6" t="s">
        <v>9</v>
      </c>
      <c r="J3" s="6" t="s">
        <v>10</v>
      </c>
      <c r="K3" s="6" t="s">
        <v>8</v>
      </c>
      <c r="L3" s="6" t="s">
        <v>9</v>
      </c>
      <c r="M3" s="6" t="s">
        <v>10</v>
      </c>
      <c r="N3" s="6" t="s">
        <v>8</v>
      </c>
      <c r="O3" s="6" t="s">
        <v>9</v>
      </c>
      <c r="P3" s="6" t="s">
        <v>10</v>
      </c>
      <c r="Q3" s="21" t="s">
        <v>8</v>
      </c>
      <c r="R3" s="6" t="s">
        <v>9</v>
      </c>
      <c r="S3" s="22" t="s">
        <v>10</v>
      </c>
    </row>
    <row r="4" spans="1:19">
      <c r="A4" s="7" t="s">
        <v>11</v>
      </c>
      <c r="B4" s="8">
        <v>298</v>
      </c>
      <c r="C4" s="8">
        <v>219</v>
      </c>
      <c r="D4" s="9">
        <f t="shared" ref="D4:D12" si="0">C4/B4</f>
        <v>0.73489932885906</v>
      </c>
      <c r="E4" s="8">
        <v>96</v>
      </c>
      <c r="F4" s="8">
        <v>73</v>
      </c>
      <c r="G4" s="9">
        <f t="shared" ref="G4:G12" si="1">F4/E4</f>
        <v>0.760416666666667</v>
      </c>
      <c r="H4" s="8"/>
      <c r="I4" s="8"/>
      <c r="J4" s="9"/>
      <c r="K4" s="8"/>
      <c r="L4" s="8"/>
      <c r="M4" s="9"/>
      <c r="N4" s="8"/>
      <c r="O4" s="8"/>
      <c r="P4" s="9"/>
      <c r="Q4" s="23">
        <f t="shared" ref="Q4:Q12" si="2">B4+E4+H4+K4+N4</f>
        <v>394</v>
      </c>
      <c r="R4" s="8">
        <f t="shared" ref="R4:R12" si="3">C4+F4+I4+L4+O4</f>
        <v>292</v>
      </c>
      <c r="S4" s="24">
        <f t="shared" ref="S4:S12" si="4">R4/Q4</f>
        <v>0.741116751269036</v>
      </c>
    </row>
    <row r="5" spans="1:19">
      <c r="A5" s="7" t="s">
        <v>12</v>
      </c>
      <c r="B5" s="8"/>
      <c r="C5" s="8"/>
      <c r="D5" s="9"/>
      <c r="E5" s="8">
        <v>78</v>
      </c>
      <c r="F5" s="8">
        <v>71</v>
      </c>
      <c r="G5" s="9">
        <f t="shared" si="1"/>
        <v>0.91025641025641</v>
      </c>
      <c r="H5" s="8"/>
      <c r="I5" s="8"/>
      <c r="J5" s="9"/>
      <c r="K5" s="8"/>
      <c r="L5" s="8"/>
      <c r="M5" s="9"/>
      <c r="N5" s="8"/>
      <c r="O5" s="8"/>
      <c r="P5" s="9"/>
      <c r="Q5" s="23">
        <f t="shared" si="2"/>
        <v>78</v>
      </c>
      <c r="R5" s="8">
        <f t="shared" si="3"/>
        <v>71</v>
      </c>
      <c r="S5" s="24">
        <f t="shared" si="4"/>
        <v>0.91025641025641</v>
      </c>
    </row>
    <row r="6" spans="1:19">
      <c r="A6" s="7" t="s">
        <v>13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23"/>
      <c r="R6" s="8"/>
      <c r="S6" s="24"/>
    </row>
    <row r="7" spans="1:19">
      <c r="A7" s="7" t="s">
        <v>14</v>
      </c>
      <c r="B7" s="8">
        <v>284</v>
      </c>
      <c r="C7" s="8">
        <v>237</v>
      </c>
      <c r="D7" s="9">
        <f t="shared" si="0"/>
        <v>0.834507042253521</v>
      </c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  <c r="Q7" s="23">
        <f t="shared" si="2"/>
        <v>284</v>
      </c>
      <c r="R7" s="8">
        <f t="shared" si="3"/>
        <v>237</v>
      </c>
      <c r="S7" s="24">
        <f t="shared" si="4"/>
        <v>0.834507042253521</v>
      </c>
    </row>
    <row r="8" spans="1:19">
      <c r="A8" s="7" t="s">
        <v>15</v>
      </c>
      <c r="B8" s="8">
        <v>140</v>
      </c>
      <c r="C8" s="8">
        <v>109</v>
      </c>
      <c r="D8" s="9">
        <f t="shared" si="0"/>
        <v>0.778571428571429</v>
      </c>
      <c r="E8" s="8">
        <v>179</v>
      </c>
      <c r="F8" s="8">
        <v>172</v>
      </c>
      <c r="G8" s="9">
        <f>F8/E8</f>
        <v>0.960893854748603</v>
      </c>
      <c r="H8" s="8"/>
      <c r="I8" s="8"/>
      <c r="J8" s="9"/>
      <c r="K8" s="8"/>
      <c r="L8" s="8"/>
      <c r="M8" s="9"/>
      <c r="N8" s="8"/>
      <c r="O8" s="8"/>
      <c r="P8" s="9"/>
      <c r="Q8" s="23">
        <f t="shared" si="2"/>
        <v>319</v>
      </c>
      <c r="R8" s="8">
        <f t="shared" si="3"/>
        <v>281</v>
      </c>
      <c r="S8" s="24">
        <f t="shared" si="4"/>
        <v>0.880877742946709</v>
      </c>
    </row>
    <row r="9" spans="1:19">
      <c r="A9" s="10" t="s">
        <v>16</v>
      </c>
      <c r="B9" s="11">
        <f>SUM(B4:B8)</f>
        <v>722</v>
      </c>
      <c r="C9" s="11">
        <f>SUM(C4:C8)</f>
        <v>565</v>
      </c>
      <c r="D9" s="12">
        <f t="shared" si="0"/>
        <v>0.782548476454294</v>
      </c>
      <c r="E9" s="11">
        <f>SUM(E4:E8)</f>
        <v>353</v>
      </c>
      <c r="F9" s="11">
        <f>SUM(F4:F8)</f>
        <v>316</v>
      </c>
      <c r="G9" s="12">
        <f t="shared" si="1"/>
        <v>0.895184135977337</v>
      </c>
      <c r="H9" s="11"/>
      <c r="I9" s="11"/>
      <c r="J9" s="12"/>
      <c r="K9" s="11"/>
      <c r="L9" s="11"/>
      <c r="M9" s="12"/>
      <c r="N9" s="11"/>
      <c r="O9" s="11"/>
      <c r="P9" s="12"/>
      <c r="Q9" s="25">
        <f t="shared" si="2"/>
        <v>1075</v>
      </c>
      <c r="R9" s="11">
        <f t="shared" si="3"/>
        <v>881</v>
      </c>
      <c r="S9" s="26">
        <f t="shared" si="4"/>
        <v>0.81953488372093</v>
      </c>
    </row>
    <row r="10" spans="1:19">
      <c r="A10" s="7" t="s">
        <v>17</v>
      </c>
      <c r="B10" s="8">
        <v>540</v>
      </c>
      <c r="C10" s="8">
        <v>529</v>
      </c>
      <c r="D10" s="9">
        <f t="shared" si="0"/>
        <v>0.97962962962963</v>
      </c>
      <c r="E10" s="8">
        <v>95</v>
      </c>
      <c r="F10" s="8">
        <v>92</v>
      </c>
      <c r="G10" s="9">
        <f t="shared" si="1"/>
        <v>0.968421052631579</v>
      </c>
      <c r="H10" s="8"/>
      <c r="I10" s="8"/>
      <c r="J10" s="9"/>
      <c r="K10" s="8"/>
      <c r="L10" s="8"/>
      <c r="M10" s="9"/>
      <c r="N10" s="8"/>
      <c r="O10" s="8"/>
      <c r="P10" s="9"/>
      <c r="Q10" s="27">
        <f t="shared" si="2"/>
        <v>635</v>
      </c>
      <c r="R10" s="8">
        <f t="shared" si="3"/>
        <v>621</v>
      </c>
      <c r="S10" s="24">
        <f t="shared" si="4"/>
        <v>0.977952755905512</v>
      </c>
    </row>
    <row r="11" spans="1:19">
      <c r="A11" s="7" t="s">
        <v>18</v>
      </c>
      <c r="B11" s="8">
        <v>74</v>
      </c>
      <c r="C11" s="8">
        <v>68</v>
      </c>
      <c r="D11" s="9">
        <f t="shared" si="0"/>
        <v>0.918918918918919</v>
      </c>
      <c r="E11" s="8">
        <v>19</v>
      </c>
      <c r="F11" s="8">
        <v>19</v>
      </c>
      <c r="G11" s="9">
        <f t="shared" si="1"/>
        <v>1</v>
      </c>
      <c r="H11" s="8"/>
      <c r="I11" s="8"/>
      <c r="J11" s="9"/>
      <c r="K11" s="8"/>
      <c r="L11" s="8"/>
      <c r="M11" s="9"/>
      <c r="N11" s="8"/>
      <c r="O11" s="8"/>
      <c r="P11" s="9"/>
      <c r="Q11" s="27">
        <f t="shared" si="2"/>
        <v>93</v>
      </c>
      <c r="R11" s="8">
        <f t="shared" si="3"/>
        <v>87</v>
      </c>
      <c r="S11" s="24">
        <f t="shared" si="4"/>
        <v>0.935483870967742</v>
      </c>
    </row>
    <row r="12" spans="1:19">
      <c r="A12" s="7" t="s">
        <v>19</v>
      </c>
      <c r="B12" s="8">
        <v>180</v>
      </c>
      <c r="C12" s="8">
        <v>162</v>
      </c>
      <c r="D12" s="9">
        <f t="shared" si="0"/>
        <v>0.9</v>
      </c>
      <c r="E12" s="8">
        <v>8</v>
      </c>
      <c r="F12" s="8">
        <v>8</v>
      </c>
      <c r="G12" s="9">
        <f t="shared" si="1"/>
        <v>1</v>
      </c>
      <c r="H12" s="8"/>
      <c r="I12" s="8"/>
      <c r="J12" s="9"/>
      <c r="K12" s="8"/>
      <c r="L12" s="8"/>
      <c r="M12" s="9"/>
      <c r="N12" s="8"/>
      <c r="O12" s="8"/>
      <c r="P12" s="9"/>
      <c r="Q12" s="27">
        <f t="shared" si="2"/>
        <v>188</v>
      </c>
      <c r="R12" s="8">
        <f t="shared" si="3"/>
        <v>170</v>
      </c>
      <c r="S12" s="24">
        <f t="shared" si="4"/>
        <v>0.904255319148936</v>
      </c>
    </row>
    <row r="13" spans="1:19">
      <c r="A13" s="7" t="s">
        <v>20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27"/>
      <c r="R13" s="8"/>
      <c r="S13" s="24"/>
    </row>
    <row r="14" spans="1:19">
      <c r="A14" s="7" t="s">
        <v>21</v>
      </c>
      <c r="B14" s="8">
        <v>76</v>
      </c>
      <c r="C14" s="8">
        <v>73</v>
      </c>
      <c r="D14" s="9">
        <f>C14/B14</f>
        <v>0.960526315789474</v>
      </c>
      <c r="E14" s="8">
        <v>9</v>
      </c>
      <c r="F14" s="8">
        <v>9</v>
      </c>
      <c r="G14" s="9">
        <f>F14/E14</f>
        <v>1</v>
      </c>
      <c r="H14" s="8"/>
      <c r="I14" s="8"/>
      <c r="J14" s="9"/>
      <c r="K14" s="8"/>
      <c r="L14" s="8"/>
      <c r="M14" s="9"/>
      <c r="N14" s="8"/>
      <c r="O14" s="8"/>
      <c r="P14" s="9"/>
      <c r="Q14" s="27">
        <f t="shared" ref="Q14:Q33" si="5">B14+E14+H14+K14+N14</f>
        <v>85</v>
      </c>
      <c r="R14" s="8">
        <f t="shared" ref="R14:R33" si="6">C14+F14+I14+L14+O14</f>
        <v>82</v>
      </c>
      <c r="S14" s="24">
        <f t="shared" ref="S14:S33" si="7">R14/Q14</f>
        <v>0.964705882352941</v>
      </c>
    </row>
    <row r="15" spans="1:19">
      <c r="A15" s="7" t="s">
        <v>22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27"/>
      <c r="R15" s="8"/>
      <c r="S15" s="24"/>
    </row>
    <row r="16" spans="1:19">
      <c r="A16" s="7" t="s">
        <v>23</v>
      </c>
      <c r="B16" s="8"/>
      <c r="C16" s="8"/>
      <c r="D16" s="9"/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27"/>
      <c r="R16" s="8"/>
      <c r="S16" s="24"/>
    </row>
    <row r="17" spans="1:19">
      <c r="A17" s="7" t="s">
        <v>24</v>
      </c>
      <c r="B17" s="8">
        <v>5</v>
      </c>
      <c r="C17" s="8">
        <v>5</v>
      </c>
      <c r="D17" s="9">
        <f>C17/B17</f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27">
        <f>B17+E17+H17+K17+N17</f>
        <v>5</v>
      </c>
      <c r="R17" s="8">
        <f>C17+F17+I17+L17+O17</f>
        <v>5</v>
      </c>
      <c r="S17" s="24">
        <f>R17/Q17</f>
        <v>1</v>
      </c>
    </row>
    <row r="18" spans="1:19">
      <c r="A18" s="7" t="s">
        <v>25</v>
      </c>
      <c r="B18" s="8">
        <v>5</v>
      </c>
      <c r="C18" s="8">
        <v>4</v>
      </c>
      <c r="D18" s="9">
        <f>C18/B18</f>
        <v>0.8</v>
      </c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27">
        <f t="shared" si="5"/>
        <v>5</v>
      </c>
      <c r="R18" s="8">
        <f t="shared" si="6"/>
        <v>4</v>
      </c>
      <c r="S18" s="24">
        <f t="shared" si="7"/>
        <v>0.8</v>
      </c>
    </row>
    <row r="19" spans="1:19">
      <c r="A19" s="7" t="s">
        <v>26</v>
      </c>
      <c r="B19" s="8"/>
      <c r="C19" s="8"/>
      <c r="D19" s="9"/>
      <c r="E19" s="8">
        <v>1</v>
      </c>
      <c r="F19" s="8">
        <v>1</v>
      </c>
      <c r="G19" s="9">
        <f>F19/E19</f>
        <v>1</v>
      </c>
      <c r="H19" s="8"/>
      <c r="I19" s="8"/>
      <c r="J19" s="9"/>
      <c r="K19" s="8"/>
      <c r="L19" s="8"/>
      <c r="M19" s="9"/>
      <c r="N19" s="8"/>
      <c r="O19" s="8"/>
      <c r="P19" s="9"/>
      <c r="Q19" s="27">
        <f t="shared" si="5"/>
        <v>1</v>
      </c>
      <c r="R19" s="8">
        <f t="shared" si="6"/>
        <v>1</v>
      </c>
      <c r="S19" s="24">
        <f t="shared" si="7"/>
        <v>1</v>
      </c>
    </row>
    <row r="20" spans="1:19">
      <c r="A20" s="7" t="s">
        <v>27</v>
      </c>
      <c r="B20" s="8">
        <v>2</v>
      </c>
      <c r="C20" s="8">
        <v>2</v>
      </c>
      <c r="D20" s="9">
        <f>C20/B20</f>
        <v>1</v>
      </c>
      <c r="E20" s="8"/>
      <c r="F20" s="8"/>
      <c r="G20" s="9"/>
      <c r="H20" s="8"/>
      <c r="I20" s="8"/>
      <c r="J20" s="9"/>
      <c r="K20" s="8"/>
      <c r="L20" s="8"/>
      <c r="M20" s="9"/>
      <c r="N20" s="8"/>
      <c r="O20" s="8"/>
      <c r="P20" s="9"/>
      <c r="Q20" s="27">
        <f t="shared" si="5"/>
        <v>2</v>
      </c>
      <c r="R20" s="8">
        <f t="shared" si="6"/>
        <v>2</v>
      </c>
      <c r="S20" s="24">
        <f t="shared" si="7"/>
        <v>1</v>
      </c>
    </row>
    <row r="21" spans="1:19">
      <c r="A21" s="7" t="s">
        <v>28</v>
      </c>
      <c r="B21" s="8">
        <v>1</v>
      </c>
      <c r="C21" s="8">
        <v>1</v>
      </c>
      <c r="D21" s="9">
        <f>C21/B21</f>
        <v>1</v>
      </c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27">
        <f t="shared" si="5"/>
        <v>1</v>
      </c>
      <c r="R21" s="8">
        <f t="shared" si="6"/>
        <v>1</v>
      </c>
      <c r="S21" s="24">
        <f t="shared" si="7"/>
        <v>1</v>
      </c>
    </row>
    <row r="22" spans="1:19">
      <c r="A22" s="10" t="s">
        <v>29</v>
      </c>
      <c r="B22" s="11">
        <f>SUM(B10:B21)</f>
        <v>883</v>
      </c>
      <c r="C22" s="11">
        <f>SUM(C10:C21)</f>
        <v>844</v>
      </c>
      <c r="D22" s="12">
        <f t="shared" ref="D22:D27" si="8">C22/B22</f>
        <v>0.955832389580974</v>
      </c>
      <c r="E22" s="11">
        <f>SUM(E10:E21)</f>
        <v>132</v>
      </c>
      <c r="F22" s="11">
        <f>SUM(F10:F21)</f>
        <v>129</v>
      </c>
      <c r="G22" s="12">
        <f>F22/E22</f>
        <v>0.977272727272727</v>
      </c>
      <c r="H22" s="11"/>
      <c r="I22" s="11"/>
      <c r="J22" s="12"/>
      <c r="K22" s="11"/>
      <c r="L22" s="11"/>
      <c r="M22" s="12"/>
      <c r="N22" s="11"/>
      <c r="O22" s="11"/>
      <c r="P22" s="12"/>
      <c r="Q22" s="25">
        <f t="shared" si="5"/>
        <v>1015</v>
      </c>
      <c r="R22" s="11">
        <f t="shared" si="6"/>
        <v>973</v>
      </c>
      <c r="S22" s="26">
        <f t="shared" si="7"/>
        <v>0.958620689655172</v>
      </c>
    </row>
    <row r="23" spans="1:19">
      <c r="A23" s="10" t="s">
        <v>30</v>
      </c>
      <c r="B23" s="11">
        <f>B9+B22</f>
        <v>1605</v>
      </c>
      <c r="C23" s="11">
        <f>C9+C22</f>
        <v>1409</v>
      </c>
      <c r="D23" s="12">
        <f t="shared" si="8"/>
        <v>0.877881619937695</v>
      </c>
      <c r="E23" s="11">
        <f>E9+E22</f>
        <v>485</v>
      </c>
      <c r="F23" s="11">
        <f>F9+F22</f>
        <v>445</v>
      </c>
      <c r="G23" s="12">
        <f>F23/E23</f>
        <v>0.917525773195876</v>
      </c>
      <c r="H23" s="11"/>
      <c r="I23" s="11"/>
      <c r="J23" s="12"/>
      <c r="K23" s="11"/>
      <c r="L23" s="11"/>
      <c r="M23" s="12"/>
      <c r="N23" s="11"/>
      <c r="O23" s="11"/>
      <c r="P23" s="12"/>
      <c r="Q23" s="25">
        <f t="shared" si="5"/>
        <v>2090</v>
      </c>
      <c r="R23" s="11">
        <f t="shared" si="6"/>
        <v>1854</v>
      </c>
      <c r="S23" s="26">
        <f t="shared" si="7"/>
        <v>0.887081339712919</v>
      </c>
    </row>
    <row r="24" spans="1:19">
      <c r="A24" s="7" t="s">
        <v>31</v>
      </c>
      <c r="B24" s="8">
        <v>9</v>
      </c>
      <c r="C24" s="8">
        <v>7</v>
      </c>
      <c r="D24" s="9">
        <f t="shared" si="8"/>
        <v>0.777777777777778</v>
      </c>
      <c r="E24" s="8">
        <v>10</v>
      </c>
      <c r="F24" s="8">
        <v>6</v>
      </c>
      <c r="G24" s="9">
        <f>F24/E24</f>
        <v>0.6</v>
      </c>
      <c r="H24" s="8"/>
      <c r="I24" s="8"/>
      <c r="J24" s="9"/>
      <c r="K24" s="8"/>
      <c r="L24" s="8"/>
      <c r="M24" s="9"/>
      <c r="N24" s="8"/>
      <c r="O24" s="8"/>
      <c r="P24" s="9"/>
      <c r="Q24" s="27">
        <f t="shared" si="5"/>
        <v>19</v>
      </c>
      <c r="R24" s="8">
        <f t="shared" si="6"/>
        <v>13</v>
      </c>
      <c r="S24" s="24">
        <f t="shared" si="7"/>
        <v>0.684210526315789</v>
      </c>
    </row>
    <row r="25" spans="1:19">
      <c r="A25" s="7" t="s">
        <v>32</v>
      </c>
      <c r="B25" s="8">
        <v>2</v>
      </c>
      <c r="C25" s="8">
        <v>1</v>
      </c>
      <c r="D25" s="9">
        <f t="shared" si="8"/>
        <v>0.5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27">
        <f t="shared" si="5"/>
        <v>2</v>
      </c>
      <c r="R25" s="8">
        <f t="shared" si="6"/>
        <v>1</v>
      </c>
      <c r="S25" s="24">
        <f t="shared" si="7"/>
        <v>0.5</v>
      </c>
    </row>
    <row r="26" spans="1:19">
      <c r="A26" s="7" t="s">
        <v>33</v>
      </c>
      <c r="B26" s="8">
        <v>25</v>
      </c>
      <c r="C26" s="8">
        <v>24</v>
      </c>
      <c r="D26" s="9">
        <f t="shared" si="8"/>
        <v>0.96</v>
      </c>
      <c r="E26" s="8">
        <v>2</v>
      </c>
      <c r="F26" s="8">
        <v>2</v>
      </c>
      <c r="G26" s="9">
        <f>F26/E26</f>
        <v>1</v>
      </c>
      <c r="H26" s="8"/>
      <c r="I26" s="8"/>
      <c r="J26" s="9"/>
      <c r="K26" s="8"/>
      <c r="L26" s="8"/>
      <c r="M26" s="9"/>
      <c r="N26" s="8"/>
      <c r="O26" s="8"/>
      <c r="P26" s="9"/>
      <c r="Q26" s="27">
        <f t="shared" si="5"/>
        <v>27</v>
      </c>
      <c r="R26" s="8">
        <f t="shared" si="6"/>
        <v>26</v>
      </c>
      <c r="S26" s="24">
        <f t="shared" si="7"/>
        <v>0.962962962962963</v>
      </c>
    </row>
    <row r="27" spans="1:19">
      <c r="A27" s="7" t="s">
        <v>34</v>
      </c>
      <c r="B27" s="8">
        <v>1</v>
      </c>
      <c r="C27" s="8">
        <v>1</v>
      </c>
      <c r="D27" s="9">
        <f t="shared" si="8"/>
        <v>1</v>
      </c>
      <c r="E27" s="8"/>
      <c r="F27" s="8"/>
      <c r="G27" s="9"/>
      <c r="H27" s="8"/>
      <c r="I27" s="8"/>
      <c r="J27" s="9"/>
      <c r="K27" s="8"/>
      <c r="L27" s="8"/>
      <c r="M27" s="9"/>
      <c r="N27" s="8"/>
      <c r="O27" s="8"/>
      <c r="P27" s="9"/>
      <c r="Q27" s="27">
        <f t="shared" si="5"/>
        <v>1</v>
      </c>
      <c r="R27" s="8">
        <f t="shared" si="6"/>
        <v>1</v>
      </c>
      <c r="S27" s="24">
        <f t="shared" si="7"/>
        <v>1</v>
      </c>
    </row>
    <row r="28" spans="1:19">
      <c r="A28" s="7" t="s">
        <v>35</v>
      </c>
      <c r="B28" s="8">
        <v>1</v>
      </c>
      <c r="C28" s="8">
        <v>1</v>
      </c>
      <c r="D28" s="9">
        <f t="shared" ref="D28:D33" si="9">C28/B28</f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27">
        <f t="shared" si="5"/>
        <v>1</v>
      </c>
      <c r="R28" s="8">
        <f t="shared" si="6"/>
        <v>1</v>
      </c>
      <c r="S28" s="24">
        <f t="shared" si="7"/>
        <v>1</v>
      </c>
    </row>
    <row r="29" spans="1:19">
      <c r="A29" s="10" t="s">
        <v>36</v>
      </c>
      <c r="B29" s="11">
        <f>SUM(B24:B28)</f>
        <v>38</v>
      </c>
      <c r="C29" s="11">
        <f>SUM(C24:C28)</f>
        <v>34</v>
      </c>
      <c r="D29" s="12">
        <f t="shared" si="9"/>
        <v>0.894736842105263</v>
      </c>
      <c r="E29" s="11">
        <f>SUM(E24:E28)</f>
        <v>12</v>
      </c>
      <c r="F29" s="11">
        <f>SUM(F24:F28)</f>
        <v>8</v>
      </c>
      <c r="G29" s="12">
        <f>F29/E29</f>
        <v>0.666666666666667</v>
      </c>
      <c r="H29" s="11"/>
      <c r="I29" s="11"/>
      <c r="J29" s="12"/>
      <c r="K29" s="11"/>
      <c r="L29" s="11"/>
      <c r="M29" s="12"/>
      <c r="N29" s="11"/>
      <c r="O29" s="11"/>
      <c r="P29" s="12"/>
      <c r="Q29" s="25">
        <f t="shared" si="5"/>
        <v>50</v>
      </c>
      <c r="R29" s="11">
        <f t="shared" si="6"/>
        <v>42</v>
      </c>
      <c r="S29" s="26">
        <f t="shared" si="7"/>
        <v>0.84</v>
      </c>
    </row>
    <row r="30" spans="1:19">
      <c r="A30" s="7" t="s">
        <v>37</v>
      </c>
      <c r="B30" s="8">
        <v>17</v>
      </c>
      <c r="C30" s="8">
        <v>15</v>
      </c>
      <c r="D30" s="9">
        <f t="shared" si="9"/>
        <v>0.882352941176471</v>
      </c>
      <c r="E30" s="8"/>
      <c r="F30" s="8"/>
      <c r="G30" s="9"/>
      <c r="H30" s="8"/>
      <c r="I30" s="8"/>
      <c r="J30" s="9"/>
      <c r="K30" s="8"/>
      <c r="L30" s="8"/>
      <c r="M30" s="9"/>
      <c r="N30" s="8"/>
      <c r="O30" s="8"/>
      <c r="P30" s="9"/>
      <c r="Q30" s="27">
        <f t="shared" si="5"/>
        <v>17</v>
      </c>
      <c r="R30" s="8">
        <f t="shared" si="6"/>
        <v>15</v>
      </c>
      <c r="S30" s="24">
        <f t="shared" si="7"/>
        <v>0.882352941176471</v>
      </c>
    </row>
    <row r="31" spans="1:19">
      <c r="A31" s="7" t="s">
        <v>38</v>
      </c>
      <c r="B31" s="8">
        <v>18</v>
      </c>
      <c r="C31" s="8">
        <v>16</v>
      </c>
      <c r="D31" s="9">
        <f t="shared" si="9"/>
        <v>0.888888888888889</v>
      </c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27">
        <f t="shared" si="5"/>
        <v>18</v>
      </c>
      <c r="R31" s="8">
        <f t="shared" si="6"/>
        <v>16</v>
      </c>
      <c r="S31" s="24">
        <f t="shared" si="7"/>
        <v>0.888888888888889</v>
      </c>
    </row>
    <row r="32" spans="1:19">
      <c r="A32" s="7" t="s">
        <v>39</v>
      </c>
      <c r="B32" s="8">
        <v>135</v>
      </c>
      <c r="C32" s="8">
        <v>133</v>
      </c>
      <c r="D32" s="9">
        <f t="shared" si="9"/>
        <v>0.985185185185185</v>
      </c>
      <c r="E32" s="8">
        <v>4</v>
      </c>
      <c r="F32" s="8">
        <v>4</v>
      </c>
      <c r="G32" s="9">
        <f t="shared" ref="G32:G37" si="10">F32/E32</f>
        <v>1</v>
      </c>
      <c r="H32" s="8"/>
      <c r="I32" s="8"/>
      <c r="J32" s="9"/>
      <c r="K32" s="8"/>
      <c r="L32" s="8"/>
      <c r="M32" s="9"/>
      <c r="N32" s="8"/>
      <c r="O32" s="8"/>
      <c r="P32" s="9"/>
      <c r="Q32" s="27">
        <f t="shared" si="5"/>
        <v>139</v>
      </c>
      <c r="R32" s="8">
        <f t="shared" si="6"/>
        <v>137</v>
      </c>
      <c r="S32" s="24">
        <f t="shared" si="7"/>
        <v>0.985611510791367</v>
      </c>
    </row>
    <row r="33" spans="1:19">
      <c r="A33" s="7" t="s">
        <v>40</v>
      </c>
      <c r="B33" s="8">
        <v>7</v>
      </c>
      <c r="C33" s="8">
        <v>6</v>
      </c>
      <c r="D33" s="9">
        <f t="shared" si="9"/>
        <v>0.857142857142857</v>
      </c>
      <c r="E33" s="8"/>
      <c r="F33" s="8"/>
      <c r="G33" s="9"/>
      <c r="H33" s="8"/>
      <c r="I33" s="8"/>
      <c r="J33" s="9"/>
      <c r="K33" s="8"/>
      <c r="L33" s="8"/>
      <c r="M33" s="9"/>
      <c r="N33" s="8"/>
      <c r="O33" s="8"/>
      <c r="P33" s="9"/>
      <c r="Q33" s="27">
        <f t="shared" si="5"/>
        <v>7</v>
      </c>
      <c r="R33" s="8">
        <f t="shared" si="6"/>
        <v>6</v>
      </c>
      <c r="S33" s="24">
        <f t="shared" si="7"/>
        <v>0.857142857142857</v>
      </c>
    </row>
    <row r="34" spans="1:19">
      <c r="A34" s="7" t="s">
        <v>41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27"/>
      <c r="R34" s="8"/>
      <c r="S34" s="24"/>
    </row>
    <row r="35" spans="1:19">
      <c r="A35" s="10" t="s">
        <v>42</v>
      </c>
      <c r="B35" s="11">
        <f>SUM(B30:B34)</f>
        <v>177</v>
      </c>
      <c r="C35" s="11">
        <f>SUM(C30:C34)</f>
        <v>170</v>
      </c>
      <c r="D35" s="12">
        <f t="shared" ref="D35:D46" si="11">C35/B35</f>
        <v>0.96045197740113</v>
      </c>
      <c r="E35" s="11">
        <f>SUM(E30:E34)</f>
        <v>4</v>
      </c>
      <c r="F35" s="11">
        <f>SUM(F30:F34)</f>
        <v>4</v>
      </c>
      <c r="G35" s="12">
        <f t="shared" si="10"/>
        <v>1</v>
      </c>
      <c r="H35" s="11"/>
      <c r="I35" s="11"/>
      <c r="J35" s="12"/>
      <c r="K35" s="11"/>
      <c r="L35" s="11"/>
      <c r="M35" s="12"/>
      <c r="N35" s="11"/>
      <c r="O35" s="11"/>
      <c r="P35" s="12"/>
      <c r="Q35" s="25">
        <f t="shared" ref="Q35:Q46" si="12">B35+E35+H35+K35+N35</f>
        <v>181</v>
      </c>
      <c r="R35" s="11">
        <f t="shared" ref="R35:R46" si="13">C35+F35+I35+L35+O35</f>
        <v>174</v>
      </c>
      <c r="S35" s="26">
        <f t="shared" ref="S35:S46" si="14">R35/Q35</f>
        <v>0.961325966850829</v>
      </c>
    </row>
    <row r="36" spans="1:19">
      <c r="A36" s="10" t="s">
        <v>43</v>
      </c>
      <c r="B36" s="11">
        <f>B29+B35</f>
        <v>215</v>
      </c>
      <c r="C36" s="11">
        <f>C29+C35</f>
        <v>204</v>
      </c>
      <c r="D36" s="12">
        <f t="shared" si="11"/>
        <v>0.948837209302326</v>
      </c>
      <c r="E36" s="11">
        <f>E29+E35</f>
        <v>16</v>
      </c>
      <c r="F36" s="11">
        <f>F29+F35</f>
        <v>12</v>
      </c>
      <c r="G36" s="12">
        <f t="shared" si="10"/>
        <v>0.75</v>
      </c>
      <c r="H36" s="11"/>
      <c r="I36" s="11"/>
      <c r="J36" s="12"/>
      <c r="K36" s="11"/>
      <c r="L36" s="11"/>
      <c r="M36" s="12"/>
      <c r="N36" s="11"/>
      <c r="O36" s="11"/>
      <c r="P36" s="12"/>
      <c r="Q36" s="25">
        <f t="shared" si="12"/>
        <v>231</v>
      </c>
      <c r="R36" s="11">
        <f t="shared" si="13"/>
        <v>216</v>
      </c>
      <c r="S36" s="26">
        <f t="shared" si="14"/>
        <v>0.935064935064935</v>
      </c>
    </row>
    <row r="37" spans="1:19">
      <c r="A37" s="7" t="s">
        <v>44</v>
      </c>
      <c r="B37" s="8">
        <v>7</v>
      </c>
      <c r="C37" s="8">
        <v>7</v>
      </c>
      <c r="D37" s="9">
        <f t="shared" si="11"/>
        <v>1</v>
      </c>
      <c r="E37" s="8">
        <v>6</v>
      </c>
      <c r="F37" s="8">
        <v>4</v>
      </c>
      <c r="G37" s="9">
        <f t="shared" si="10"/>
        <v>0.666666666666667</v>
      </c>
      <c r="H37" s="8"/>
      <c r="I37" s="8"/>
      <c r="J37" s="9"/>
      <c r="K37" s="8"/>
      <c r="L37" s="8"/>
      <c r="M37" s="9"/>
      <c r="N37" s="8"/>
      <c r="O37" s="8"/>
      <c r="P37" s="9"/>
      <c r="Q37" s="27">
        <f t="shared" si="12"/>
        <v>13</v>
      </c>
      <c r="R37" s="8">
        <f t="shared" si="13"/>
        <v>11</v>
      </c>
      <c r="S37" s="24">
        <f t="shared" si="14"/>
        <v>0.846153846153846</v>
      </c>
    </row>
    <row r="38" spans="1:19">
      <c r="A38" s="7" t="s">
        <v>45</v>
      </c>
      <c r="B38" s="8">
        <v>17</v>
      </c>
      <c r="C38" s="8">
        <v>15</v>
      </c>
      <c r="D38" s="9">
        <f t="shared" si="11"/>
        <v>0.882352941176471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27">
        <f t="shared" si="12"/>
        <v>17</v>
      </c>
      <c r="R38" s="8">
        <f t="shared" si="13"/>
        <v>15</v>
      </c>
      <c r="S38" s="24">
        <f t="shared" si="14"/>
        <v>0.882352941176471</v>
      </c>
    </row>
    <row r="39" spans="1:19">
      <c r="A39" s="7" t="s">
        <v>46</v>
      </c>
      <c r="B39" s="8">
        <v>38</v>
      </c>
      <c r="C39" s="8">
        <v>33</v>
      </c>
      <c r="D39" s="9">
        <f t="shared" si="11"/>
        <v>0.868421052631579</v>
      </c>
      <c r="E39" s="8">
        <v>43</v>
      </c>
      <c r="F39" s="8">
        <v>26</v>
      </c>
      <c r="G39" s="9">
        <f t="shared" ref="G39:G43" si="15">F39/E39</f>
        <v>0.604651162790698</v>
      </c>
      <c r="H39" s="8"/>
      <c r="I39" s="8"/>
      <c r="J39" s="9"/>
      <c r="K39" s="8"/>
      <c r="L39" s="8"/>
      <c r="M39" s="9"/>
      <c r="N39" s="8"/>
      <c r="O39" s="8"/>
      <c r="P39" s="9"/>
      <c r="Q39" s="27">
        <f t="shared" si="12"/>
        <v>81</v>
      </c>
      <c r="R39" s="8">
        <f t="shared" si="13"/>
        <v>59</v>
      </c>
      <c r="S39" s="24">
        <f t="shared" si="14"/>
        <v>0.728395061728395</v>
      </c>
    </row>
    <row r="40" spans="1:19">
      <c r="A40" s="7" t="s">
        <v>47</v>
      </c>
      <c r="B40" s="8">
        <v>2</v>
      </c>
      <c r="C40" s="8">
        <v>2</v>
      </c>
      <c r="D40" s="9">
        <f t="shared" si="11"/>
        <v>1</v>
      </c>
      <c r="E40" s="8"/>
      <c r="F40" s="8"/>
      <c r="G40" s="9"/>
      <c r="H40" s="8"/>
      <c r="I40" s="8"/>
      <c r="J40" s="9"/>
      <c r="K40" s="8"/>
      <c r="L40" s="8"/>
      <c r="M40" s="9"/>
      <c r="N40" s="8"/>
      <c r="O40" s="8"/>
      <c r="P40" s="9"/>
      <c r="Q40" s="27">
        <f t="shared" si="12"/>
        <v>2</v>
      </c>
      <c r="R40" s="8">
        <f t="shared" si="13"/>
        <v>2</v>
      </c>
      <c r="S40" s="24">
        <f t="shared" si="14"/>
        <v>1</v>
      </c>
    </row>
    <row r="41" spans="1:19">
      <c r="A41" s="7" t="s">
        <v>48</v>
      </c>
      <c r="B41" s="8">
        <v>3</v>
      </c>
      <c r="C41" s="8">
        <v>3</v>
      </c>
      <c r="D41" s="9">
        <f t="shared" si="11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27">
        <f t="shared" si="12"/>
        <v>3</v>
      </c>
      <c r="R41" s="8">
        <f t="shared" si="13"/>
        <v>3</v>
      </c>
      <c r="S41" s="24">
        <f t="shared" si="14"/>
        <v>1</v>
      </c>
    </row>
    <row r="42" spans="1:19">
      <c r="A42" s="10" t="s">
        <v>49</v>
      </c>
      <c r="B42" s="11">
        <f>SUM(B37:B41)</f>
        <v>67</v>
      </c>
      <c r="C42" s="11">
        <f>SUM(C37:C41)</f>
        <v>60</v>
      </c>
      <c r="D42" s="12">
        <f t="shared" si="11"/>
        <v>0.895522388059702</v>
      </c>
      <c r="E42" s="11">
        <f>SUM(E37:E41)</f>
        <v>49</v>
      </c>
      <c r="F42" s="11">
        <f>SUM(F37:F41)</f>
        <v>30</v>
      </c>
      <c r="G42" s="12">
        <f t="shared" si="15"/>
        <v>0.612244897959184</v>
      </c>
      <c r="H42" s="11"/>
      <c r="I42" s="11"/>
      <c r="J42" s="12"/>
      <c r="K42" s="11"/>
      <c r="L42" s="11"/>
      <c r="M42" s="12"/>
      <c r="N42" s="11"/>
      <c r="O42" s="11"/>
      <c r="P42" s="12"/>
      <c r="Q42" s="25">
        <f t="shared" si="12"/>
        <v>116</v>
      </c>
      <c r="R42" s="11">
        <f t="shared" si="13"/>
        <v>90</v>
      </c>
      <c r="S42" s="26">
        <f t="shared" si="14"/>
        <v>0.775862068965517</v>
      </c>
    </row>
    <row r="43" spans="1:19">
      <c r="A43" s="7" t="s">
        <v>50</v>
      </c>
      <c r="B43" s="8">
        <v>12</v>
      </c>
      <c r="C43" s="8">
        <v>10</v>
      </c>
      <c r="D43" s="9">
        <f t="shared" si="11"/>
        <v>0.833333333333333</v>
      </c>
      <c r="E43" s="8">
        <v>3</v>
      </c>
      <c r="F43" s="8">
        <v>1</v>
      </c>
      <c r="G43" s="9">
        <f t="shared" si="15"/>
        <v>0.333333333333333</v>
      </c>
      <c r="H43" s="8"/>
      <c r="I43" s="8"/>
      <c r="J43" s="9"/>
      <c r="K43" s="8"/>
      <c r="L43" s="8"/>
      <c r="M43" s="9"/>
      <c r="N43" s="8"/>
      <c r="O43" s="8"/>
      <c r="P43" s="9"/>
      <c r="Q43" s="27">
        <f t="shared" si="12"/>
        <v>15</v>
      </c>
      <c r="R43" s="8">
        <f t="shared" si="13"/>
        <v>11</v>
      </c>
      <c r="S43" s="24">
        <f t="shared" si="14"/>
        <v>0.733333333333333</v>
      </c>
    </row>
    <row r="44" spans="1:19">
      <c r="A44" s="7" t="s">
        <v>51</v>
      </c>
      <c r="B44" s="8">
        <v>27</v>
      </c>
      <c r="C44" s="8">
        <v>26</v>
      </c>
      <c r="D44" s="9">
        <f t="shared" si="11"/>
        <v>0.962962962962963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27">
        <f t="shared" si="12"/>
        <v>27</v>
      </c>
      <c r="R44" s="8">
        <f t="shared" si="13"/>
        <v>26</v>
      </c>
      <c r="S44" s="24">
        <f t="shared" si="14"/>
        <v>0.962962962962963</v>
      </c>
    </row>
    <row r="45" spans="1:19">
      <c r="A45" s="7" t="s">
        <v>52</v>
      </c>
      <c r="B45" s="8">
        <v>208</v>
      </c>
      <c r="C45" s="8">
        <v>181</v>
      </c>
      <c r="D45" s="9">
        <f t="shared" si="11"/>
        <v>0.870192307692308</v>
      </c>
      <c r="E45" s="8">
        <v>6</v>
      </c>
      <c r="F45" s="8">
        <v>6</v>
      </c>
      <c r="G45" s="9">
        <f>F45/E45</f>
        <v>1</v>
      </c>
      <c r="H45" s="8"/>
      <c r="I45" s="8"/>
      <c r="J45" s="9"/>
      <c r="K45" s="8"/>
      <c r="L45" s="8"/>
      <c r="M45" s="9"/>
      <c r="N45" s="8"/>
      <c r="O45" s="8"/>
      <c r="P45" s="9"/>
      <c r="Q45" s="27">
        <f t="shared" si="12"/>
        <v>214</v>
      </c>
      <c r="R45" s="8">
        <f t="shared" si="13"/>
        <v>187</v>
      </c>
      <c r="S45" s="24">
        <f t="shared" si="14"/>
        <v>0.873831775700935</v>
      </c>
    </row>
    <row r="46" spans="1:19">
      <c r="A46" s="7" t="s">
        <v>53</v>
      </c>
      <c r="B46" s="8">
        <v>6</v>
      </c>
      <c r="C46" s="8">
        <v>6</v>
      </c>
      <c r="D46" s="9">
        <f t="shared" si="11"/>
        <v>1</v>
      </c>
      <c r="E46" s="8"/>
      <c r="F46" s="8"/>
      <c r="G46" s="9"/>
      <c r="H46" s="8"/>
      <c r="I46" s="8"/>
      <c r="J46" s="9"/>
      <c r="K46" s="8"/>
      <c r="L46" s="8"/>
      <c r="M46" s="9"/>
      <c r="N46" s="8"/>
      <c r="O46" s="8"/>
      <c r="P46" s="9"/>
      <c r="Q46" s="27">
        <f t="shared" si="12"/>
        <v>6</v>
      </c>
      <c r="R46" s="8">
        <f t="shared" si="13"/>
        <v>6</v>
      </c>
      <c r="S46" s="24">
        <f t="shared" si="14"/>
        <v>1</v>
      </c>
    </row>
    <row r="47" spans="1:19">
      <c r="A47" s="7" t="s">
        <v>54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27"/>
      <c r="R47" s="8"/>
      <c r="S47" s="24"/>
    </row>
    <row r="48" spans="1:19">
      <c r="A48" s="10" t="s">
        <v>55</v>
      </c>
      <c r="B48" s="11">
        <f>SUM(B43:B47)</f>
        <v>253</v>
      </c>
      <c r="C48" s="11">
        <f>SUM(C43:C47)</f>
        <v>223</v>
      </c>
      <c r="D48" s="12">
        <f>C48/B48</f>
        <v>0.881422924901186</v>
      </c>
      <c r="E48" s="11">
        <f>SUM(E43:E47)</f>
        <v>9</v>
      </c>
      <c r="F48" s="11">
        <f>SUM(F43:F47)</f>
        <v>7</v>
      </c>
      <c r="G48" s="12">
        <f>F48/E48</f>
        <v>0.777777777777778</v>
      </c>
      <c r="H48" s="11"/>
      <c r="I48" s="11"/>
      <c r="J48" s="12"/>
      <c r="K48" s="11"/>
      <c r="L48" s="11"/>
      <c r="M48" s="12"/>
      <c r="N48" s="11"/>
      <c r="O48" s="11"/>
      <c r="P48" s="12"/>
      <c r="Q48" s="25">
        <f t="shared" ref="Q48:R51" si="16">B48+E48+H48+K48+N48</f>
        <v>262</v>
      </c>
      <c r="R48" s="11">
        <f t="shared" si="16"/>
        <v>230</v>
      </c>
      <c r="S48" s="26">
        <f>R48/Q48</f>
        <v>0.877862595419847</v>
      </c>
    </row>
    <row r="49" spans="1:19">
      <c r="A49" s="10" t="s">
        <v>56</v>
      </c>
      <c r="B49" s="11">
        <f>B42+B48</f>
        <v>320</v>
      </c>
      <c r="C49" s="11">
        <f>C42+C48</f>
        <v>283</v>
      </c>
      <c r="D49" s="12">
        <f>C49/B49</f>
        <v>0.884375</v>
      </c>
      <c r="E49" s="11">
        <f>E42+E48</f>
        <v>58</v>
      </c>
      <c r="F49" s="11">
        <f>F42+F48</f>
        <v>37</v>
      </c>
      <c r="G49" s="12">
        <f>F49/E49</f>
        <v>0.637931034482759</v>
      </c>
      <c r="H49" s="11"/>
      <c r="I49" s="11"/>
      <c r="J49" s="12"/>
      <c r="K49" s="11"/>
      <c r="L49" s="11"/>
      <c r="M49" s="12"/>
      <c r="N49" s="11"/>
      <c r="O49" s="11"/>
      <c r="P49" s="12"/>
      <c r="Q49" s="25">
        <f t="shared" si="16"/>
        <v>378</v>
      </c>
      <c r="R49" s="11">
        <f t="shared" si="16"/>
        <v>320</v>
      </c>
      <c r="S49" s="26">
        <f>R49/Q49</f>
        <v>0.846560846560847</v>
      </c>
    </row>
    <row r="50" customHeight="1" spans="1:19">
      <c r="A50" s="10" t="s">
        <v>57</v>
      </c>
      <c r="B50" s="11">
        <f>B36+B49</f>
        <v>535</v>
      </c>
      <c r="C50" s="11">
        <f>C36+C49</f>
        <v>487</v>
      </c>
      <c r="D50" s="12">
        <f>C50/B50</f>
        <v>0.910280373831776</v>
      </c>
      <c r="E50" s="11">
        <f>E36+E49</f>
        <v>74</v>
      </c>
      <c r="F50" s="11">
        <f>F36+F49</f>
        <v>49</v>
      </c>
      <c r="G50" s="12">
        <f>F50/E50</f>
        <v>0.662162162162162</v>
      </c>
      <c r="H50" s="11"/>
      <c r="I50" s="11"/>
      <c r="J50" s="12"/>
      <c r="K50" s="11"/>
      <c r="L50" s="11"/>
      <c r="M50" s="12"/>
      <c r="N50" s="11"/>
      <c r="O50" s="11"/>
      <c r="P50" s="12"/>
      <c r="Q50" s="25">
        <f t="shared" si="16"/>
        <v>609</v>
      </c>
      <c r="R50" s="11">
        <f t="shared" si="16"/>
        <v>536</v>
      </c>
      <c r="S50" s="26">
        <f>R50/Q50</f>
        <v>0.880131362889984</v>
      </c>
    </row>
    <row r="51" customHeight="1" spans="1:19">
      <c r="A51" s="10" t="s">
        <v>58</v>
      </c>
      <c r="B51" s="11">
        <f>B23+B50</f>
        <v>2140</v>
      </c>
      <c r="C51" s="11">
        <f>C23+C50</f>
        <v>1896</v>
      </c>
      <c r="D51" s="12">
        <f>C51/B51</f>
        <v>0.885981308411215</v>
      </c>
      <c r="E51" s="11">
        <f>E23+E50</f>
        <v>559</v>
      </c>
      <c r="F51" s="11">
        <f>F23+F50</f>
        <v>494</v>
      </c>
      <c r="G51" s="12">
        <f>F51/E51</f>
        <v>0.883720930232558</v>
      </c>
      <c r="H51" s="11"/>
      <c r="I51" s="11"/>
      <c r="J51" s="12"/>
      <c r="K51" s="11"/>
      <c r="L51" s="11"/>
      <c r="M51" s="12"/>
      <c r="N51" s="11"/>
      <c r="O51" s="11"/>
      <c r="P51" s="12"/>
      <c r="Q51" s="28">
        <f t="shared" si="16"/>
        <v>2699</v>
      </c>
      <c r="R51" s="29">
        <f t="shared" si="16"/>
        <v>2390</v>
      </c>
      <c r="S51" s="30">
        <f>R51/Q51</f>
        <v>0.885513153019637</v>
      </c>
    </row>
    <row r="52" ht="60" customHeight="1" spans="1:49">
      <c r="A52" s="13" t="s">
        <v>59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</row>
  </sheetData>
  <mergeCells count="9">
    <mergeCell ref="A1:S1"/>
    <mergeCell ref="B2:D2"/>
    <mergeCell ref="E2:G2"/>
    <mergeCell ref="H2:J2"/>
    <mergeCell ref="K2:M2"/>
    <mergeCell ref="N2:P2"/>
    <mergeCell ref="Q2:S2"/>
    <mergeCell ref="A52:AW52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5月</vt:lpstr>
      <vt:lpstr>6月</vt:lpstr>
      <vt:lpstr>上半年</vt:lpstr>
      <vt:lpstr>7月</vt:lpstr>
      <vt:lpstr>8月</vt:lpstr>
      <vt:lpstr>9月</vt:lpstr>
      <vt:lpstr>10月</vt:lpstr>
      <vt:lpstr>11月</vt:lpstr>
      <vt:lpstr>12月</vt:lpstr>
      <vt:lpstr>全年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Toyoyuki Inau</dc:creator>
  <cp:lastModifiedBy>Administrator</cp:lastModifiedBy>
  <dcterms:created xsi:type="dcterms:W3CDTF">2019-12-20T16:20:00Z</dcterms:created>
  <cp:lastPrinted>2019-12-31T15:55:00Z</cp:lastPrinted>
  <dcterms:modified xsi:type="dcterms:W3CDTF">2022-12-29T09:27:41Z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6F4809C01E814AE9A7980B76602D196D</vt:lpwstr>
  </property>
</Properties>
</file>