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6" windowWidth="22056" windowHeight="939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3" i="1" l="1"/>
  <c r="H30" i="1"/>
  <c r="G30" i="1"/>
  <c r="H29" i="1"/>
  <c r="G29" i="1"/>
  <c r="H26" i="1"/>
  <c r="F28" i="1"/>
  <c r="G26" i="1"/>
  <c r="G24" i="1"/>
  <c r="H22" i="1"/>
  <c r="G22" i="1"/>
  <c r="H21" i="1"/>
  <c r="G21" i="1"/>
  <c r="H20" i="1"/>
  <c r="H23" i="1" s="1"/>
  <c r="G20" i="1"/>
  <c r="H19" i="1"/>
  <c r="G19" i="1"/>
  <c r="G23" i="1" s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7" i="1" l="1"/>
  <c r="G7" i="1"/>
  <c r="H6" i="1"/>
  <c r="G6" i="1"/>
  <c r="F31" i="1" l="1"/>
  <c r="H27" i="1"/>
  <c r="H28" i="1" s="1"/>
  <c r="G27" i="1"/>
  <c r="G28" i="1" s="1"/>
  <c r="F25" i="1"/>
  <c r="H24" i="1"/>
  <c r="H25" i="1" s="1"/>
  <c r="G25" i="1"/>
  <c r="F18" i="1"/>
  <c r="F8" i="1"/>
  <c r="F32" i="1" l="1"/>
  <c r="G18" i="1"/>
  <c r="H18" i="1"/>
  <c r="G31" i="1"/>
  <c r="H31" i="1"/>
  <c r="G8" i="1"/>
  <c r="G32" i="1" s="1"/>
  <c r="H8" i="1"/>
  <c r="H32" i="1" l="1"/>
</calcChain>
</file>

<file path=xl/sharedStrings.xml><?xml version="1.0" encoding="utf-8"?>
<sst xmlns="http://schemas.openxmlformats.org/spreadsheetml/2006/main" count="84" uniqueCount="61">
  <si>
    <t>所在地区</t>
  </si>
  <si>
    <t>资助项目</t>
  </si>
  <si>
    <t>序号</t>
  </si>
  <si>
    <t>扶持资金（元）</t>
  </si>
  <si>
    <t>小计</t>
  </si>
  <si>
    <t>市本级财政承担金额</t>
  </si>
  <si>
    <t>县（区）级财政承担金额</t>
  </si>
  <si>
    <r>
      <rPr>
        <sz val="12"/>
        <color theme="1"/>
        <rFont val="仿宋_GB2312"/>
        <family val="3"/>
        <charset val="134"/>
      </rPr>
      <t>合计</t>
    </r>
    <phoneticPr fontId="19" type="noConversion"/>
  </si>
  <si>
    <r>
      <rPr>
        <sz val="12"/>
        <color theme="1"/>
        <rFont val="仿宋_GB2312"/>
        <family val="3"/>
        <charset val="134"/>
      </rPr>
      <t>江海</t>
    </r>
    <phoneticPr fontId="19" type="noConversion"/>
  </si>
  <si>
    <r>
      <rPr>
        <sz val="12"/>
        <rFont val="仿宋_GB2312"/>
        <family val="3"/>
        <charset val="134"/>
      </rPr>
      <t>新会</t>
    </r>
  </si>
  <si>
    <r>
      <rPr>
        <sz val="12"/>
        <rFont val="仿宋_GB2312"/>
        <family val="3"/>
        <charset val="134"/>
      </rPr>
      <t>台山</t>
    </r>
  </si>
  <si>
    <r>
      <rPr>
        <sz val="12"/>
        <rFont val="仿宋_GB2312"/>
        <family val="3"/>
        <charset val="134"/>
      </rPr>
      <t>开平</t>
    </r>
  </si>
  <si>
    <r>
      <rPr>
        <sz val="12"/>
        <rFont val="仿宋_GB2312"/>
        <family val="3"/>
        <charset val="134"/>
      </rPr>
      <t>鹤山</t>
    </r>
  </si>
  <si>
    <r>
      <rPr>
        <sz val="12"/>
        <color theme="1"/>
        <rFont val="仿宋_GB2312"/>
        <family val="3"/>
        <charset val="134"/>
      </rPr>
      <t>总计</t>
    </r>
    <phoneticPr fontId="19" type="noConversion"/>
  </si>
  <si>
    <t>2021年江门市专利扶持资金（第三批）安排计划明细表</t>
    <phoneticPr fontId="19" type="noConversion"/>
  </si>
  <si>
    <t>社会信用代码</t>
    <phoneticPr fontId="19" type="noConversion"/>
  </si>
  <si>
    <t>单位名称</t>
    <phoneticPr fontId="19" type="noConversion"/>
  </si>
  <si>
    <r>
      <rPr>
        <sz val="12"/>
        <color theme="1"/>
        <rFont val="仿宋_GB2312"/>
        <family val="3"/>
        <charset val="134"/>
      </rPr>
      <t>合计</t>
    </r>
    <phoneticPr fontId="19" type="noConversion"/>
  </si>
  <si>
    <t>江门市科业电器制造有限公司</t>
    <phoneticPr fontId="19" type="noConversion"/>
  </si>
  <si>
    <t>91440700680563834M</t>
  </si>
  <si>
    <t>江门市蓬江区硕泰电器有限公司</t>
    <phoneticPr fontId="19" type="noConversion"/>
  </si>
  <si>
    <t>91440703745523375Y</t>
  </si>
  <si>
    <t>江门谦信化工发展有限公司</t>
    <phoneticPr fontId="19" type="noConversion"/>
  </si>
  <si>
    <t>9144070061772771XB</t>
  </si>
  <si>
    <t>江门市贝尔斯顿电器有限公司</t>
    <phoneticPr fontId="19" type="noConversion"/>
  </si>
  <si>
    <t>9144070467706441XP</t>
  </si>
  <si>
    <t>广东恒健制药有限公司</t>
    <phoneticPr fontId="19" type="noConversion"/>
  </si>
  <si>
    <t>91440704193959639D</t>
  </si>
  <si>
    <t>广东生和堂健康食品股份有限公司</t>
    <phoneticPr fontId="19" type="noConversion"/>
  </si>
  <si>
    <t>91440700786469109K</t>
  </si>
  <si>
    <t>91440704MA4X3CR80P</t>
  </si>
  <si>
    <t>91440704799380904U</t>
  </si>
  <si>
    <t>91440704678867628K</t>
  </si>
  <si>
    <t>91440704708139059R</t>
  </si>
  <si>
    <t>914407045829339349</t>
    <phoneticPr fontId="19" type="noConversion"/>
  </si>
  <si>
    <t>91440705739866136J</t>
  </si>
  <si>
    <t>91440705682425953U</t>
  </si>
  <si>
    <t>91440705769334958U</t>
  </si>
  <si>
    <t>914407006715734677</t>
    <phoneticPr fontId="19" type="noConversion"/>
  </si>
  <si>
    <t>91440700778349983Y</t>
  </si>
  <si>
    <t>91440783682494107K</t>
  </si>
  <si>
    <t>91440783789489578P</t>
  </si>
  <si>
    <t>91440784669871529D</t>
  </si>
  <si>
    <t>914407847287475617</t>
    <phoneticPr fontId="19" type="noConversion"/>
  </si>
  <si>
    <t>蓬江</t>
    <phoneticPr fontId="19" type="noConversion"/>
  </si>
  <si>
    <t>江门市顶厨电器有限公司</t>
    <phoneticPr fontId="19" type="noConversion"/>
  </si>
  <si>
    <t>广东自由之光照明实业有限公司</t>
    <phoneticPr fontId="19" type="noConversion"/>
  </si>
  <si>
    <t>广东嘉威电器实业有限公司</t>
    <phoneticPr fontId="19" type="noConversion"/>
  </si>
  <si>
    <t>广东德力光电有限公司</t>
    <phoneticPr fontId="19" type="noConversion"/>
  </si>
  <si>
    <t>广东创源节能环保有限公司</t>
    <phoneticPr fontId="19" type="noConversion"/>
  </si>
  <si>
    <t>广东芳源环保股份有限公司</t>
    <phoneticPr fontId="19" type="noConversion"/>
  </si>
  <si>
    <t>广东华泰纸业有限公司</t>
    <phoneticPr fontId="19" type="noConversion"/>
  </si>
  <si>
    <t>中集车辆（江门市）有限公司</t>
    <phoneticPr fontId="19" type="noConversion"/>
  </si>
  <si>
    <t>江门市崖门新财富环保工业有限公司</t>
    <phoneticPr fontId="19" type="noConversion"/>
  </si>
  <si>
    <t>台山市东扩钢构有限公司</t>
    <phoneticPr fontId="19" type="noConversion"/>
  </si>
  <si>
    <t>广东花王涂料有限公司</t>
    <phoneticPr fontId="19" type="noConversion"/>
  </si>
  <si>
    <t>开平市瑞霖淋浴科技有限公司</t>
    <phoneticPr fontId="19" type="noConversion"/>
  </si>
  <si>
    <t>鹤山市协力机械有限公司</t>
    <phoneticPr fontId="19" type="noConversion"/>
  </si>
  <si>
    <t>鹤山市新科达企业有限公司</t>
    <phoneticPr fontId="19" type="noConversion"/>
  </si>
  <si>
    <t>附件</t>
    <phoneticPr fontId="19" type="noConversion"/>
  </si>
  <si>
    <t>2020年市知识产权示范企业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</si>
</sst>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3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仿宋"/>
      <family val="3"/>
      <charset val="134"/>
    </font>
    <font>
      <sz val="9"/>
      <name val="宋体"/>
      <family val="2"/>
      <charset val="134"/>
      <scheme val="minor"/>
    </font>
    <font>
      <b/>
      <sz val="22"/>
      <color theme="1"/>
      <name val="华文中宋"/>
      <family val="3"/>
      <charset val="134"/>
    </font>
    <font>
      <sz val="22"/>
      <color theme="1"/>
      <name val="仿宋"/>
      <family val="3"/>
      <charset val="134"/>
    </font>
    <font>
      <sz val="10"/>
      <name val="Arial"/>
      <family val="2"/>
    </font>
    <font>
      <b/>
      <sz val="11"/>
      <color theme="1"/>
      <name val="仿宋"/>
      <family val="3"/>
      <charset val="134"/>
    </font>
    <font>
      <b/>
      <sz val="11"/>
      <name val="仿宋"/>
      <family val="3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0" borderId="0" applyNumberFormat="0">
      <alignment vertical="center"/>
    </xf>
  </cellStyleXfs>
  <cellXfs count="36">
    <xf numFmtId="0" fontId="0" fillId="0" borderId="0" xfId="0">
      <alignment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/>
    </xf>
    <xf numFmtId="49" fontId="21" fillId="0" borderId="0" xfId="0" applyNumberFormat="1" applyFont="1">
      <alignment vertical="center"/>
    </xf>
    <xf numFmtId="0" fontId="23" fillId="33" borderId="10" xfId="42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 vertical="center" wrapText="1"/>
    </xf>
    <xf numFmtId="176" fontId="27" fillId="0" borderId="10" xfId="0" applyNumberFormat="1" applyFont="1" applyBorder="1">
      <alignment vertical="center"/>
    </xf>
    <xf numFmtId="0" fontId="27" fillId="0" borderId="10" xfId="0" applyFont="1" applyBorder="1" applyAlignment="1">
      <alignment horizontal="right" vertical="center"/>
    </xf>
    <xf numFmtId="0" fontId="28" fillId="0" borderId="10" xfId="42" applyFont="1" applyBorder="1" applyAlignment="1">
      <alignment vertical="center" wrapText="1"/>
    </xf>
    <xf numFmtId="0" fontId="28" fillId="0" borderId="10" xfId="42" applyNumberFormat="1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8" fillId="0" borderId="10" xfId="42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9" fillId="0" borderId="10" xfId="0" applyFont="1" applyBorder="1" applyAlignment="1">
      <alignment vertical="center" wrapText="1"/>
    </xf>
    <xf numFmtId="49" fontId="28" fillId="0" borderId="10" xfId="42" applyNumberFormat="1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7" fillId="0" borderId="14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0" fontId="27" fillId="0" borderId="16" xfId="0" applyFont="1" applyBorder="1" applyAlignment="1">
      <alignment horizontal="right" vertical="center"/>
    </xf>
    <xf numFmtId="0" fontId="28" fillId="0" borderId="11" xfId="42" applyFont="1" applyBorder="1" applyAlignment="1">
      <alignment vertical="center" wrapText="1"/>
    </xf>
    <xf numFmtId="0" fontId="27" fillId="0" borderId="12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27" fillId="0" borderId="10" xfId="0" applyFon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5" fillId="0" borderId="11" xfId="0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0" fontId="23" fillId="33" borderId="10" xfId="42" applyFont="1" applyFill="1" applyBorder="1" applyAlignment="1">
      <alignment horizontal="center" vertical="center" wrapText="1"/>
    </xf>
    <xf numFmtId="0" fontId="23" fillId="33" borderId="10" xfId="42" applyFont="1" applyFill="1" applyBorder="1" applyAlignment="1">
      <alignment vertical="center" wrapText="1"/>
    </xf>
    <xf numFmtId="49" fontId="23" fillId="33" borderId="10" xfId="42" applyNumberFormat="1" applyFont="1" applyFill="1" applyBorder="1" applyAlignment="1">
      <alignment horizontal="center" vertical="center" wrapText="1"/>
    </xf>
  </cellXfs>
  <cellStyles count="43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2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60"/>
  <sheetViews>
    <sheetView tabSelected="1" view="pageBreakPreview" zoomScale="85" zoomScaleNormal="85" zoomScaleSheetLayoutView="85" workbookViewId="0">
      <selection activeCell="L17" sqref="L17"/>
    </sheetView>
  </sheetViews>
  <sheetFormatPr defaultRowHeight="14.4" x14ac:dyDescent="0.25"/>
  <cols>
    <col min="1" max="1" width="6.33203125" customWidth="1"/>
    <col min="2" max="2" width="15.33203125" customWidth="1"/>
    <col min="3" max="3" width="6.21875" style="17" customWidth="1"/>
    <col min="4" max="4" width="31.6640625" customWidth="1"/>
    <col min="5" max="5" width="22.6640625" customWidth="1"/>
    <col min="6" max="6" width="12.33203125" customWidth="1"/>
    <col min="7" max="7" width="11.88671875" customWidth="1"/>
    <col min="8" max="8" width="11" customWidth="1"/>
  </cols>
  <sheetData>
    <row r="1" spans="1:8" x14ac:dyDescent="0.25">
      <c r="A1" s="1" t="s">
        <v>59</v>
      </c>
      <c r="B1" s="1"/>
      <c r="C1" s="14"/>
      <c r="D1" s="2"/>
      <c r="E1" s="3"/>
      <c r="F1" s="5"/>
      <c r="G1" s="5"/>
      <c r="H1" s="5"/>
    </row>
    <row r="2" spans="1:8" ht="31.2" x14ac:dyDescent="0.25">
      <c r="A2" s="32" t="s">
        <v>14</v>
      </c>
      <c r="B2" s="32"/>
      <c r="C2" s="32"/>
      <c r="D2" s="32"/>
      <c r="E2" s="32"/>
      <c r="F2" s="32"/>
      <c r="G2" s="32"/>
      <c r="H2" s="32"/>
    </row>
    <row r="3" spans="1:8" ht="18.600000000000001" customHeight="1" x14ac:dyDescent="0.25">
      <c r="A3" s="5"/>
      <c r="B3" s="1"/>
      <c r="C3" s="4"/>
      <c r="D3" s="6"/>
      <c r="E3" s="7"/>
      <c r="F3" s="5"/>
      <c r="G3" s="5"/>
      <c r="H3" s="5"/>
    </row>
    <row r="4" spans="1:8" ht="21.6" customHeight="1" x14ac:dyDescent="0.25">
      <c r="A4" s="33" t="s">
        <v>0</v>
      </c>
      <c r="B4" s="33" t="s">
        <v>1</v>
      </c>
      <c r="C4" s="33" t="s">
        <v>2</v>
      </c>
      <c r="D4" s="34" t="s">
        <v>16</v>
      </c>
      <c r="E4" s="35" t="s">
        <v>15</v>
      </c>
      <c r="F4" s="33" t="s">
        <v>3</v>
      </c>
      <c r="G4" s="33"/>
      <c r="H4" s="33"/>
    </row>
    <row r="5" spans="1:8" ht="48.6" customHeight="1" x14ac:dyDescent="0.25">
      <c r="A5" s="33"/>
      <c r="B5" s="33"/>
      <c r="C5" s="33"/>
      <c r="D5" s="34"/>
      <c r="E5" s="35"/>
      <c r="F5" s="8" t="s">
        <v>4</v>
      </c>
      <c r="G5" s="9" t="s">
        <v>5</v>
      </c>
      <c r="H5" s="9" t="s">
        <v>6</v>
      </c>
    </row>
    <row r="6" spans="1:8" ht="40.049999999999997" customHeight="1" x14ac:dyDescent="0.25">
      <c r="A6" s="30" t="s">
        <v>44</v>
      </c>
      <c r="B6" s="20" t="s">
        <v>60</v>
      </c>
      <c r="C6" s="15">
        <v>1</v>
      </c>
      <c r="D6" s="20" t="s">
        <v>18</v>
      </c>
      <c r="E6" s="18" t="s">
        <v>19</v>
      </c>
      <c r="F6" s="10">
        <v>30000</v>
      </c>
      <c r="G6" s="10">
        <f t="shared" ref="G6:G7" si="0">F6*0.3</f>
        <v>9000</v>
      </c>
      <c r="H6" s="10">
        <f t="shared" ref="H6:H7" si="1">F6*0.7</f>
        <v>21000</v>
      </c>
    </row>
    <row r="7" spans="1:8" ht="40.049999999999997" customHeight="1" x14ac:dyDescent="0.25">
      <c r="A7" s="25"/>
      <c r="B7" s="20" t="s">
        <v>60</v>
      </c>
      <c r="C7" s="15">
        <v>2</v>
      </c>
      <c r="D7" s="20" t="s">
        <v>20</v>
      </c>
      <c r="E7" s="18" t="s">
        <v>21</v>
      </c>
      <c r="F7" s="10">
        <v>30000</v>
      </c>
      <c r="G7" s="10">
        <f t="shared" si="0"/>
        <v>9000</v>
      </c>
      <c r="H7" s="10">
        <f t="shared" si="1"/>
        <v>21000</v>
      </c>
    </row>
    <row r="8" spans="1:8" ht="40.049999999999997" customHeight="1" x14ac:dyDescent="0.25">
      <c r="A8" s="26"/>
      <c r="B8" s="27" t="s">
        <v>17</v>
      </c>
      <c r="C8" s="27"/>
      <c r="D8" s="27"/>
      <c r="E8" s="27"/>
      <c r="F8" s="10">
        <f>SUM(F6:F7)</f>
        <v>60000</v>
      </c>
      <c r="G8" s="10">
        <f>SUM(G6:G7)</f>
        <v>18000</v>
      </c>
      <c r="H8" s="10">
        <f>SUM(H6:H7)</f>
        <v>42000</v>
      </c>
    </row>
    <row r="9" spans="1:8" ht="40.049999999999997" customHeight="1" x14ac:dyDescent="0.25">
      <c r="A9" s="31" t="s">
        <v>8</v>
      </c>
      <c r="B9" s="20" t="s">
        <v>60</v>
      </c>
      <c r="C9" s="15">
        <v>3</v>
      </c>
      <c r="D9" s="20" t="s">
        <v>22</v>
      </c>
      <c r="E9" s="12" t="s">
        <v>23</v>
      </c>
      <c r="F9" s="10">
        <v>30000</v>
      </c>
      <c r="G9" s="10">
        <f t="shared" ref="G9:G16" si="2">F9*0.3</f>
        <v>9000</v>
      </c>
      <c r="H9" s="10">
        <f t="shared" ref="H9:H16" si="3">F9*0.7</f>
        <v>21000</v>
      </c>
    </row>
    <row r="10" spans="1:8" ht="40.049999999999997" customHeight="1" x14ac:dyDescent="0.25">
      <c r="A10" s="25"/>
      <c r="B10" s="20" t="s">
        <v>60</v>
      </c>
      <c r="C10" s="15">
        <v>4</v>
      </c>
      <c r="D10" s="20" t="s">
        <v>24</v>
      </c>
      <c r="E10" s="12" t="s">
        <v>25</v>
      </c>
      <c r="F10" s="10">
        <v>30000</v>
      </c>
      <c r="G10" s="10">
        <f t="shared" si="2"/>
        <v>9000</v>
      </c>
      <c r="H10" s="10">
        <f t="shared" si="3"/>
        <v>21000</v>
      </c>
    </row>
    <row r="11" spans="1:8" ht="40.049999999999997" customHeight="1" x14ac:dyDescent="0.25">
      <c r="A11" s="25"/>
      <c r="B11" s="20" t="s">
        <v>60</v>
      </c>
      <c r="C11" s="15">
        <v>5</v>
      </c>
      <c r="D11" s="20" t="s">
        <v>26</v>
      </c>
      <c r="E11" s="12" t="s">
        <v>27</v>
      </c>
      <c r="F11" s="10">
        <v>30000</v>
      </c>
      <c r="G11" s="10">
        <f t="shared" si="2"/>
        <v>9000</v>
      </c>
      <c r="H11" s="10">
        <f t="shared" si="3"/>
        <v>21000</v>
      </c>
    </row>
    <row r="12" spans="1:8" ht="40.049999999999997" customHeight="1" x14ac:dyDescent="0.25">
      <c r="A12" s="25"/>
      <c r="B12" s="20" t="s">
        <v>60</v>
      </c>
      <c r="C12" s="15">
        <v>6</v>
      </c>
      <c r="D12" s="20" t="s">
        <v>28</v>
      </c>
      <c r="E12" s="12" t="s">
        <v>29</v>
      </c>
      <c r="F12" s="10">
        <v>30000</v>
      </c>
      <c r="G12" s="10">
        <f t="shared" si="2"/>
        <v>9000</v>
      </c>
      <c r="H12" s="10">
        <f t="shared" si="3"/>
        <v>21000</v>
      </c>
    </row>
    <row r="13" spans="1:8" ht="40.049999999999997" customHeight="1" x14ac:dyDescent="0.25">
      <c r="A13" s="25"/>
      <c r="B13" s="20" t="s">
        <v>60</v>
      </c>
      <c r="C13" s="15">
        <v>7</v>
      </c>
      <c r="D13" s="20" t="s">
        <v>45</v>
      </c>
      <c r="E13" s="12" t="s">
        <v>30</v>
      </c>
      <c r="F13" s="10">
        <v>30000</v>
      </c>
      <c r="G13" s="10">
        <f t="shared" si="2"/>
        <v>9000</v>
      </c>
      <c r="H13" s="10">
        <f t="shared" si="3"/>
        <v>21000</v>
      </c>
    </row>
    <row r="14" spans="1:8" ht="40.049999999999997" customHeight="1" x14ac:dyDescent="0.25">
      <c r="A14" s="25"/>
      <c r="B14" s="20" t="s">
        <v>60</v>
      </c>
      <c r="C14" s="15">
        <v>8</v>
      </c>
      <c r="D14" s="20" t="s">
        <v>46</v>
      </c>
      <c r="E14" s="12" t="s">
        <v>31</v>
      </c>
      <c r="F14" s="10">
        <v>30000</v>
      </c>
      <c r="G14" s="10">
        <f t="shared" si="2"/>
        <v>9000</v>
      </c>
      <c r="H14" s="10">
        <f t="shared" si="3"/>
        <v>21000</v>
      </c>
    </row>
    <row r="15" spans="1:8" ht="40.049999999999997" customHeight="1" x14ac:dyDescent="0.25">
      <c r="A15" s="25"/>
      <c r="B15" s="20" t="s">
        <v>60</v>
      </c>
      <c r="C15" s="15">
        <v>9</v>
      </c>
      <c r="D15" s="20" t="s">
        <v>47</v>
      </c>
      <c r="E15" s="12" t="s">
        <v>32</v>
      </c>
      <c r="F15" s="10">
        <v>30000</v>
      </c>
      <c r="G15" s="10">
        <f t="shared" si="2"/>
        <v>9000</v>
      </c>
      <c r="H15" s="10">
        <f t="shared" si="3"/>
        <v>21000</v>
      </c>
    </row>
    <row r="16" spans="1:8" ht="40.049999999999997" customHeight="1" x14ac:dyDescent="0.25">
      <c r="A16" s="25"/>
      <c r="B16" s="20" t="s">
        <v>60</v>
      </c>
      <c r="C16" s="15">
        <v>10</v>
      </c>
      <c r="D16" s="20" t="s">
        <v>48</v>
      </c>
      <c r="E16" s="19" t="s">
        <v>34</v>
      </c>
      <c r="F16" s="10">
        <v>30000</v>
      </c>
      <c r="G16" s="10">
        <f t="shared" si="2"/>
        <v>9000</v>
      </c>
      <c r="H16" s="10">
        <f t="shared" si="3"/>
        <v>21000</v>
      </c>
    </row>
    <row r="17" spans="1:8" ht="40.049999999999997" customHeight="1" x14ac:dyDescent="0.25">
      <c r="A17" s="25"/>
      <c r="B17" s="20" t="s">
        <v>60</v>
      </c>
      <c r="C17" s="15">
        <v>11</v>
      </c>
      <c r="D17" s="20" t="s">
        <v>49</v>
      </c>
      <c r="E17" s="12" t="s">
        <v>33</v>
      </c>
      <c r="F17" s="10">
        <v>30000</v>
      </c>
      <c r="G17" s="10">
        <f t="shared" ref="G17" si="4">F17*0.3</f>
        <v>9000</v>
      </c>
      <c r="H17" s="10">
        <f t="shared" ref="H17" si="5">F17*0.7</f>
        <v>21000</v>
      </c>
    </row>
    <row r="18" spans="1:8" ht="40.049999999999997" customHeight="1" x14ac:dyDescent="0.25">
      <c r="A18" s="26"/>
      <c r="B18" s="27" t="s">
        <v>17</v>
      </c>
      <c r="C18" s="27"/>
      <c r="D18" s="27"/>
      <c r="E18" s="27"/>
      <c r="F18" s="10">
        <f>SUM(F9:F17)</f>
        <v>270000</v>
      </c>
      <c r="G18" s="10">
        <f t="shared" ref="G18:H18" si="6">SUM(G9:G17)</f>
        <v>81000</v>
      </c>
      <c r="H18" s="10">
        <f t="shared" si="6"/>
        <v>189000</v>
      </c>
    </row>
    <row r="19" spans="1:8" ht="40.049999999999997" customHeight="1" x14ac:dyDescent="0.25">
      <c r="A19" s="24" t="s">
        <v>9</v>
      </c>
      <c r="B19" s="20" t="s">
        <v>60</v>
      </c>
      <c r="C19" s="15">
        <v>12</v>
      </c>
      <c r="D19" s="20" t="s">
        <v>50</v>
      </c>
      <c r="E19" s="11" t="s">
        <v>35</v>
      </c>
      <c r="F19" s="10">
        <v>30000</v>
      </c>
      <c r="G19" s="10">
        <f t="shared" ref="G19:G22" si="7">F19*0.3</f>
        <v>9000</v>
      </c>
      <c r="H19" s="10">
        <f t="shared" ref="H19:H22" si="8">F19*0.7</f>
        <v>21000</v>
      </c>
    </row>
    <row r="20" spans="1:8" ht="40.049999999999997" customHeight="1" x14ac:dyDescent="0.25">
      <c r="A20" s="28"/>
      <c r="B20" s="20" t="s">
        <v>60</v>
      </c>
      <c r="C20" s="15">
        <v>13</v>
      </c>
      <c r="D20" s="20" t="s">
        <v>51</v>
      </c>
      <c r="E20" s="11" t="s">
        <v>36</v>
      </c>
      <c r="F20" s="10">
        <v>30000</v>
      </c>
      <c r="G20" s="10">
        <f t="shared" si="7"/>
        <v>9000</v>
      </c>
      <c r="H20" s="10">
        <f t="shared" si="8"/>
        <v>21000</v>
      </c>
    </row>
    <row r="21" spans="1:8" ht="40.049999999999997" customHeight="1" x14ac:dyDescent="0.25">
      <c r="A21" s="28"/>
      <c r="B21" s="20" t="s">
        <v>60</v>
      </c>
      <c r="C21" s="15">
        <v>14</v>
      </c>
      <c r="D21" s="20" t="s">
        <v>52</v>
      </c>
      <c r="E21" s="12" t="s">
        <v>37</v>
      </c>
      <c r="F21" s="10">
        <v>30000</v>
      </c>
      <c r="G21" s="10">
        <f t="shared" si="7"/>
        <v>9000</v>
      </c>
      <c r="H21" s="10">
        <f t="shared" si="8"/>
        <v>21000</v>
      </c>
    </row>
    <row r="22" spans="1:8" ht="40.049999999999997" customHeight="1" x14ac:dyDescent="0.25">
      <c r="A22" s="28"/>
      <c r="B22" s="20" t="s">
        <v>60</v>
      </c>
      <c r="C22" s="15">
        <v>15</v>
      </c>
      <c r="D22" s="20" t="s">
        <v>53</v>
      </c>
      <c r="E22" s="19" t="s">
        <v>38</v>
      </c>
      <c r="F22" s="10">
        <v>30000</v>
      </c>
      <c r="G22" s="10">
        <f t="shared" si="7"/>
        <v>9000</v>
      </c>
      <c r="H22" s="10">
        <f t="shared" si="8"/>
        <v>21000</v>
      </c>
    </row>
    <row r="23" spans="1:8" ht="40.049999999999997" customHeight="1" x14ac:dyDescent="0.25">
      <c r="A23" s="29"/>
      <c r="B23" s="27" t="s">
        <v>17</v>
      </c>
      <c r="C23" s="27"/>
      <c r="D23" s="27"/>
      <c r="E23" s="27"/>
      <c r="F23" s="10">
        <f>SUM(F19:F22)</f>
        <v>120000</v>
      </c>
      <c r="G23" s="10">
        <f t="shared" ref="G23:H23" si="9">SUM(G19:G22)</f>
        <v>36000</v>
      </c>
      <c r="H23" s="10">
        <f t="shared" si="9"/>
        <v>84000</v>
      </c>
    </row>
    <row r="24" spans="1:8" ht="40.049999999999997" customHeight="1" x14ac:dyDescent="0.25">
      <c r="A24" s="24" t="s">
        <v>10</v>
      </c>
      <c r="B24" s="20" t="s">
        <v>60</v>
      </c>
      <c r="C24" s="16">
        <v>16</v>
      </c>
      <c r="D24" s="20" t="s">
        <v>54</v>
      </c>
      <c r="E24" s="12" t="s">
        <v>39</v>
      </c>
      <c r="F24" s="10">
        <v>30000</v>
      </c>
      <c r="G24" s="10">
        <f>F24*0.5</f>
        <v>15000</v>
      </c>
      <c r="H24" s="10">
        <f>F24*0.5</f>
        <v>15000</v>
      </c>
    </row>
    <row r="25" spans="1:8" ht="40.049999999999997" customHeight="1" x14ac:dyDescent="0.25">
      <c r="A25" s="26"/>
      <c r="B25" s="27" t="s">
        <v>17</v>
      </c>
      <c r="C25" s="27"/>
      <c r="D25" s="27"/>
      <c r="E25" s="27"/>
      <c r="F25" s="10">
        <f>F24</f>
        <v>30000</v>
      </c>
      <c r="G25" s="10">
        <f t="shared" ref="G25:H25" si="10">G24</f>
        <v>15000</v>
      </c>
      <c r="H25" s="10">
        <f t="shared" si="10"/>
        <v>15000</v>
      </c>
    </row>
    <row r="26" spans="1:8" ht="40.049999999999997" customHeight="1" x14ac:dyDescent="0.25">
      <c r="A26" s="24" t="s">
        <v>11</v>
      </c>
      <c r="B26" s="20" t="s">
        <v>60</v>
      </c>
      <c r="C26" s="15">
        <v>17</v>
      </c>
      <c r="D26" s="20" t="s">
        <v>55</v>
      </c>
      <c r="E26" s="11" t="s">
        <v>40</v>
      </c>
      <c r="F26" s="10">
        <v>30000</v>
      </c>
      <c r="G26" s="10">
        <f>F26*0.5</f>
        <v>15000</v>
      </c>
      <c r="H26" s="10">
        <f>F26*0.5</f>
        <v>15000</v>
      </c>
    </row>
    <row r="27" spans="1:8" ht="40.049999999999997" customHeight="1" x14ac:dyDescent="0.25">
      <c r="A27" s="28"/>
      <c r="B27" s="20" t="s">
        <v>60</v>
      </c>
      <c r="C27" s="15">
        <v>18</v>
      </c>
      <c r="D27" s="20" t="s">
        <v>56</v>
      </c>
      <c r="E27" s="12" t="s">
        <v>41</v>
      </c>
      <c r="F27" s="10">
        <v>30000</v>
      </c>
      <c r="G27" s="10">
        <f>F27*0.5</f>
        <v>15000</v>
      </c>
      <c r="H27" s="10">
        <f>F27*0.5</f>
        <v>15000</v>
      </c>
    </row>
    <row r="28" spans="1:8" ht="40.049999999999997" customHeight="1" x14ac:dyDescent="0.25">
      <c r="A28" s="29"/>
      <c r="B28" s="27" t="s">
        <v>17</v>
      </c>
      <c r="C28" s="27"/>
      <c r="D28" s="27"/>
      <c r="E28" s="27"/>
      <c r="F28" s="13">
        <f>SUM(F26:F27)</f>
        <v>60000</v>
      </c>
      <c r="G28" s="13">
        <f>SUM(G26:G27)</f>
        <v>30000</v>
      </c>
      <c r="H28" s="13">
        <f>SUM(H26:H27)</f>
        <v>30000</v>
      </c>
    </row>
    <row r="29" spans="1:8" ht="40.049999999999997" customHeight="1" x14ac:dyDescent="0.25">
      <c r="A29" s="24" t="s">
        <v>12</v>
      </c>
      <c r="B29" s="20" t="s">
        <v>60</v>
      </c>
      <c r="C29" s="15">
        <v>19</v>
      </c>
      <c r="D29" s="20" t="s">
        <v>57</v>
      </c>
      <c r="E29" s="12" t="s">
        <v>42</v>
      </c>
      <c r="F29" s="10">
        <v>30000</v>
      </c>
      <c r="G29" s="10">
        <f t="shared" ref="G29:G30" si="11">F29*0.3</f>
        <v>9000</v>
      </c>
      <c r="H29" s="10">
        <f t="shared" ref="H29:H30" si="12">F29*0.7</f>
        <v>21000</v>
      </c>
    </row>
    <row r="30" spans="1:8" ht="40.049999999999997" customHeight="1" x14ac:dyDescent="0.25">
      <c r="A30" s="25"/>
      <c r="B30" s="20" t="s">
        <v>60</v>
      </c>
      <c r="C30" s="15">
        <v>20</v>
      </c>
      <c r="D30" s="20" t="s">
        <v>58</v>
      </c>
      <c r="E30" s="19" t="s">
        <v>43</v>
      </c>
      <c r="F30" s="10">
        <v>30000</v>
      </c>
      <c r="G30" s="10">
        <f t="shared" si="11"/>
        <v>9000</v>
      </c>
      <c r="H30" s="10">
        <f t="shared" si="12"/>
        <v>21000</v>
      </c>
    </row>
    <row r="31" spans="1:8" ht="40.049999999999997" customHeight="1" x14ac:dyDescent="0.25">
      <c r="A31" s="26"/>
      <c r="B31" s="27" t="s">
        <v>7</v>
      </c>
      <c r="C31" s="27"/>
      <c r="D31" s="27"/>
      <c r="E31" s="27"/>
      <c r="F31" s="10">
        <f>SUM(F29:F30)</f>
        <v>60000</v>
      </c>
      <c r="G31" s="10">
        <f>SUM(G29:G30)</f>
        <v>18000</v>
      </c>
      <c r="H31" s="10">
        <f>SUM(H29:H30)</f>
        <v>42000</v>
      </c>
    </row>
    <row r="32" spans="1:8" ht="40.049999999999997" customHeight="1" x14ac:dyDescent="0.25">
      <c r="A32" s="21" t="s">
        <v>13</v>
      </c>
      <c r="B32" s="22"/>
      <c r="C32" s="22"/>
      <c r="D32" s="22"/>
      <c r="E32" s="23"/>
      <c r="F32" s="10">
        <f>F8+F18+F23+F25+F28+F31</f>
        <v>600000</v>
      </c>
      <c r="G32" s="10">
        <f t="shared" ref="G32:H32" si="13">G8+G18+G23+G25+G28+G31</f>
        <v>198000</v>
      </c>
      <c r="H32" s="10">
        <f t="shared" si="13"/>
        <v>402000</v>
      </c>
    </row>
    <row r="33" ht="40.049999999999997" customHeight="1" x14ac:dyDescent="0.25"/>
    <row r="34" ht="40.049999999999997" customHeight="1" x14ac:dyDescent="0.25"/>
    <row r="35" ht="40.049999999999997" customHeight="1" x14ac:dyDescent="0.25"/>
    <row r="36" ht="40.049999999999997" customHeight="1" x14ac:dyDescent="0.25"/>
    <row r="37" ht="40.049999999999997" customHeight="1" x14ac:dyDescent="0.25"/>
    <row r="38" ht="40.049999999999997" customHeight="1" x14ac:dyDescent="0.25"/>
    <row r="39" ht="40.049999999999997" customHeight="1" x14ac:dyDescent="0.25"/>
    <row r="40" ht="40.049999999999997" customHeight="1" x14ac:dyDescent="0.25"/>
    <row r="41" ht="40.049999999999997" customHeight="1" x14ac:dyDescent="0.25"/>
    <row r="42" ht="40.049999999999997" customHeight="1" x14ac:dyDescent="0.25"/>
    <row r="43" ht="40.049999999999997" customHeight="1" x14ac:dyDescent="0.25"/>
    <row r="44" ht="40.049999999999997" customHeight="1" x14ac:dyDescent="0.25"/>
    <row r="45" ht="40.049999999999997" customHeight="1" x14ac:dyDescent="0.25"/>
    <row r="46" ht="40.049999999999997" customHeight="1" x14ac:dyDescent="0.25"/>
    <row r="47" ht="40.049999999999997" customHeight="1" x14ac:dyDescent="0.25"/>
    <row r="48" ht="40.049999999999997" customHeight="1" x14ac:dyDescent="0.25"/>
    <row r="49" ht="40.049999999999997" customHeight="1" x14ac:dyDescent="0.25"/>
    <row r="50" ht="40.049999999999997" customHeight="1" x14ac:dyDescent="0.25"/>
    <row r="51" ht="40.049999999999997" customHeight="1" x14ac:dyDescent="0.25"/>
    <row r="52" ht="40.049999999999997" customHeight="1" x14ac:dyDescent="0.25"/>
    <row r="53" ht="40.049999999999997" customHeight="1" x14ac:dyDescent="0.25"/>
    <row r="54" ht="40.049999999999997" customHeight="1" x14ac:dyDescent="0.25"/>
    <row r="55" ht="40.049999999999997" customHeight="1" x14ac:dyDescent="0.25"/>
    <row r="56" ht="40.049999999999997" customHeight="1" x14ac:dyDescent="0.25"/>
    <row r="57" ht="40.049999999999997" customHeight="1" x14ac:dyDescent="0.25"/>
    <row r="58" ht="60.6" customHeight="1" x14ac:dyDescent="0.25"/>
    <row r="59" ht="39.6" customHeight="1" x14ac:dyDescent="0.25"/>
    <row r="60" ht="40.049999999999997" customHeight="1" x14ac:dyDescent="0.25"/>
  </sheetData>
  <mergeCells count="20">
    <mergeCell ref="A2:H2"/>
    <mergeCell ref="A4:A5"/>
    <mergeCell ref="B4:B5"/>
    <mergeCell ref="C4:C5"/>
    <mergeCell ref="D4:D5"/>
    <mergeCell ref="E4:E5"/>
    <mergeCell ref="F4:H4"/>
    <mergeCell ref="A32:E32"/>
    <mergeCell ref="A29:A31"/>
    <mergeCell ref="B8:E8"/>
    <mergeCell ref="B18:E18"/>
    <mergeCell ref="B23:E23"/>
    <mergeCell ref="A26:A28"/>
    <mergeCell ref="A19:A23"/>
    <mergeCell ref="B25:E25"/>
    <mergeCell ref="B28:E28"/>
    <mergeCell ref="B31:E31"/>
    <mergeCell ref="A6:A8"/>
    <mergeCell ref="A9:A18"/>
    <mergeCell ref="A24:A25"/>
  </mergeCells>
  <phoneticPr fontId="19" type="noConversion"/>
  <pageMargins left="0.7" right="0.7" top="0.75" bottom="0.75" header="0.3" footer="0.3"/>
  <pageSetup paperSize="9" scale="68" orientation="portrait" r:id="rId1"/>
  <rowBreaks count="1" manualBreakCount="1">
    <brk id="3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2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2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Chinese 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黄学敏</cp:lastModifiedBy>
  <cp:lastPrinted>2021-05-19T03:17:20Z</cp:lastPrinted>
  <dcterms:created xsi:type="dcterms:W3CDTF">2021-05-19T00:33:09Z</dcterms:created>
  <dcterms:modified xsi:type="dcterms:W3CDTF">2021-07-03T03:08:48Z</dcterms:modified>
</cp:coreProperties>
</file>