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 tabRatio="683" activeTab="1"/>
  </bookViews>
  <sheets>
    <sheet name="跨界河流河长名录" sheetId="26" r:id="rId1"/>
    <sheet name="水库、湖泊名录" sheetId="27" r:id="rId2"/>
    <sheet name="Sheet1" sheetId="28" r:id="rId3"/>
  </sheets>
  <definedNames>
    <definedName name="_xlnm._FilterDatabase" localSheetId="0" hidden="1">跨界河流河长名录!$A$4:$S$645</definedName>
    <definedName name="Database" localSheetId="0" hidden="1">#REF!</definedName>
    <definedName name="Database" hidden="1">#REF!</definedName>
    <definedName name="_xlnm.Print_Titles" localSheetId="0">跨界河流河长名录!$A:$D,跨界河流河长名录!$2:$4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Q30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下出口1.5+上出口2</t>
        </r>
      </text>
    </comment>
  </commentList>
</comments>
</file>

<file path=xl/sharedStrings.xml><?xml version="1.0" encoding="utf-8"?>
<sst xmlns="http://schemas.openxmlformats.org/spreadsheetml/2006/main" count="2648" uniqueCount="1705">
  <si>
    <t>江门市跨县河流河长名录</t>
  </si>
  <si>
    <t>序号</t>
  </si>
  <si>
    <t>河流名称</t>
  </si>
  <si>
    <t>河流长度(km)</t>
  </si>
  <si>
    <t>市级河长</t>
  </si>
  <si>
    <t>县级河长</t>
  </si>
  <si>
    <t>镇级河长</t>
  </si>
  <si>
    <t>村级河长</t>
  </si>
  <si>
    <t>河长</t>
  </si>
  <si>
    <t>职务</t>
  </si>
  <si>
    <t>河长助理</t>
  </si>
  <si>
    <t>河段名称</t>
  </si>
  <si>
    <t>河段长度(km)</t>
  </si>
  <si>
    <t>村(社区)</t>
  </si>
  <si>
    <t>西江（包括西江干流水道、西海水道、北街水道、海洲水道、石板沙水道、磨刀门水道、荷麻溪、劳劳溪、虎跳门水道江门界）</t>
  </si>
  <si>
    <t>林应武</t>
  </si>
  <si>
    <t>市委书记、市人大常委会主任</t>
  </si>
  <si>
    <t>梁君明</t>
  </si>
  <si>
    <t>市水利局局长，市河长制 办公室常务副主任</t>
  </si>
  <si>
    <t>西江干流水道鹤山市段</t>
  </si>
  <si>
    <t>林贤进</t>
  </si>
  <si>
    <t>市委书记</t>
  </si>
  <si>
    <t>西江干流水道古劳镇段</t>
  </si>
  <si>
    <t>谢文清</t>
  </si>
  <si>
    <t>镇委书记</t>
  </si>
  <si>
    <t>丽水</t>
  </si>
  <si>
    <t>李建辉</t>
  </si>
  <si>
    <t>书记</t>
  </si>
  <si>
    <t>古劳</t>
  </si>
  <si>
    <t>冯可源</t>
  </si>
  <si>
    <t>双桥</t>
  </si>
  <si>
    <t>吕耀荣</t>
  </si>
  <si>
    <t>上升</t>
  </si>
  <si>
    <t>李德章</t>
  </si>
  <si>
    <t>新星</t>
  </si>
  <si>
    <t>吕炳洪</t>
  </si>
  <si>
    <t>西江干流水道沙坪街道段</t>
  </si>
  <si>
    <t>任文</t>
  </si>
  <si>
    <t>沙坪街道办党工委书记</t>
  </si>
  <si>
    <t>黄宝坑</t>
  </si>
  <si>
    <t>吴志朋</t>
  </si>
  <si>
    <t>杰洲</t>
  </si>
  <si>
    <t>陆剑飞</t>
  </si>
  <si>
    <t>主任</t>
  </si>
  <si>
    <t>坡山</t>
  </si>
  <si>
    <t>梁伟成</t>
  </si>
  <si>
    <t>西江蓬江区段（包括西江干流水道、西海水道、北街水道、海洲水道）</t>
  </si>
  <si>
    <t>伍培进</t>
  </si>
  <si>
    <t>区委书记、市滨江新区党工委书记</t>
  </si>
  <si>
    <t>西江棠下镇段（包括西江干流水道、西海水道）</t>
  </si>
  <si>
    <t>谢树浓</t>
  </si>
  <si>
    <t>副区长、镇委书记</t>
  </si>
  <si>
    <t>天乡村</t>
  </si>
  <si>
    <t>谭文湛</t>
  </si>
  <si>
    <t>河山村</t>
  </si>
  <si>
    <t>黎沃润</t>
  </si>
  <si>
    <t>三和村</t>
  </si>
  <si>
    <t>何伟健</t>
  </si>
  <si>
    <t>横江村</t>
  </si>
  <si>
    <t>伍国成</t>
  </si>
  <si>
    <t>石山村</t>
  </si>
  <si>
    <t>区启初</t>
  </si>
  <si>
    <t>仁厚村</t>
  </si>
  <si>
    <t>莫瑞勤</t>
  </si>
  <si>
    <t>周郡村</t>
  </si>
  <si>
    <t>谢嘉荣</t>
  </si>
  <si>
    <t>西江荷塘镇段（包括西海水道、海洲水道）</t>
  </si>
  <si>
    <t>区林杰</t>
  </si>
  <si>
    <t>南村村</t>
  </si>
  <si>
    <t>胡秋维</t>
  </si>
  <si>
    <t>塔岗村</t>
  </si>
  <si>
    <t>胡维耀</t>
  </si>
  <si>
    <t>吕步村</t>
  </si>
  <si>
    <t>冯顺意</t>
  </si>
  <si>
    <t>禾冈村</t>
  </si>
  <si>
    <t>陈惠欢</t>
  </si>
  <si>
    <t>高村村</t>
  </si>
  <si>
    <t>甘卓根</t>
  </si>
  <si>
    <t>唐溪村</t>
  </si>
  <si>
    <t>黄均元</t>
  </si>
  <si>
    <t>康溪村</t>
  </si>
  <si>
    <t>岑建恒</t>
  </si>
  <si>
    <t>霞村村</t>
  </si>
  <si>
    <t>高国林</t>
  </si>
  <si>
    <t>西江潮连街道段（包括西海水道、北街水道）</t>
  </si>
  <si>
    <t>温国宁</t>
  </si>
  <si>
    <t>党工委书记</t>
  </si>
  <si>
    <t>富冈社区</t>
  </si>
  <si>
    <t xml:space="preserve">区超发 </t>
  </si>
  <si>
    <t>卢边社区</t>
  </si>
  <si>
    <t>卢柏安</t>
  </si>
  <si>
    <t>坦边社区</t>
  </si>
  <si>
    <t>陈卓声</t>
  </si>
  <si>
    <t>芝山社区</t>
  </si>
  <si>
    <t>陈子安</t>
  </si>
  <si>
    <t>塘边社区</t>
  </si>
  <si>
    <t>何伟杰</t>
  </si>
  <si>
    <t>豸冈社区</t>
  </si>
  <si>
    <t>陈嘉辉</t>
  </si>
  <si>
    <t>西江环市街道段（北街水道）</t>
  </si>
  <si>
    <t>李志华</t>
  </si>
  <si>
    <t>街党工委书记</t>
  </si>
  <si>
    <t>篁边经联社</t>
  </si>
  <si>
    <t>邓立新</t>
  </si>
  <si>
    <t>丽苑社区</t>
  </si>
  <si>
    <t>钟秀丽</t>
  </si>
  <si>
    <t>群众社区</t>
  </si>
  <si>
    <t>唐艳玲</t>
  </si>
  <si>
    <t>书记、主任</t>
  </si>
  <si>
    <t>西江白沙街道段（北街水道）</t>
  </si>
  <si>
    <t>谢强伟</t>
  </si>
  <si>
    <t>甘化社区</t>
  </si>
  <si>
    <t>蒋仲明</t>
  </si>
  <si>
    <t>海傍社区北街水道原长度1.77km，现一部分分给甘化社区，甘化原长1.22，现长度未知</t>
  </si>
  <si>
    <t>甘棠社区</t>
  </si>
  <si>
    <t>谭颖萍</t>
  </si>
  <si>
    <t>西江江海区段（包括西海水道、北街水道、石板沙水道）</t>
  </si>
  <si>
    <t>彭章瑞</t>
  </si>
  <si>
    <t>江门高新区党工委书记、管委会主任，江海区委书记</t>
  </si>
  <si>
    <t>西江外海街道段（包括西海水道、北街水道、石板沙水道）</t>
  </si>
  <si>
    <t>邓群标</t>
  </si>
  <si>
    <t>沙津横村</t>
  </si>
  <si>
    <t>陈永安</t>
  </si>
  <si>
    <t>清兰村</t>
  </si>
  <si>
    <t>陈健荣</t>
  </si>
  <si>
    <t>四大村</t>
  </si>
  <si>
    <t>陈志祥</t>
  </si>
  <si>
    <t>直冲村</t>
  </si>
  <si>
    <t>郭卫强</t>
  </si>
  <si>
    <t>前进村</t>
  </si>
  <si>
    <t>邓健愉</t>
  </si>
  <si>
    <t>金溪村</t>
  </si>
  <si>
    <t>陈国成</t>
  </si>
  <si>
    <t>社区书记、主任</t>
  </si>
  <si>
    <t>石鹤利村</t>
  </si>
  <si>
    <t>梁德均</t>
  </si>
  <si>
    <t>中东村</t>
  </si>
  <si>
    <t>梁永钊</t>
  </si>
  <si>
    <t>西江江南街道段
（北街水道）</t>
  </si>
  <si>
    <t>林永豪</t>
  </si>
  <si>
    <t>江南街道党工委书记</t>
  </si>
  <si>
    <t>滘北联社</t>
  </si>
  <si>
    <t>张晴坚</t>
  </si>
  <si>
    <t>理事长</t>
  </si>
  <si>
    <t>西江新会区段（包括石板沙水道、磨刀门水道、荷麻溪、劳劳溪、虎跳门水道）</t>
  </si>
  <si>
    <t>文彦</t>
  </si>
  <si>
    <t>区委书记</t>
  </si>
  <si>
    <t>西江大鳌镇段（包括石板沙水道、磨刀门水道、荷麻溪）</t>
  </si>
  <si>
    <t>叶长新</t>
  </si>
  <si>
    <t>36顷村</t>
  </si>
  <si>
    <t>谭超华</t>
  </si>
  <si>
    <t>安生村</t>
  </si>
  <si>
    <t>黄卫源</t>
  </si>
  <si>
    <t>百顷村</t>
  </si>
  <si>
    <t>陈雪娟</t>
  </si>
  <si>
    <t>大鳌村</t>
  </si>
  <si>
    <t>庞豪奕</t>
  </si>
  <si>
    <t>大鳌尾村</t>
  </si>
  <si>
    <t>梁丙添</t>
  </si>
  <si>
    <t>大八顷村</t>
  </si>
  <si>
    <t>苏伟光</t>
  </si>
  <si>
    <t>东风村</t>
  </si>
  <si>
    <t>黄长玲</t>
  </si>
  <si>
    <t>东升村</t>
  </si>
  <si>
    <t>霍桥海</t>
  </si>
  <si>
    <t>东卫村</t>
  </si>
  <si>
    <t>卢润森</t>
  </si>
  <si>
    <t>南沙村</t>
  </si>
  <si>
    <t>黄玉明</t>
  </si>
  <si>
    <t>沙头村</t>
  </si>
  <si>
    <t>吴伟聪</t>
  </si>
  <si>
    <t>深滘村</t>
  </si>
  <si>
    <t>黄平勇</t>
  </si>
  <si>
    <t>十围村</t>
  </si>
  <si>
    <t>黄桂文</t>
  </si>
  <si>
    <t>新地村</t>
  </si>
  <si>
    <t>吴华才</t>
  </si>
  <si>
    <t>新联村</t>
  </si>
  <si>
    <t>黄毅俊</t>
  </si>
  <si>
    <t>新一村</t>
  </si>
  <si>
    <t>冯华洪</t>
  </si>
  <si>
    <t>西江睦洲镇段（包括石板沙水道、荷麻溪、劳劳溪）</t>
  </si>
  <si>
    <t>陈振平</t>
  </si>
  <si>
    <t>东成村</t>
  </si>
  <si>
    <t>杨万胜</t>
  </si>
  <si>
    <t>东向村</t>
  </si>
  <si>
    <t>廖健文</t>
  </si>
  <si>
    <t>黄布村</t>
  </si>
  <si>
    <t>赵秀嫦</t>
  </si>
  <si>
    <t>莲腰村</t>
  </si>
  <si>
    <t>翁龙云</t>
  </si>
  <si>
    <t>莲子塘村</t>
  </si>
  <si>
    <t>郑健新</t>
  </si>
  <si>
    <t>龙泉村</t>
  </si>
  <si>
    <t>陈才胜</t>
  </si>
  <si>
    <t>睦洲村</t>
  </si>
  <si>
    <t>杨泳洪</t>
  </si>
  <si>
    <t>南安村</t>
  </si>
  <si>
    <t>梁瑞文</t>
  </si>
  <si>
    <t>南镇村</t>
  </si>
  <si>
    <t>关俊杰</t>
  </si>
  <si>
    <t>牛古田村</t>
  </si>
  <si>
    <t>石国良</t>
  </si>
  <si>
    <t>石板沙村</t>
  </si>
  <si>
    <t>冯郁腾</t>
  </si>
  <si>
    <t>新沙村</t>
  </si>
  <si>
    <t>吴贵生</t>
  </si>
  <si>
    <t>西江沙堆镇段（包括荷麻溪、虎跳门水道）</t>
  </si>
  <si>
    <t>刘键英</t>
  </si>
  <si>
    <t>八顷村</t>
  </si>
  <si>
    <t>梁卫文</t>
  </si>
  <si>
    <t>大环村</t>
  </si>
  <si>
    <t>李瑞艮</t>
  </si>
  <si>
    <t>独联村</t>
  </si>
  <si>
    <t>林新庆</t>
  </si>
  <si>
    <t>梅阁村</t>
  </si>
  <si>
    <t>蒋炎韶</t>
  </si>
  <si>
    <t>梅兴村</t>
  </si>
  <si>
    <t>曾永强</t>
  </si>
  <si>
    <t>沙东村</t>
  </si>
  <si>
    <t>胡文龙</t>
  </si>
  <si>
    <t>沙角村</t>
  </si>
  <si>
    <t>曾艺强</t>
  </si>
  <si>
    <t>居安村</t>
  </si>
  <si>
    <t>林权伟</t>
  </si>
  <si>
    <t>梅北村</t>
  </si>
  <si>
    <t>聂亦权</t>
  </si>
  <si>
    <t>沙西村</t>
  </si>
  <si>
    <t>廖耀威</t>
  </si>
  <si>
    <t>潭江（锦江水库坝下至崖门大桥）</t>
  </si>
  <si>
    <t>刘毅</t>
  </si>
  <si>
    <t>市委副书记、市长</t>
  </si>
  <si>
    <t>区舵样</t>
  </si>
  <si>
    <t>市水利局副局长，市河长制办公室副主任</t>
  </si>
  <si>
    <t>潭江恩平市段</t>
  </si>
  <si>
    <t>刘  兵</t>
  </si>
  <si>
    <t>市委副书记、 市长</t>
  </si>
  <si>
    <t>潭江大田镇段</t>
  </si>
  <si>
    <t>吴活抗</t>
  </si>
  <si>
    <t>上南村委会</t>
  </si>
  <si>
    <t>黎玩森</t>
  </si>
  <si>
    <t>黄沙村委会</t>
  </si>
  <si>
    <t>谭杰锋</t>
  </si>
  <si>
    <t>白石村委会</t>
  </si>
  <si>
    <t>黎艺青</t>
  </si>
  <si>
    <t>大田镇圩镇居委会</t>
  </si>
  <si>
    <t>吴杰锋</t>
  </si>
  <si>
    <t>石山村委会</t>
  </si>
  <si>
    <t>吴柱榴</t>
  </si>
  <si>
    <t>华南村委会</t>
  </si>
  <si>
    <t>方维军</t>
  </si>
  <si>
    <t>潭江恩城街道段</t>
  </si>
  <si>
    <t>岑儒确</t>
  </si>
  <si>
    <t>东门社区居委会</t>
  </si>
  <si>
    <t>雷卫儒</t>
  </si>
  <si>
    <t>新塘社区居委会</t>
  </si>
  <si>
    <t>伍均晃</t>
  </si>
  <si>
    <t>西门社区居委会</t>
  </si>
  <si>
    <t>吴伟毅</t>
  </si>
  <si>
    <t>河南社区居委会</t>
  </si>
  <si>
    <t>吴国坚</t>
  </si>
  <si>
    <t>小岛社区居委会</t>
  </si>
  <si>
    <t>钟健盼</t>
  </si>
  <si>
    <t>凤山社区居委会</t>
  </si>
  <si>
    <t>薛小春</t>
  </si>
  <si>
    <t>飞鹅塘社区居委会</t>
  </si>
  <si>
    <t>许家琦</t>
  </si>
  <si>
    <t>沙联村委会</t>
  </si>
  <si>
    <t>吴添强</t>
  </si>
  <si>
    <t>西安村委会</t>
  </si>
  <si>
    <t>吴才明</t>
  </si>
  <si>
    <t>平富岗村委会</t>
  </si>
  <si>
    <t>梁艺兴</t>
  </si>
  <si>
    <t>茶坑村委会</t>
  </si>
  <si>
    <t>吴明亮</t>
  </si>
  <si>
    <t>新楼村委会</t>
  </si>
  <si>
    <t>李木喜</t>
  </si>
  <si>
    <t>塘劳村委会</t>
  </si>
  <si>
    <t>李惠祥</t>
  </si>
  <si>
    <t>潭江东成镇段</t>
  </si>
  <si>
    <t>陈伟民</t>
  </si>
  <si>
    <t>镇长</t>
  </si>
  <si>
    <t>东成镇圩镇居委会</t>
  </si>
  <si>
    <t>梁茂林</t>
  </si>
  <si>
    <t>下绵湖村委会</t>
  </si>
  <si>
    <t>胡远锋</t>
  </si>
  <si>
    <t>石路村委会</t>
  </si>
  <si>
    <t>梁杰南</t>
  </si>
  <si>
    <t>四联村委会</t>
  </si>
  <si>
    <t>侯健赞</t>
  </si>
  <si>
    <t>鹿颈村委会</t>
  </si>
  <si>
    <t>陈达昂</t>
  </si>
  <si>
    <t>横槎村委会</t>
  </si>
  <si>
    <t>张伟明</t>
  </si>
  <si>
    <t>塘洲村委会</t>
  </si>
  <si>
    <t>余杰荣</t>
  </si>
  <si>
    <t>潭江圣堂镇段</t>
  </si>
  <si>
    <t>何伟劲</t>
  </si>
  <si>
    <t>进职村委会</t>
  </si>
  <si>
    <t>李聘宁</t>
  </si>
  <si>
    <t>龙塘村委会</t>
  </si>
  <si>
    <t>郑晓俊</t>
  </si>
  <si>
    <t>塘龙村委会</t>
  </si>
  <si>
    <t>吴素霞</t>
  </si>
  <si>
    <t>根竹头村委会</t>
  </si>
  <si>
    <t>陈成志</t>
  </si>
  <si>
    <t>歇马村委会</t>
  </si>
  <si>
    <t>梁绍良</t>
  </si>
  <si>
    <t>圩镇居委会</t>
  </si>
  <si>
    <t>何国运</t>
  </si>
  <si>
    <t>潭江君堂镇段</t>
  </si>
  <si>
    <t>余广洽</t>
  </si>
  <si>
    <t>堡城村委会</t>
  </si>
  <si>
    <t>吴志坚</t>
  </si>
  <si>
    <t>潢步头村委会</t>
  </si>
  <si>
    <t>陈玩沃</t>
  </si>
  <si>
    <t>黎塘村委会</t>
  </si>
  <si>
    <t>张伟成</t>
  </si>
  <si>
    <t>清湖村委会</t>
  </si>
  <si>
    <t>郑劲平</t>
  </si>
  <si>
    <t>西园村委会</t>
  </si>
  <si>
    <t>吴丽云</t>
  </si>
  <si>
    <t>新君村委会</t>
  </si>
  <si>
    <t>郑绍新</t>
  </si>
  <si>
    <t>太平村委会</t>
  </si>
  <si>
    <t>岑丁权</t>
  </si>
  <si>
    <t>塘库村委会</t>
  </si>
  <si>
    <t>郑超扬</t>
  </si>
  <si>
    <t>江洲圩居委会</t>
  </si>
  <si>
    <t>岑少健</t>
  </si>
  <si>
    <t>君堂圩居委会</t>
  </si>
  <si>
    <t>郑寿彬</t>
  </si>
  <si>
    <t>潭江沙湖镇段</t>
  </si>
  <si>
    <t>侯光裔</t>
  </si>
  <si>
    <t>市人大常委会副主任、镇委书记</t>
  </si>
  <si>
    <t>南塘村委会</t>
  </si>
  <si>
    <t>莫荣欢</t>
  </si>
  <si>
    <t>潭江开平市段</t>
  </si>
  <si>
    <t>庞正华</t>
  </si>
  <si>
    <t>潭江蚬冈镇段</t>
  </si>
  <si>
    <t>张健东</t>
  </si>
  <si>
    <t>镇党委书记</t>
  </si>
  <si>
    <t>横石村</t>
  </si>
  <si>
    <t>周金明</t>
  </si>
  <si>
    <t>蚬北村</t>
  </si>
  <si>
    <t>黄树龙</t>
  </si>
  <si>
    <t>东和村</t>
  </si>
  <si>
    <t>黄健文</t>
  </si>
  <si>
    <t>春一村</t>
  </si>
  <si>
    <t>黄宇丰    　　</t>
  </si>
  <si>
    <t>潭江百合镇段</t>
  </si>
  <si>
    <t>熊日升</t>
  </si>
  <si>
    <t>上洞村</t>
  </si>
  <si>
    <t xml:space="preserve">周自强    </t>
  </si>
  <si>
    <t>中洞村</t>
  </si>
  <si>
    <t xml:space="preserve">方振溢    </t>
  </si>
  <si>
    <t>茅冈村</t>
  </si>
  <si>
    <t xml:space="preserve">周润表    </t>
  </si>
  <si>
    <t>松蓢村</t>
  </si>
  <si>
    <t xml:space="preserve">关宁赐   </t>
  </si>
  <si>
    <t>齐塘村</t>
  </si>
  <si>
    <t xml:space="preserve">黄石华   </t>
  </si>
  <si>
    <t>北降村</t>
  </si>
  <si>
    <t xml:space="preserve">卢伟强    </t>
  </si>
  <si>
    <t>百合居委会</t>
  </si>
  <si>
    <t xml:space="preserve">关炳其    </t>
  </si>
  <si>
    <t>厚山村</t>
  </si>
  <si>
    <t xml:space="preserve">关喜辉    </t>
  </si>
  <si>
    <t>儒东村</t>
  </si>
  <si>
    <t xml:space="preserve">胡桂影   </t>
  </si>
  <si>
    <t>马降龙村</t>
  </si>
  <si>
    <t xml:space="preserve">黄伟良   </t>
  </si>
  <si>
    <t>潭江赤坎镇段</t>
  </si>
  <si>
    <t>杨均雅</t>
  </si>
  <si>
    <t>赤坎古镇人大主席</t>
  </si>
  <si>
    <t>石溪村</t>
  </si>
  <si>
    <t xml:space="preserve">关宗敏   </t>
  </si>
  <si>
    <t>渔业居委会</t>
  </si>
  <si>
    <t xml:space="preserve">徐荣发    </t>
  </si>
  <si>
    <t>永坚村</t>
  </si>
  <si>
    <t xml:space="preserve">胡素娟    </t>
  </si>
  <si>
    <t>树溪村</t>
  </si>
  <si>
    <t xml:space="preserve">司徒光牛   </t>
  </si>
  <si>
    <t>中股村</t>
  </si>
  <si>
    <t xml:space="preserve">司徒远林   </t>
  </si>
  <si>
    <t>灵源村</t>
  </si>
  <si>
    <t xml:space="preserve">关力宇   </t>
  </si>
  <si>
    <t>芦阳村</t>
  </si>
  <si>
    <t xml:space="preserve">关灿杰    </t>
  </si>
  <si>
    <t>塘联村</t>
  </si>
  <si>
    <t xml:space="preserve">司徒维养    </t>
  </si>
  <si>
    <t>南楼村</t>
  </si>
  <si>
    <t xml:space="preserve">司徒锡启    </t>
  </si>
  <si>
    <t>沙溪村</t>
  </si>
  <si>
    <t xml:space="preserve">梁焕新    </t>
  </si>
  <si>
    <t>新建村</t>
  </si>
  <si>
    <t xml:space="preserve">胡占文    </t>
  </si>
  <si>
    <t xml:space="preserve">谭秋象    </t>
  </si>
  <si>
    <t>五堡村</t>
  </si>
  <si>
    <t xml:space="preserve">陈宏源    </t>
  </si>
  <si>
    <t>塘美村</t>
  </si>
  <si>
    <t xml:space="preserve">谭洪洪   </t>
  </si>
  <si>
    <t>潭江长沙街道段</t>
  </si>
  <si>
    <t>朱乔</t>
  </si>
  <si>
    <t>三联村</t>
  </si>
  <si>
    <t>张振雄</t>
  </si>
  <si>
    <t>八一村</t>
  </si>
  <si>
    <t xml:space="preserve">陈现龙    </t>
  </si>
  <si>
    <t>三江居委会</t>
  </si>
  <si>
    <t>陈建军</t>
  </si>
  <si>
    <t>潭江三埠街道段</t>
  </si>
  <si>
    <t>梁雁仙</t>
  </si>
  <si>
    <t>街道党工委书记</t>
  </si>
  <si>
    <t>三围村</t>
  </si>
  <si>
    <t xml:space="preserve">余新豪    </t>
  </si>
  <si>
    <t>荻海居委会</t>
  </si>
  <si>
    <t>黄景辉</t>
  </si>
  <si>
    <t>东河居委会</t>
  </si>
  <si>
    <t xml:space="preserve">黄清媚    </t>
  </si>
  <si>
    <t>新安居委会</t>
  </si>
  <si>
    <t xml:space="preserve">林雪云    </t>
  </si>
  <si>
    <t>新兴居委会</t>
  </si>
  <si>
    <t>黄耀庭</t>
  </si>
  <si>
    <t>中山居委会</t>
  </si>
  <si>
    <t xml:space="preserve">甄炳奎    </t>
  </si>
  <si>
    <t>簕冲村</t>
  </si>
  <si>
    <t>郑国配</t>
  </si>
  <si>
    <t>石海村</t>
  </si>
  <si>
    <t xml:space="preserve">甄宏顺    </t>
  </si>
  <si>
    <t>祥龙居委会</t>
  </si>
  <si>
    <t xml:space="preserve">谭惠球    </t>
  </si>
  <si>
    <t>长沙西居委会</t>
  </si>
  <si>
    <t xml:space="preserve">谭春英    </t>
  </si>
  <si>
    <t>长沙东居委会</t>
  </si>
  <si>
    <t>谭杏爱</t>
  </si>
  <si>
    <t>港口居委会</t>
  </si>
  <si>
    <t xml:space="preserve">徐丽媛    </t>
  </si>
  <si>
    <t>潭江水口镇段</t>
  </si>
  <si>
    <t>刘剑锋</t>
  </si>
  <si>
    <t>新美村</t>
  </si>
  <si>
    <t xml:space="preserve">张卓进    </t>
  </si>
  <si>
    <t>金山村</t>
  </si>
  <si>
    <t>张永胜</t>
  </si>
  <si>
    <t>桥溪村</t>
  </si>
  <si>
    <t xml:space="preserve">余细牛 </t>
  </si>
  <si>
    <t>联竹村</t>
  </si>
  <si>
    <t xml:space="preserve">冯策扬    </t>
  </si>
  <si>
    <t>开锋村</t>
  </si>
  <si>
    <t xml:space="preserve">何富强    </t>
  </si>
  <si>
    <t>龙东村</t>
  </si>
  <si>
    <t xml:space="preserve">何荣顺    </t>
  </si>
  <si>
    <t>新市居委会</t>
  </si>
  <si>
    <t xml:space="preserve">周锦荣    </t>
  </si>
  <si>
    <t>泮南村</t>
  </si>
  <si>
    <t xml:space="preserve">邝柏浓    </t>
  </si>
  <si>
    <t>永安村</t>
  </si>
  <si>
    <t xml:space="preserve">邝厚创    </t>
  </si>
  <si>
    <t>泮村村</t>
  </si>
  <si>
    <t xml:space="preserve">邝健峰    </t>
  </si>
  <si>
    <t>潭江台山市段</t>
  </si>
  <si>
    <t>李惠文</t>
  </si>
  <si>
    <t>潭江白沙镇段</t>
  </si>
  <si>
    <t>陈健洪</t>
  </si>
  <si>
    <t>五围村委会</t>
  </si>
  <si>
    <t>余肖华</t>
  </si>
  <si>
    <t>潭江水步镇段</t>
  </si>
  <si>
    <t>伍礼明</t>
  </si>
  <si>
    <t>镇委副书记、镇长</t>
  </si>
  <si>
    <t>荔枝塘村委会</t>
  </si>
  <si>
    <t>李锦玲</t>
  </si>
  <si>
    <t>冈宁村委会</t>
  </si>
  <si>
    <t>黄子安</t>
  </si>
  <si>
    <t>联兴村委会</t>
  </si>
  <si>
    <t>刘志强</t>
  </si>
  <si>
    <t>潭江大江镇段</t>
  </si>
  <si>
    <t>蔡月湖</t>
  </si>
  <si>
    <t>麦巷村委会</t>
  </si>
  <si>
    <t>梁永祥</t>
  </si>
  <si>
    <t>五星村委会</t>
  </si>
  <si>
    <t>伍尧岳</t>
  </si>
  <si>
    <t>大巷村委会</t>
  </si>
  <si>
    <t>林晓华</t>
  </si>
  <si>
    <t>一居委村委会</t>
  </si>
  <si>
    <t>李超林</t>
  </si>
  <si>
    <t>二居委村委会</t>
  </si>
  <si>
    <t>刘达华</t>
  </si>
  <si>
    <t>张良边村委会</t>
  </si>
  <si>
    <t>雷求恩</t>
  </si>
  <si>
    <t>铁滘村委会</t>
  </si>
  <si>
    <t>李惠明</t>
  </si>
  <si>
    <t>沙冲村委会</t>
  </si>
  <si>
    <t>汤素华</t>
  </si>
  <si>
    <t>山前村委会</t>
  </si>
  <si>
    <t>伍灿慰</t>
  </si>
  <si>
    <t>潭江新会段（包括潭江干流及陈冲水道、横海支流）</t>
  </si>
  <si>
    <t>82.82</t>
  </si>
  <si>
    <t>梁明建</t>
  </si>
  <si>
    <t>区委副书记、区长</t>
  </si>
  <si>
    <t>潭江司前镇段</t>
  </si>
  <si>
    <t>梁捷元</t>
  </si>
  <si>
    <t>昆仑村</t>
  </si>
  <si>
    <t>李炳常</t>
  </si>
  <si>
    <t>三益村</t>
  </si>
  <si>
    <t>何举论</t>
  </si>
  <si>
    <t>田边村</t>
  </si>
  <si>
    <t>梁国贤</t>
  </si>
  <si>
    <t>小坪村</t>
  </si>
  <si>
    <t>黄兆</t>
  </si>
  <si>
    <t>雅山村</t>
  </si>
  <si>
    <t>关华钦</t>
  </si>
  <si>
    <t>潭江罗坑镇段（含陈冲水道）</t>
  </si>
  <si>
    <t>苏朝荣</t>
  </si>
  <si>
    <t>陈冲村</t>
  </si>
  <si>
    <t>陈愉俊</t>
  </si>
  <si>
    <t>桂林村</t>
  </si>
  <si>
    <t>黄华根</t>
  </si>
  <si>
    <t>六联村</t>
  </si>
  <si>
    <t>陈景荣</t>
  </si>
  <si>
    <t>芦冲村</t>
  </si>
  <si>
    <t>林适财</t>
  </si>
  <si>
    <t>罗坑社区</t>
  </si>
  <si>
    <t>叶启彬</t>
  </si>
  <si>
    <t>牛湾社区</t>
  </si>
  <si>
    <t>黄恩桃</t>
  </si>
  <si>
    <t>升平村</t>
  </si>
  <si>
    <t>陈仕冀</t>
  </si>
  <si>
    <t>石咀村</t>
  </si>
  <si>
    <t>林畴安</t>
  </si>
  <si>
    <t>下沙村</t>
  </si>
  <si>
    <t>林焕洋</t>
  </si>
  <si>
    <t>潭江大泽镇段</t>
  </si>
  <si>
    <t>宁路庚</t>
  </si>
  <si>
    <t>北洋村</t>
  </si>
  <si>
    <t>林泉光</t>
  </si>
  <si>
    <t>李苑村</t>
  </si>
  <si>
    <t>陈国汉</t>
  </si>
  <si>
    <t>莲塘村</t>
  </si>
  <si>
    <t>柯宏钊</t>
  </si>
  <si>
    <t>牛勒村</t>
  </si>
  <si>
    <t>林长庆</t>
  </si>
  <si>
    <t>文龙村</t>
  </si>
  <si>
    <t>钟发康</t>
  </si>
  <si>
    <t>五和村</t>
  </si>
  <si>
    <t>梁健华</t>
  </si>
  <si>
    <t>小泽村</t>
  </si>
  <si>
    <t>余华海</t>
  </si>
  <si>
    <t>潭江会城街道段（含陈冲水道、横海支流）</t>
  </si>
  <si>
    <t>陆锦健</t>
  </si>
  <si>
    <t>新会区委常委、圭峰会城街道党工委书记</t>
  </si>
  <si>
    <t>城西社区</t>
  </si>
  <si>
    <t>关国雄</t>
  </si>
  <si>
    <t>冲那村</t>
  </si>
  <si>
    <t>麦英垣</t>
  </si>
  <si>
    <t>河北村</t>
  </si>
  <si>
    <t>刘邦伟</t>
  </si>
  <si>
    <t>九龙村</t>
  </si>
  <si>
    <t>谭炳林</t>
  </si>
  <si>
    <t>南庚村</t>
  </si>
  <si>
    <t>李春兰</t>
  </si>
  <si>
    <t>七堡村</t>
  </si>
  <si>
    <t>李荣坚</t>
  </si>
  <si>
    <t>七堡工贸城</t>
  </si>
  <si>
    <t>李耀辉</t>
  </si>
  <si>
    <t>群胜村</t>
  </si>
  <si>
    <t>谭永锐</t>
  </si>
  <si>
    <t>仁义村</t>
  </si>
  <si>
    <t>钟满棠</t>
  </si>
  <si>
    <t>刘健培</t>
  </si>
  <si>
    <t>潭冲村</t>
  </si>
  <si>
    <t>李敬华</t>
  </si>
  <si>
    <t>天禄村</t>
  </si>
  <si>
    <t>叶庭怀</t>
  </si>
  <si>
    <t>冯立峰</t>
  </si>
  <si>
    <t>潭江新会经济开发区段</t>
  </si>
  <si>
    <t>梁海标</t>
  </si>
  <si>
    <t>区委常委、开发区党委书记</t>
  </si>
  <si>
    <t>/</t>
  </si>
  <si>
    <t>潭江双水镇段（含陈冲水道、横海支流）</t>
  </si>
  <si>
    <t>刘国培</t>
  </si>
  <si>
    <t>东北村</t>
  </si>
  <si>
    <t>黎建平</t>
  </si>
  <si>
    <t>洞阁村</t>
  </si>
  <si>
    <t>李建桥</t>
  </si>
  <si>
    <t>书记、组织</t>
  </si>
  <si>
    <t>基背村</t>
  </si>
  <si>
    <t>余伟林</t>
  </si>
  <si>
    <t>嘉寮村</t>
  </si>
  <si>
    <t>利均池</t>
  </si>
  <si>
    <t>岭头村</t>
  </si>
  <si>
    <t>曾永康</t>
  </si>
  <si>
    <t>六里村</t>
  </si>
  <si>
    <t>马柏灵</t>
  </si>
  <si>
    <t>楼墩村</t>
  </si>
  <si>
    <t>林启安</t>
  </si>
  <si>
    <t>梅冈村</t>
  </si>
  <si>
    <t>苏永杰</t>
  </si>
  <si>
    <t>沙路村</t>
  </si>
  <si>
    <t>梁钦盈</t>
  </si>
  <si>
    <t>郑家钻</t>
  </si>
  <si>
    <t>衙前村</t>
  </si>
  <si>
    <t>梁洪海</t>
  </si>
  <si>
    <t>潭江三江镇段</t>
  </si>
  <si>
    <t>李浩军</t>
  </si>
  <si>
    <t>联合村</t>
  </si>
  <si>
    <t>黎炳洪</t>
  </si>
  <si>
    <t>联和村</t>
  </si>
  <si>
    <t>赵英惠</t>
  </si>
  <si>
    <t>沙仔场</t>
  </si>
  <si>
    <t>李友合</t>
  </si>
  <si>
    <t>新江村</t>
  </si>
  <si>
    <t>赵权威</t>
  </si>
  <si>
    <t>渔业场</t>
  </si>
  <si>
    <t>梁金保</t>
  </si>
  <si>
    <t>潭江古井镇段</t>
  </si>
  <si>
    <t>于津</t>
  </si>
  <si>
    <t>慈溪村</t>
  </si>
  <si>
    <t>尹广荣</t>
  </si>
  <si>
    <t>官冲村</t>
  </si>
  <si>
    <t>林小龙</t>
  </si>
  <si>
    <t>管咀村</t>
  </si>
  <si>
    <t>梁长庆</t>
  </si>
  <si>
    <t>奇乐村</t>
  </si>
  <si>
    <t>黄细牛</t>
  </si>
  <si>
    <t>三崖村</t>
  </si>
  <si>
    <t>张春烈</t>
  </si>
  <si>
    <t>玉洲村</t>
  </si>
  <si>
    <t>吴炳携</t>
  </si>
  <si>
    <t>洲朗村</t>
  </si>
  <si>
    <t>黄北球</t>
  </si>
  <si>
    <t>潭江崖门镇段</t>
  </si>
  <si>
    <t>谭圣钳</t>
  </si>
  <si>
    <t>洞北村</t>
  </si>
  <si>
    <t>廖荣俊</t>
  </si>
  <si>
    <t>洞南村</t>
  </si>
  <si>
    <t>杨耀明</t>
  </si>
  <si>
    <t>黄冲村</t>
  </si>
  <si>
    <t>蓝彩琴</t>
  </si>
  <si>
    <t>京背村</t>
  </si>
  <si>
    <t>黄敬廉</t>
  </si>
  <si>
    <t>龙旺村</t>
  </si>
  <si>
    <t>黄坚成</t>
  </si>
  <si>
    <t>水背村</t>
  </si>
  <si>
    <t>黄钦池</t>
  </si>
  <si>
    <t>田南村</t>
  </si>
  <si>
    <t>李树峰</t>
  </si>
  <si>
    <t>甜水村</t>
  </si>
  <si>
    <t>李丙贵</t>
  </si>
  <si>
    <t>崖南社区</t>
  </si>
  <si>
    <t>陈立新</t>
  </si>
  <si>
    <t>镇海水（包括镇海水干流及双桥水、侨乡水、曲水）</t>
  </si>
  <si>
    <t>胡钛</t>
  </si>
  <si>
    <t>市委副书记</t>
  </si>
  <si>
    <t>陈学敏</t>
  </si>
  <si>
    <t>市委政法委
常务副书记</t>
  </si>
  <si>
    <t>曲水恩平市段</t>
  </si>
  <si>
    <t>郑成博</t>
  </si>
  <si>
    <t>市委常委、常务副市长</t>
  </si>
  <si>
    <t>曲水沙湖镇段</t>
  </si>
  <si>
    <t>梁艺超</t>
  </si>
  <si>
    <t>沙湖镇人民政府人大常委会主席</t>
  </si>
  <si>
    <t>南坑村委会</t>
  </si>
  <si>
    <t>梁尚坤</t>
  </si>
  <si>
    <t>圣园村委会</t>
  </si>
  <si>
    <t>梁佩玲</t>
  </si>
  <si>
    <t>镇海水鹤山市段（包括双桥水、侨乡水）</t>
  </si>
  <si>
    <t>刘德贤</t>
  </si>
  <si>
    <t>市委常委、市委办主任</t>
  </si>
  <si>
    <t xml:space="preserve">  镇海水双合镇段（包括双桥水、侨乡水）</t>
  </si>
  <si>
    <t>钟锦文</t>
  </si>
  <si>
    <t>合成</t>
  </si>
  <si>
    <t>麦土生</t>
  </si>
  <si>
    <t>先庆</t>
  </si>
  <si>
    <t>叶伟强</t>
  </si>
  <si>
    <t>泗合</t>
  </si>
  <si>
    <t>麦伟泳</t>
  </si>
  <si>
    <t>双桥都</t>
  </si>
  <si>
    <t>李卫华</t>
  </si>
  <si>
    <t>冯细就</t>
  </si>
  <si>
    <t>市人大常委会主任</t>
  </si>
  <si>
    <t>镇海水宅梧镇段</t>
  </si>
  <si>
    <t>朱贵明</t>
  </si>
  <si>
    <t>泗云</t>
  </si>
  <si>
    <t>陈玉笑</t>
  </si>
  <si>
    <t>漱云</t>
  </si>
  <si>
    <t>黄永安</t>
  </si>
  <si>
    <t>双龙</t>
  </si>
  <si>
    <t>文坚新</t>
  </si>
  <si>
    <t>靖村</t>
  </si>
  <si>
    <t>余焕灿</t>
  </si>
  <si>
    <t>堂马</t>
  </si>
  <si>
    <t>梁红鹏</t>
  </si>
  <si>
    <t>镇海水开平市段（包括镇海水干流、双桥水、桥乡水、曲水开平市段）</t>
  </si>
  <si>
    <t>马品高</t>
  </si>
  <si>
    <t>曲水大沙镇段</t>
  </si>
  <si>
    <t>邝卫民</t>
  </si>
  <si>
    <t>大塘村</t>
  </si>
  <si>
    <t>赵妃三</t>
  </si>
  <si>
    <t>曲水马冈镇段</t>
  </si>
  <si>
    <t>张诗存</t>
  </si>
  <si>
    <t>陂头咀村</t>
  </si>
  <si>
    <t xml:space="preserve">吴艳进   </t>
  </si>
  <si>
    <t>丽溪村</t>
  </si>
  <si>
    <t xml:space="preserve">梁和兴   </t>
  </si>
  <si>
    <t>大厂村</t>
  </si>
  <si>
    <t>周仕浩</t>
  </si>
  <si>
    <t>黄屋村</t>
  </si>
  <si>
    <t>谭振威</t>
  </si>
  <si>
    <t>龙冈村</t>
  </si>
  <si>
    <t xml:space="preserve">梁正子   </t>
  </si>
  <si>
    <t>联冈村</t>
  </si>
  <si>
    <t xml:space="preserve">梁启均   </t>
  </si>
  <si>
    <t>长间村</t>
  </si>
  <si>
    <t>梁伯扶</t>
  </si>
  <si>
    <t>村委会干部</t>
  </si>
  <si>
    <t>虎山村</t>
  </si>
  <si>
    <t xml:space="preserve">梁光明   </t>
  </si>
  <si>
    <t>横安村</t>
  </si>
  <si>
    <t xml:space="preserve">李能活   </t>
  </si>
  <si>
    <t>镇海水干流苍城镇段</t>
  </si>
  <si>
    <t>余伟权</t>
  </si>
  <si>
    <t>联兴村</t>
  </si>
  <si>
    <t xml:space="preserve">杨卓钦　    </t>
  </si>
  <si>
    <t>苍城居委会</t>
  </si>
  <si>
    <t>陈金枝</t>
  </si>
  <si>
    <t>大罗村</t>
  </si>
  <si>
    <t xml:space="preserve">林幼琼　    </t>
  </si>
  <si>
    <t xml:space="preserve">何惠邦　    </t>
  </si>
  <si>
    <t>新村村</t>
  </si>
  <si>
    <t xml:space="preserve">李南星　    </t>
  </si>
  <si>
    <t>城东村</t>
  </si>
  <si>
    <t>李健强</t>
  </si>
  <si>
    <t>旺岗村</t>
  </si>
  <si>
    <t xml:space="preserve">许健安　    </t>
  </si>
  <si>
    <t>附城村</t>
  </si>
  <si>
    <t xml:space="preserve">许文超　    </t>
  </si>
  <si>
    <t>下湾村</t>
  </si>
  <si>
    <t xml:space="preserve">谢宵伦　    </t>
  </si>
  <si>
    <t>双桥水苍城镇段</t>
  </si>
  <si>
    <t>杨卓钦</t>
  </si>
  <si>
    <t>曲水苍城镇段</t>
  </si>
  <si>
    <t>潭碧村</t>
  </si>
  <si>
    <t>陈灼念</t>
  </si>
  <si>
    <t>侨乡水龙胜镇段</t>
  </si>
  <si>
    <t>谭晓华</t>
  </si>
  <si>
    <t>党委书记</t>
  </si>
  <si>
    <t>白村村</t>
  </si>
  <si>
    <t xml:space="preserve">梁二荣   </t>
  </si>
  <si>
    <t>侨乡水镇海林场段</t>
  </si>
  <si>
    <t>梁称利</t>
  </si>
  <si>
    <t>场长</t>
  </si>
  <si>
    <t>镇海林场</t>
  </si>
  <si>
    <t xml:space="preserve">梁称利    </t>
  </si>
  <si>
    <t>镇海水干流沙塘镇段</t>
  </si>
  <si>
    <t>关华俊</t>
  </si>
  <si>
    <t>联光村</t>
  </si>
  <si>
    <t xml:space="preserve">劳有均   </t>
  </si>
  <si>
    <t>沙塘居委会</t>
  </si>
  <si>
    <t xml:space="preserve">黄遇新   </t>
  </si>
  <si>
    <t>东方村</t>
  </si>
  <si>
    <t xml:space="preserve">劳才盛　   </t>
  </si>
  <si>
    <t>红岭村</t>
  </si>
  <si>
    <t>劳树棋   　</t>
  </si>
  <si>
    <t>蓢畔村</t>
  </si>
  <si>
    <t xml:space="preserve">劳华相   </t>
  </si>
  <si>
    <t>台洞村</t>
  </si>
  <si>
    <t>黄灼焕   　　</t>
  </si>
  <si>
    <t>芙冈村</t>
  </si>
  <si>
    <t>劳仕枢   　</t>
  </si>
  <si>
    <t>锦星村</t>
  </si>
  <si>
    <t xml:space="preserve">甄惠超　   </t>
  </si>
  <si>
    <t>镇海水干流塘口镇段</t>
  </si>
  <si>
    <t>劳海源</t>
  </si>
  <si>
    <t>龙和村</t>
  </si>
  <si>
    <t>洪伟雄</t>
  </si>
  <si>
    <t>水边村</t>
  </si>
  <si>
    <t>谭能宇</t>
  </si>
  <si>
    <t>镇海水干流长沙街道段</t>
  </si>
  <si>
    <t>平冈村</t>
  </si>
  <si>
    <t xml:space="preserve">吴志良   </t>
  </si>
  <si>
    <t>西溪村</t>
  </si>
  <si>
    <t xml:space="preserve">吴钜恒   </t>
  </si>
  <si>
    <t>平原村</t>
  </si>
  <si>
    <t xml:space="preserve">吴振述   </t>
  </si>
  <si>
    <t xml:space="preserve">陈现龙   </t>
  </si>
  <si>
    <t>杜溪村</t>
  </si>
  <si>
    <t>谭志良</t>
  </si>
  <si>
    <t>楼冈居委会</t>
  </si>
  <si>
    <t>周晓静</t>
  </si>
  <si>
    <t>东兴居委会</t>
  </si>
  <si>
    <t xml:space="preserve">周小雪   </t>
  </si>
  <si>
    <t>侨园居委会</t>
  </si>
  <si>
    <t xml:space="preserve">吴兆富   </t>
  </si>
  <si>
    <t>东乐村</t>
  </si>
  <si>
    <t>周月丹</t>
  </si>
  <si>
    <t>谭建军</t>
  </si>
  <si>
    <t>冲澄居委会</t>
  </si>
  <si>
    <t xml:space="preserve">周洁兰   </t>
  </si>
  <si>
    <t>幕村村</t>
  </si>
  <si>
    <t xml:space="preserve">伍文竞   </t>
  </si>
  <si>
    <t>镇海水干流水口镇段</t>
  </si>
  <si>
    <t>余煜荣</t>
  </si>
  <si>
    <t>人大专职主席</t>
  </si>
  <si>
    <t>红进村</t>
  </si>
  <si>
    <t xml:space="preserve">张匡泽   </t>
  </si>
  <si>
    <t>振华居委会</t>
  </si>
  <si>
    <t xml:space="preserve">关雪英   </t>
  </si>
  <si>
    <t xml:space="preserve">温树英   </t>
  </si>
  <si>
    <t xml:space="preserve">张卓进  </t>
  </si>
  <si>
    <t>镇海水干流赤坎镇段</t>
  </si>
  <si>
    <t>梁杰钊</t>
  </si>
  <si>
    <t xml:space="preserve">赤坎镇党委副书记、党工委副书记、镇长           </t>
  </si>
  <si>
    <t>关振球</t>
  </si>
  <si>
    <t>副书记</t>
  </si>
  <si>
    <t>镇海水干流三埠街道段</t>
  </si>
  <si>
    <t>司徒锦泉</t>
  </si>
  <si>
    <t>党工委副书记、办事处主任</t>
  </si>
  <si>
    <t xml:space="preserve"> 谭春英</t>
  </si>
  <si>
    <t>新港居委会</t>
  </si>
  <si>
    <t xml:space="preserve"> 谭锦茵</t>
  </si>
  <si>
    <t xml:space="preserve"> 徐丽媛</t>
  </si>
  <si>
    <t>天沙河（包括天沙河干流及天乡水、沙海水、泥海水、桐井水、丹灶水和杜阮河）</t>
  </si>
  <si>
    <t>张元醒</t>
  </si>
  <si>
    <t>市委常委、市委组织部部长</t>
  </si>
  <si>
    <t xml:space="preserve">张学东 </t>
  </si>
  <si>
    <t>市“两新”组织党工委书记、市委组织部
副部长</t>
  </si>
  <si>
    <t>天沙河鹤山市段（包括泥海水）</t>
  </si>
  <si>
    <t>朱发理</t>
  </si>
  <si>
    <t>市委常委、武装部部长</t>
  </si>
  <si>
    <t>天沙河雅瑶镇段</t>
  </si>
  <si>
    <t>冯伟航</t>
  </si>
  <si>
    <t>雅瑶</t>
  </si>
  <si>
    <t>区佩珊</t>
  </si>
  <si>
    <t>村委书记</t>
  </si>
  <si>
    <t>昆东</t>
  </si>
  <si>
    <t>宋国良</t>
  </si>
  <si>
    <t>南靖</t>
  </si>
  <si>
    <t>李建生</t>
  </si>
  <si>
    <t>泥海水雅瑶镇段</t>
  </si>
  <si>
    <t>胡弦</t>
  </si>
  <si>
    <t>副镇长</t>
  </si>
  <si>
    <t>天沙河蓬江区段（包括天沙河干流及天乡水、沙海水、泥海水、桐井水、丹灶水）</t>
  </si>
  <si>
    <t>文丽</t>
  </si>
  <si>
    <t xml:space="preserve">区委副书记、区长，市滨江新区开发建设管理委员会主任、党工委副书记      </t>
  </si>
  <si>
    <t>天沙河棠下镇干流</t>
  </si>
  <si>
    <t>吕文光</t>
  </si>
  <si>
    <t>新昌社区</t>
  </si>
  <si>
    <t>邓启恒</t>
  </si>
  <si>
    <t>虎岭村</t>
  </si>
  <si>
    <t>汤振波</t>
  </si>
  <si>
    <t>石头村</t>
  </si>
  <si>
    <t>陈伟君</t>
  </si>
  <si>
    <t>沙富村</t>
  </si>
  <si>
    <t>周永光</t>
  </si>
  <si>
    <t>大林村</t>
  </si>
  <si>
    <t>李海明</t>
  </si>
  <si>
    <t>天沙河沙海水支流</t>
  </si>
  <si>
    <t>刘旭泉</t>
  </si>
  <si>
    <t>镇委副书记</t>
  </si>
  <si>
    <t>三堡村</t>
  </si>
  <si>
    <t>梁永业</t>
  </si>
  <si>
    <t>良溪村</t>
  </si>
  <si>
    <t>罗志光</t>
  </si>
  <si>
    <t>弓田村</t>
  </si>
  <si>
    <t>陈健能</t>
  </si>
  <si>
    <t>天沙河桐井水支流</t>
  </si>
  <si>
    <t>麦财英</t>
  </si>
  <si>
    <t>桐井村</t>
  </si>
  <si>
    <t>梁国盛</t>
  </si>
  <si>
    <t>中心村</t>
  </si>
  <si>
    <t>廖向荣</t>
  </si>
  <si>
    <t>罗江村</t>
  </si>
  <si>
    <t>李焕强</t>
  </si>
  <si>
    <t>乐溪村</t>
  </si>
  <si>
    <t>陆家荣</t>
  </si>
  <si>
    <t>天沙河天乡水支流</t>
  </si>
  <si>
    <t>谭伟庆</t>
  </si>
  <si>
    <t>镇人大主席</t>
  </si>
  <si>
    <t>五洞村</t>
  </si>
  <si>
    <t>冯凯辉</t>
  </si>
  <si>
    <t>北达村</t>
  </si>
  <si>
    <t>吴健新</t>
  </si>
  <si>
    <t>天沙河泥海水支流</t>
  </si>
  <si>
    <t>陈勇</t>
  </si>
  <si>
    <t>天沙河杜阮镇段</t>
  </si>
  <si>
    <t>卢永生</t>
  </si>
  <si>
    <t>新河社区</t>
  </si>
  <si>
    <t>王燕媚</t>
  </si>
  <si>
    <t>天沙河白沙街道段</t>
  </si>
  <si>
    <t>钟海园</t>
  </si>
  <si>
    <t>党工委副书记、街道办主任</t>
  </si>
  <si>
    <t>永盛社区</t>
  </si>
  <si>
    <t>方健儿</t>
  </si>
  <si>
    <t>兴盛社区</t>
  </si>
  <si>
    <t>卢莹莹</t>
  </si>
  <si>
    <t>港口社区</t>
  </si>
  <si>
    <t>苏华丽</t>
  </si>
  <si>
    <t>美景社区</t>
  </si>
  <si>
    <t xml:space="preserve">谢洁文  </t>
  </si>
  <si>
    <t>启华社区</t>
  </si>
  <si>
    <t>黎艳玲</t>
  </si>
  <si>
    <t>良化南社区</t>
  </si>
  <si>
    <t>韩立辉</t>
  </si>
  <si>
    <t>丰乐社区</t>
  </si>
  <si>
    <t>张华</t>
  </si>
  <si>
    <t>雅怡社区</t>
  </si>
  <si>
    <t>郭玲英</t>
  </si>
  <si>
    <t>杏苑社区</t>
  </si>
  <si>
    <t>赵晓华</t>
  </si>
  <si>
    <t>幸福社区</t>
  </si>
  <si>
    <t>张珍</t>
  </si>
  <si>
    <t>华东社区</t>
  </si>
  <si>
    <t>邓亦燕</t>
  </si>
  <si>
    <t>华园社区</t>
  </si>
  <si>
    <t>朱秀琴</t>
  </si>
  <si>
    <t>白沙社区</t>
  </si>
  <si>
    <t>梁成根</t>
  </si>
  <si>
    <t>天沙河环市街道段（天沙河干流）</t>
  </si>
  <si>
    <t>陈伟腾</t>
  </si>
  <si>
    <t>联合经联社</t>
  </si>
  <si>
    <t>罗景就</t>
  </si>
  <si>
    <t>书记、社长</t>
  </si>
  <si>
    <t>篁边社区</t>
  </si>
  <si>
    <t>杨惠姚</t>
  </si>
  <si>
    <t>篁庄经联社</t>
  </si>
  <si>
    <t>欧阳健华</t>
  </si>
  <si>
    <t>群星经联社</t>
  </si>
  <si>
    <t>谢枝华</t>
  </si>
  <si>
    <t>龙溪社区</t>
  </si>
  <si>
    <t>潘剑芳</t>
  </si>
  <si>
    <t>天福社区</t>
  </si>
  <si>
    <t>林晓红</t>
  </si>
  <si>
    <t>双龙经联社</t>
  </si>
  <si>
    <t>冯兆基</t>
  </si>
  <si>
    <t>耙冲社区</t>
  </si>
  <si>
    <t>施凤儿</t>
  </si>
  <si>
    <t>五邑大学校区</t>
  </si>
  <si>
    <t>陈廷根</t>
  </si>
  <si>
    <t>副校长</t>
  </si>
  <si>
    <t>石冲社区</t>
  </si>
  <si>
    <t>庄健聪</t>
  </si>
  <si>
    <t>五福社区</t>
  </si>
  <si>
    <t>张丽红</t>
  </si>
  <si>
    <t>天龙社区</t>
  </si>
  <si>
    <t>文佩珊</t>
  </si>
  <si>
    <t>好景社区</t>
  </si>
  <si>
    <t>罗智慧</t>
  </si>
  <si>
    <t>天沙河环市街道段（丹灶水）</t>
  </si>
  <si>
    <t>蒋民栋</t>
  </si>
  <si>
    <t>街党工委委员</t>
  </si>
  <si>
    <t>2.86</t>
  </si>
  <si>
    <t>党支部书记、社长</t>
  </si>
  <si>
    <t>1.14</t>
  </si>
  <si>
    <t>杜阮河</t>
  </si>
  <si>
    <t>黄文坚</t>
  </si>
  <si>
    <t>滨江新区党工委委员、管委会副主任</t>
  </si>
  <si>
    <t>杜阮河杜阮段（杜阮河干流）</t>
  </si>
  <si>
    <t>石锦明</t>
  </si>
  <si>
    <t xml:space="preserve"> 王燕媚  </t>
  </si>
  <si>
    <t>杜阮村</t>
  </si>
  <si>
    <t xml:space="preserve">黄永安 </t>
  </si>
  <si>
    <t>井根村</t>
  </si>
  <si>
    <t>简剑峰</t>
  </si>
  <si>
    <t>龙眠村</t>
  </si>
  <si>
    <t>黄国全</t>
  </si>
  <si>
    <t>龙安村</t>
  </si>
  <si>
    <t xml:space="preserve">黄华生  </t>
  </si>
  <si>
    <t>木朗村</t>
  </si>
  <si>
    <t xml:space="preserve">尹锐民 </t>
  </si>
  <si>
    <t>北芦村</t>
  </si>
  <si>
    <t>李满林</t>
  </si>
  <si>
    <t>瑶村社区</t>
  </si>
  <si>
    <t xml:space="preserve">区能念 </t>
  </si>
  <si>
    <t>杜臂村</t>
  </si>
  <si>
    <t>黄家霖</t>
  </si>
  <si>
    <t>龙溪村</t>
  </si>
  <si>
    <t xml:space="preserve">文沃明   </t>
  </si>
  <si>
    <t>松园村</t>
  </si>
  <si>
    <t>黄均能</t>
  </si>
  <si>
    <t>贯溪村</t>
  </si>
  <si>
    <t xml:space="preserve">王羽顺  </t>
  </si>
  <si>
    <t>杜阮中心社区</t>
  </si>
  <si>
    <t xml:space="preserve">黄达平 </t>
  </si>
  <si>
    <t>金朗社区</t>
  </si>
  <si>
    <t xml:space="preserve"> 梁凤英 </t>
  </si>
  <si>
    <t>杜阮河环市段（杜阮河干流）</t>
  </si>
  <si>
    <t>石孟军</t>
  </si>
  <si>
    <t>东风经联社</t>
  </si>
  <si>
    <t>李康生</t>
  </si>
  <si>
    <t>天沙河新会区段（天沙河干流）</t>
  </si>
  <si>
    <t>陈树歆</t>
  </si>
  <si>
    <t>区委副书记、政法委书记、统战部长</t>
  </si>
  <si>
    <t>天沙河会城街道段</t>
  </si>
  <si>
    <t>吴春明</t>
  </si>
  <si>
    <t>会城党工委副书记</t>
  </si>
  <si>
    <t>江咀村</t>
  </si>
  <si>
    <t>区锡军</t>
  </si>
  <si>
    <t>莲塘水</t>
  </si>
  <si>
    <t>冯立坚</t>
  </si>
  <si>
    <t>市委常委、政法委书记</t>
  </si>
  <si>
    <t>罗时勇</t>
  </si>
  <si>
    <t>市委副秘书长</t>
  </si>
  <si>
    <t>莲塘水开平市段</t>
  </si>
  <si>
    <t>余文锋</t>
  </si>
  <si>
    <t>开平市委常委、市委组织部部长、市委党校校长</t>
  </si>
  <si>
    <t>莲塘水大沙镇段</t>
  </si>
  <si>
    <t>岗坪村</t>
  </si>
  <si>
    <t xml:space="preserve">梁富文   </t>
  </si>
  <si>
    <t>西湾村</t>
  </si>
  <si>
    <t xml:space="preserve">梁木兆   </t>
  </si>
  <si>
    <t>莲塘水大沙国营林场</t>
  </si>
  <si>
    <t>刘新华</t>
  </si>
  <si>
    <t>大沙国营林场</t>
  </si>
  <si>
    <t>邓伟明</t>
  </si>
  <si>
    <t>副场长</t>
  </si>
  <si>
    <t>莲塘水恩平市段</t>
  </si>
  <si>
    <t>刘兵</t>
  </si>
  <si>
    <t>莲塘水牛江镇段</t>
  </si>
  <si>
    <t>15.55（包含西坑林场）</t>
  </si>
  <si>
    <t>冯亮稂</t>
  </si>
  <si>
    <t>马龙塘村委会</t>
  </si>
  <si>
    <t>冯文佐</t>
  </si>
  <si>
    <t>仕洞村委会</t>
  </si>
  <si>
    <t>郑秀娟</t>
  </si>
  <si>
    <t>莲华村委会</t>
  </si>
  <si>
    <t>冯巨怜</t>
  </si>
  <si>
    <t>鹏昌村委会</t>
  </si>
  <si>
    <t>吴金祥</t>
  </si>
  <si>
    <t>莲塘村委会</t>
  </si>
  <si>
    <t>周金棠</t>
  </si>
  <si>
    <t>冯锐欣</t>
  </si>
  <si>
    <t>莲塘水沙湖镇段</t>
  </si>
  <si>
    <t>冯超</t>
  </si>
  <si>
    <t>成平村委会</t>
  </si>
  <si>
    <t>何卫均</t>
  </si>
  <si>
    <t>上凯村委会</t>
  </si>
  <si>
    <t>吴永红</t>
  </si>
  <si>
    <t>沙湖镇圩镇社区居民委员会</t>
  </si>
  <si>
    <t>何群亮</t>
  </si>
  <si>
    <t>关村村委会</t>
  </si>
  <si>
    <t>伍瑞俸</t>
  </si>
  <si>
    <t>水楼村委会</t>
  </si>
  <si>
    <t>甄英俊</t>
  </si>
  <si>
    <t>下凯村委会</t>
  </si>
  <si>
    <t>吴悦华</t>
  </si>
  <si>
    <t>高园村委会</t>
  </si>
  <si>
    <t>吴健锋</t>
  </si>
  <si>
    <t>东岸村委会</t>
  </si>
  <si>
    <t>何国烽</t>
  </si>
  <si>
    <t>扁冲村委会</t>
  </si>
  <si>
    <t>吴焕益</t>
  </si>
  <si>
    <t>白沙水（包括白沙水干流及朗溪河、罗岗水）</t>
  </si>
  <si>
    <t>易中强</t>
  </si>
  <si>
    <t>市人大常委会党组书记、副主任</t>
  </si>
  <si>
    <t>燕  翎</t>
  </si>
  <si>
    <t xml:space="preserve">市城市管理和综合执法局
副局长
</t>
  </si>
  <si>
    <t>白沙水开平市段（包括白沙水干流及朗溪河、罗岗水）</t>
  </si>
  <si>
    <t>张伟业</t>
  </si>
  <si>
    <t>副市长</t>
  </si>
  <si>
    <t>白沙水干流赤水镇段段</t>
  </si>
  <si>
    <t>黄大勇</t>
  </si>
  <si>
    <t>长塘村</t>
  </si>
  <si>
    <t xml:space="preserve">卢启强   </t>
  </si>
  <si>
    <t>东山村</t>
  </si>
  <si>
    <t xml:space="preserve">谭荣辉   </t>
  </si>
  <si>
    <t>三合村</t>
  </si>
  <si>
    <t xml:space="preserve">方良英   </t>
  </si>
  <si>
    <t>大津村</t>
  </si>
  <si>
    <t>司徒卓舜</t>
  </si>
  <si>
    <t>赤水居委会</t>
  </si>
  <si>
    <t xml:space="preserve">张俊杰   </t>
  </si>
  <si>
    <t>南塘美村</t>
  </si>
  <si>
    <t xml:space="preserve">司徒宇光   </t>
  </si>
  <si>
    <t>步栏村</t>
  </si>
  <si>
    <t xml:space="preserve">李永康  </t>
  </si>
  <si>
    <t>和安村</t>
  </si>
  <si>
    <t xml:space="preserve">龚树仁   </t>
  </si>
  <si>
    <t>冲口村</t>
  </si>
  <si>
    <t xml:space="preserve">谭祝邝   </t>
  </si>
  <si>
    <t>沙洲村</t>
  </si>
  <si>
    <t xml:space="preserve">关国才   </t>
  </si>
  <si>
    <t>羊路村</t>
  </si>
  <si>
    <t xml:space="preserve">张振朝   </t>
  </si>
  <si>
    <t>朗溪河赤水镇段（含罗岗水）</t>
  </si>
  <si>
    <t>林屋村</t>
  </si>
  <si>
    <t xml:space="preserve">林永宁   </t>
  </si>
  <si>
    <t xml:space="preserve">李永康   </t>
  </si>
  <si>
    <t>白沙水干流狮山林场段</t>
  </si>
  <si>
    <t>麦荣臻</t>
  </si>
  <si>
    <t>狮山林场</t>
  </si>
  <si>
    <t xml:space="preserve">李子尧 </t>
  </si>
  <si>
    <t>白沙水干流蚬冈镇段</t>
  </si>
  <si>
    <t xml:space="preserve">黄宇丰 </t>
  </si>
  <si>
    <t>白沙水台山市段（包括白沙水干流及朗溪河、罗岗水）</t>
  </si>
  <si>
    <t>赵建涛</t>
  </si>
  <si>
    <t>市委副书记，兼任市委政法委书记</t>
  </si>
  <si>
    <t>白沙水白沙镇段（包括白沙水干流及罗岗水）</t>
  </si>
  <si>
    <t>黄仰东</t>
  </si>
  <si>
    <t>西村村委会</t>
  </si>
  <si>
    <t>黄国健</t>
  </si>
  <si>
    <t>白沙圩居委会</t>
  </si>
  <si>
    <t>黄武雄</t>
  </si>
  <si>
    <t>下屯村委会</t>
  </si>
  <si>
    <t>马秀达</t>
  </si>
  <si>
    <t>朗溪村委会</t>
  </si>
  <si>
    <t>黄林波</t>
  </si>
  <si>
    <t>村委副主任</t>
  </si>
  <si>
    <t>朗南村委会</t>
  </si>
  <si>
    <t>李灿枢</t>
  </si>
  <si>
    <t>白沙水三合镇段（包括朗溪河、罗岗水）</t>
  </si>
  <si>
    <t>李军</t>
  </si>
  <si>
    <t>联安村委会</t>
  </si>
  <si>
    <t>陈瑞强</t>
  </si>
  <si>
    <t>新安村委会</t>
  </si>
  <si>
    <t>余灿斌</t>
  </si>
  <si>
    <t>西华村委会</t>
  </si>
  <si>
    <t>黄耀洪</t>
  </si>
  <si>
    <t>沙冲河</t>
  </si>
  <si>
    <t>陈冀</t>
  </si>
  <si>
    <t>市委常委、市委宣传部部长</t>
  </si>
  <si>
    <t>谢元春</t>
  </si>
  <si>
    <t>市委宣传部三级调研员</t>
  </si>
  <si>
    <t>沙冲河鹤山市段</t>
  </si>
  <si>
    <t>潘蕊</t>
  </si>
  <si>
    <t>沙冲河鹤城镇段</t>
  </si>
  <si>
    <t>麦和灿</t>
  </si>
  <si>
    <t>南洞</t>
  </si>
  <si>
    <t xml:space="preserve">肖敬韬 </t>
  </si>
  <si>
    <t>小官田</t>
  </si>
  <si>
    <t>李耀诚</t>
  </si>
  <si>
    <t>沙冲河共和镇段</t>
  </si>
  <si>
    <t>丁俊超</t>
  </si>
  <si>
    <t>泮坑</t>
  </si>
  <si>
    <t>吕远辉</t>
  </si>
  <si>
    <t>良庚</t>
  </si>
  <si>
    <t>梁国能</t>
  </si>
  <si>
    <t>民族</t>
  </si>
  <si>
    <t>梁立新</t>
  </si>
  <si>
    <t>沙冲河新会区段（含沙冲河干流及其支流黄鱼滘冲、第六冲、司中河等9条支流）</t>
  </si>
  <si>
    <t>宋岩</t>
  </si>
  <si>
    <t>区委常委，组织部部长</t>
  </si>
  <si>
    <t>沙冲河大泽镇段（含沙冲河干流及其支流黄鱼滘冲、第六冲、司中河等8条支流）</t>
  </si>
  <si>
    <t>沙冲村</t>
  </si>
  <si>
    <t>刘行道</t>
  </si>
  <si>
    <t>沿江村</t>
  </si>
  <si>
    <t>周炳雄</t>
  </si>
  <si>
    <t>张村村</t>
  </si>
  <si>
    <t>黄杏宁</t>
  </si>
  <si>
    <t>沙冲河司前镇段（含沙冲河干流及其支流黄鱼滘冲、第六冲、司中河等7条支流）</t>
  </si>
  <si>
    <t>梁永栋</t>
  </si>
  <si>
    <t>白庙村</t>
  </si>
  <si>
    <t>梁自忠</t>
  </si>
  <si>
    <t>司前村</t>
  </si>
  <si>
    <t>汤国权</t>
  </si>
  <si>
    <t>方健森</t>
  </si>
  <si>
    <t>礼乐河</t>
  </si>
  <si>
    <t>利为民</t>
  </si>
  <si>
    <t>市委常委</t>
  </si>
  <si>
    <t>李谦</t>
  </si>
  <si>
    <t>市自然资源局总工程师</t>
  </si>
  <si>
    <t>礼乐河江海区段</t>
  </si>
  <si>
    <t>朱辉荣</t>
  </si>
  <si>
    <t xml:space="preserve">江门高新区党工委副书记，江海区委副书记、政法委书记
</t>
  </si>
  <si>
    <t>礼乐河江南街道段</t>
  </si>
  <si>
    <t>刘锡涛</t>
  </si>
  <si>
    <t>人大江南街道工作委员会主任</t>
  </si>
  <si>
    <t>滘头经济联合社</t>
  </si>
  <si>
    <t>赵汝彬</t>
  </si>
  <si>
    <t>书记、理事长</t>
  </si>
  <si>
    <t>礼乐河礼乐街道段</t>
  </si>
  <si>
    <t>张健钰</t>
  </si>
  <si>
    <t>礼乐街道党工委副书记、办事处主任</t>
  </si>
  <si>
    <t>新民村</t>
  </si>
  <si>
    <t>梁恩铨</t>
  </si>
  <si>
    <t>新兴村</t>
  </si>
  <si>
    <t>陆剑波</t>
  </si>
  <si>
    <t>新创村</t>
  </si>
  <si>
    <t>陈壮洪</t>
  </si>
  <si>
    <t>武东村</t>
  </si>
  <si>
    <t>区柏枝</t>
  </si>
  <si>
    <t>威东村</t>
  </si>
  <si>
    <t>李泽伟</t>
  </si>
  <si>
    <t>敬和村</t>
  </si>
  <si>
    <t>谭双菊</t>
  </si>
  <si>
    <t>威西村</t>
  </si>
  <si>
    <t>梁月颜</t>
  </si>
  <si>
    <t>向东村</t>
  </si>
  <si>
    <t>区荣春</t>
  </si>
  <si>
    <t>礼乐河新会区段</t>
  </si>
  <si>
    <t>黄来兴</t>
  </si>
  <si>
    <t>副区长</t>
  </si>
  <si>
    <t>礼乐河睦洲镇段</t>
  </si>
  <si>
    <t>钟伟坚</t>
  </si>
  <si>
    <t>东环沙村</t>
  </si>
  <si>
    <t>吴金培</t>
  </si>
  <si>
    <t>梁基元</t>
  </si>
  <si>
    <t>礼乐河三江镇段</t>
  </si>
  <si>
    <t>李瑞敬</t>
  </si>
  <si>
    <t>九子沙村</t>
  </si>
  <si>
    <t>梁社钦</t>
  </si>
  <si>
    <t>江门水道</t>
  </si>
  <si>
    <t>许晓雄</t>
  </si>
  <si>
    <t>市委常委、市政府常务副市长</t>
  </si>
  <si>
    <t>邝世铭</t>
  </si>
  <si>
    <t>市财政局副局长</t>
  </si>
  <si>
    <t>江门水道蓬江区段</t>
  </si>
  <si>
    <t>暂缺</t>
  </si>
  <si>
    <t>江门水道白沙街道段</t>
  </si>
  <si>
    <t>李伟垣</t>
  </si>
  <si>
    <t>人大工委主任</t>
  </si>
  <si>
    <t>良化北社区</t>
  </si>
  <si>
    <t>黄惠如</t>
  </si>
  <si>
    <t>熊秀珍</t>
  </si>
  <si>
    <t>委员</t>
  </si>
  <si>
    <t>良化东社区</t>
  </si>
  <si>
    <t>廖春凤</t>
  </si>
  <si>
    <t>谭美顺</t>
  </si>
  <si>
    <t>盛华社区</t>
  </si>
  <si>
    <t>梁嘉茵</t>
  </si>
  <si>
    <t>江华社区</t>
  </si>
  <si>
    <t>吴成都</t>
  </si>
  <si>
    <t>东华社区</t>
  </si>
  <si>
    <t>李勇光</t>
  </si>
  <si>
    <t>长塘社区</t>
  </si>
  <si>
    <t>林智杰</t>
  </si>
  <si>
    <t>冯慧敏</t>
  </si>
  <si>
    <t>副主任</t>
  </si>
  <si>
    <t>常安社区</t>
  </si>
  <si>
    <t>周瑞英</t>
  </si>
  <si>
    <t>明文社区</t>
  </si>
  <si>
    <t>刘春芳</t>
  </si>
  <si>
    <t>江门水道江海区段</t>
  </si>
  <si>
    <t xml:space="preserve">张健钰 </t>
  </si>
  <si>
    <t>江门水道江南街道段</t>
  </si>
  <si>
    <t>北街经济社</t>
  </si>
  <si>
    <t>张天祥</t>
  </si>
  <si>
    <t>油湾经济社</t>
  </si>
  <si>
    <t>张伟强</t>
  </si>
  <si>
    <t>富田经济社</t>
  </si>
  <si>
    <t>陈玉成</t>
  </si>
  <si>
    <t>横坑经济社</t>
  </si>
  <si>
    <t>黄惠颜</t>
  </si>
  <si>
    <t>江门水道礼乐街道段</t>
  </si>
  <si>
    <t>梁毅渝</t>
  </si>
  <si>
    <t>礼乐街道党工委书记</t>
  </si>
  <si>
    <t>五四村</t>
  </si>
  <si>
    <t>李世宏</t>
  </si>
  <si>
    <t>雄乡村</t>
  </si>
  <si>
    <t>陈振兴</t>
  </si>
  <si>
    <t>雄光村</t>
  </si>
  <si>
    <t>周柏森</t>
  </si>
  <si>
    <t>江门水道新会区段</t>
  </si>
  <si>
    <t>区委常委、经济开发区管委会党工委书记</t>
  </si>
  <si>
    <t>江门水道会城街道段</t>
  </si>
  <si>
    <t>党工委副书记</t>
  </si>
  <si>
    <t>茶坑村</t>
  </si>
  <si>
    <t>梁国安</t>
  </si>
  <si>
    <t>大洞村</t>
  </si>
  <si>
    <t>余耀田</t>
  </si>
  <si>
    <t>大滘村</t>
  </si>
  <si>
    <t>徐炳均</t>
  </si>
  <si>
    <t>东甲村</t>
  </si>
  <si>
    <t>梁军源</t>
  </si>
  <si>
    <t>都会村</t>
  </si>
  <si>
    <t>黎炎坡</t>
  </si>
  <si>
    <t>奇榜村</t>
  </si>
  <si>
    <t>黎炳雄</t>
  </si>
  <si>
    <t>江门水道新会经济开发区段</t>
  </si>
  <si>
    <t>聂宏海</t>
  </si>
  <si>
    <t>经济开发区党工委委员</t>
  </si>
  <si>
    <t>江门水道三江镇段</t>
  </si>
  <si>
    <t>梁朝欢</t>
  </si>
  <si>
    <t>官田村</t>
  </si>
  <si>
    <t>钟安龙</t>
  </si>
  <si>
    <t>深吕村</t>
  </si>
  <si>
    <t>李琼欢</t>
  </si>
  <si>
    <t>田金河（包括南溪河）</t>
  </si>
  <si>
    <t>钟军</t>
  </si>
  <si>
    <t>市人大常委会常务副主任</t>
  </si>
  <si>
    <t>王义</t>
  </si>
  <si>
    <t>市人大农村农业工委主任</t>
  </si>
  <si>
    <t>田金河鹤山市段（包括南溪河）</t>
  </si>
  <si>
    <t>胡国伟</t>
  </si>
  <si>
    <t>市委常委、工业城管委会党工委书记、主任，共和镇委书记</t>
  </si>
  <si>
    <t>田金河鹤城镇段</t>
  </si>
  <si>
    <t>南中</t>
  </si>
  <si>
    <t>黄柏深</t>
  </si>
  <si>
    <t>南星</t>
  </si>
  <si>
    <t>张德昌</t>
  </si>
  <si>
    <t>田金河共和镇段（包括南溪河）</t>
  </si>
  <si>
    <t>里元</t>
  </si>
  <si>
    <t>冯锡彬</t>
  </si>
  <si>
    <t>来苏</t>
  </si>
  <si>
    <t>钟瑞行</t>
  </si>
  <si>
    <t>大凹</t>
  </si>
  <si>
    <t>杨细安</t>
  </si>
  <si>
    <t>平汉（南溪河）</t>
  </si>
  <si>
    <t>冼光甫</t>
  </si>
  <si>
    <t>田金河新会区段（包括南溪河）</t>
  </si>
  <si>
    <t>梁远球</t>
  </si>
  <si>
    <t>区人大常委会党组书记、主任</t>
  </si>
  <si>
    <t>田金河大泽镇段（包括南溪河）</t>
  </si>
  <si>
    <t>刘冠文</t>
  </si>
  <si>
    <t>潮透村</t>
  </si>
  <si>
    <t>卢丽芳</t>
  </si>
  <si>
    <t>田金村</t>
  </si>
  <si>
    <t>周琼花</t>
  </si>
  <si>
    <t>虎爪河</t>
  </si>
  <si>
    <t>甄仁旺</t>
  </si>
  <si>
    <t>市人大常委会副主任</t>
  </si>
  <si>
    <t>夏均超</t>
  </si>
  <si>
    <t>市人大副秘书长、选联任工委主任</t>
  </si>
  <si>
    <t>虎爪河开平市段</t>
  </si>
  <si>
    <t>颜海娜</t>
  </si>
  <si>
    <t>市委常委、宣传部部长</t>
  </si>
  <si>
    <t>虎爪河赤水镇段</t>
  </si>
  <si>
    <t>高龙村</t>
  </si>
  <si>
    <t>李大胜</t>
  </si>
  <si>
    <t>虎爪河东山林场段</t>
  </si>
  <si>
    <t>陈田英</t>
  </si>
  <si>
    <t>东山林场</t>
  </si>
  <si>
    <t>虎爪河台山市段</t>
  </si>
  <si>
    <t>方健康</t>
  </si>
  <si>
    <t>虎爪河三合镇段</t>
  </si>
  <si>
    <t>赖开颜</t>
  </si>
  <si>
    <t>虎爪河端芬镇段</t>
  </si>
  <si>
    <t>李益新</t>
  </si>
  <si>
    <t>墩寨村委会</t>
  </si>
  <si>
    <t>李松万</t>
  </si>
  <si>
    <t>蚬冈水</t>
  </si>
  <si>
    <t>费伟东</t>
  </si>
  <si>
    <t>江门市政协副主席</t>
  </si>
  <si>
    <t>陈壁光</t>
  </si>
  <si>
    <t>江门市政协农业和农村委员会主任</t>
  </si>
  <si>
    <t>蚬冈水台山市段</t>
  </si>
  <si>
    <t>罗海华</t>
  </si>
  <si>
    <t>市委常委，兼任市委宣传部部长</t>
  </si>
  <si>
    <t>蚬冈水深井镇段</t>
  </si>
  <si>
    <t>周坚校</t>
  </si>
  <si>
    <t>深井林场</t>
  </si>
  <si>
    <t>杨留金</t>
  </si>
  <si>
    <t>蚬冈水恩平市段</t>
  </si>
  <si>
    <t>禤缵灵</t>
  </si>
  <si>
    <t>市政协主席</t>
  </si>
  <si>
    <t>蚬冈水东成镇段</t>
  </si>
  <si>
    <t xml:space="preserve">东新村委会 </t>
  </si>
  <si>
    <t>郑健荣</t>
  </si>
  <si>
    <t>石岗村委会</t>
  </si>
  <si>
    <t>梁荣超</t>
  </si>
  <si>
    <t>蚬冈水开平市段</t>
  </si>
  <si>
    <t>林国宁</t>
  </si>
  <si>
    <t>蚬冈水金鸡镇段</t>
  </si>
  <si>
    <t>唐磊</t>
  </si>
  <si>
    <t>联庆村</t>
  </si>
  <si>
    <t xml:space="preserve">黄惠信   </t>
  </si>
  <si>
    <t>锦湖村</t>
  </si>
  <si>
    <t xml:space="preserve">李万浣   </t>
  </si>
  <si>
    <t>大同村</t>
  </si>
  <si>
    <t xml:space="preserve">李维钦   </t>
  </si>
  <si>
    <t>蚬冈水蚬冈镇段</t>
  </si>
  <si>
    <t>群星村</t>
  </si>
  <si>
    <t>司徒健能     　</t>
  </si>
  <si>
    <t>南联村</t>
  </si>
  <si>
    <t>林超平     　</t>
  </si>
  <si>
    <t>风洞村</t>
  </si>
  <si>
    <t>司徒国锋     　</t>
  </si>
  <si>
    <t>蚬冈居委会</t>
  </si>
  <si>
    <t>黄建铎     　</t>
  </si>
  <si>
    <t>长乐村</t>
  </si>
  <si>
    <t>黄武标     　</t>
  </si>
  <si>
    <t>蚬南村</t>
  </si>
  <si>
    <t>黄伟根     　</t>
  </si>
  <si>
    <t xml:space="preserve">周升韶     </t>
  </si>
  <si>
    <t>坎田村</t>
  </si>
  <si>
    <t xml:space="preserve">周炳辉     </t>
  </si>
  <si>
    <t>黄宇丰     　</t>
  </si>
  <si>
    <t>周艳影</t>
  </si>
  <si>
    <t>黄超军</t>
  </si>
  <si>
    <t>余彩虹</t>
  </si>
  <si>
    <t>新昌水</t>
  </si>
  <si>
    <t>郑晓毅</t>
  </si>
  <si>
    <t>胡波</t>
  </si>
  <si>
    <t>市政数局党组成员、副局长</t>
  </si>
  <si>
    <t>新昌水台山市段</t>
  </si>
  <si>
    <t>谢少谋</t>
  </si>
  <si>
    <t>新昌水四九镇段</t>
  </si>
  <si>
    <t>谢福海</t>
  </si>
  <si>
    <t>四九镇镇委书记</t>
  </si>
  <si>
    <t>下朗村委会</t>
  </si>
  <si>
    <t>伍迺文</t>
  </si>
  <si>
    <t>下坪村委会</t>
  </si>
  <si>
    <t>伍玉珠</t>
  </si>
  <si>
    <t>塘虾村委会</t>
  </si>
  <si>
    <t>伍伟明</t>
  </si>
  <si>
    <t>四九圩居委会</t>
  </si>
  <si>
    <t>谭沃宁</t>
  </si>
  <si>
    <t>松头村委会</t>
  </si>
  <si>
    <t>邝植荣</t>
  </si>
  <si>
    <t>上南村村委会</t>
  </si>
  <si>
    <t>李瑞成</t>
  </si>
  <si>
    <t>坂潭村委会</t>
  </si>
  <si>
    <t>黄锦崇</t>
  </si>
  <si>
    <t>古兜林场</t>
  </si>
  <si>
    <t>蓝锦欣</t>
  </si>
  <si>
    <t>古兜林场主任</t>
  </si>
  <si>
    <t>新昌水台城街道段</t>
  </si>
  <si>
    <t xml:space="preserve">杨趣明 </t>
  </si>
  <si>
    <t>台城街道党工委书记</t>
  </si>
  <si>
    <t>三社村委会</t>
  </si>
  <si>
    <t>黄玉祥</t>
  </si>
  <si>
    <t>淡村村委会</t>
  </si>
  <si>
    <t>朱啟胜</t>
  </si>
  <si>
    <t>河北村委会</t>
  </si>
  <si>
    <t>谭典华</t>
  </si>
  <si>
    <t>园山村委会</t>
  </si>
  <si>
    <t>黄秀梅</t>
  </si>
  <si>
    <t>村委主任</t>
  </si>
  <si>
    <t>白水村委会</t>
  </si>
  <si>
    <t>谭立贤</t>
  </si>
  <si>
    <t>桥湖社区居委会</t>
  </si>
  <si>
    <t>谭闪辉</t>
  </si>
  <si>
    <t>合新社区居委会</t>
  </si>
  <si>
    <t>林  科</t>
  </si>
  <si>
    <t>南塘社区居委会</t>
  </si>
  <si>
    <t>温立忠</t>
  </si>
  <si>
    <t>上朗社区居委会</t>
  </si>
  <si>
    <t>李宇权</t>
  </si>
  <si>
    <t>东云社区居委会</t>
  </si>
  <si>
    <t>谭崇武</t>
  </si>
  <si>
    <t>富城社区居委会</t>
  </si>
  <si>
    <t>刘振业</t>
  </si>
  <si>
    <t>廛溪村委会</t>
  </si>
  <si>
    <t>李院立</t>
  </si>
  <si>
    <t>长岭村委会</t>
  </si>
  <si>
    <t>李健安</t>
  </si>
  <si>
    <t>香雁湖村委会</t>
  </si>
  <si>
    <t>林伟荣</t>
  </si>
  <si>
    <t>合水农场</t>
  </si>
  <si>
    <t>朱兆堂</t>
  </si>
  <si>
    <t>新昌水水步镇段</t>
  </si>
  <si>
    <t>黄国林</t>
  </si>
  <si>
    <t>人大主席</t>
  </si>
  <si>
    <t>密冲村委会</t>
  </si>
  <si>
    <t>李健辉</t>
  </si>
  <si>
    <t>新昌水白沙镇段</t>
  </si>
  <si>
    <t>黄卫群</t>
  </si>
  <si>
    <t>里边村委会</t>
  </si>
  <si>
    <t>余灼欣</t>
  </si>
  <si>
    <t>冲泮村委会</t>
  </si>
  <si>
    <t>余惠祯</t>
  </si>
  <si>
    <t>塘洞村委会</t>
  </si>
  <si>
    <t>余旭东</t>
  </si>
  <si>
    <t>冲云村委会</t>
  </si>
  <si>
    <t>邝卓怡</t>
  </si>
  <si>
    <t>新昌水开平市段</t>
  </si>
  <si>
    <t>陈军凯</t>
  </si>
  <si>
    <t>市委常委、组织部部长</t>
  </si>
  <si>
    <t>新昌水三埠街道段</t>
  </si>
  <si>
    <t>迳头居委会</t>
  </si>
  <si>
    <t xml:space="preserve">李健超     </t>
  </si>
  <si>
    <t xml:space="preserve">甄炳奎     </t>
  </si>
  <si>
    <t>簕冲村委会</t>
  </si>
  <si>
    <t>新桥水</t>
  </si>
  <si>
    <t>蔡德威</t>
  </si>
  <si>
    <t>宋灵平</t>
  </si>
  <si>
    <t>市工业和信息化局副调研员</t>
  </si>
  <si>
    <t>新桥水鹤山市段</t>
  </si>
  <si>
    <t>张镇就</t>
  </si>
  <si>
    <t>新桥水址山镇段</t>
  </si>
  <si>
    <t>邝伟文</t>
  </si>
  <si>
    <t>昆中村委</t>
  </si>
  <si>
    <t>邓钜安</t>
  </si>
  <si>
    <t>昆阳村委</t>
  </si>
  <si>
    <t>麦文晃</t>
  </si>
  <si>
    <t>新桥水开平市段</t>
  </si>
  <si>
    <t>许永锋</t>
  </si>
  <si>
    <t>市政府副市长、翠山湖产业转移工业园党工委书记</t>
  </si>
  <si>
    <t>新桥水月山镇段</t>
  </si>
  <si>
    <t>冯我占</t>
  </si>
  <si>
    <t>水一村</t>
  </si>
  <si>
    <t>张玉洪</t>
  </si>
  <si>
    <t>水二村</t>
  </si>
  <si>
    <t xml:space="preserve">殷建城   </t>
  </si>
  <si>
    <t>水三村</t>
  </si>
  <si>
    <t xml:space="preserve">欧成明   </t>
  </si>
  <si>
    <t>水四村</t>
  </si>
  <si>
    <t>温远斌</t>
  </si>
  <si>
    <t>天湖村</t>
  </si>
  <si>
    <t xml:space="preserve">麦和顺   </t>
  </si>
  <si>
    <t>金居村</t>
  </si>
  <si>
    <t>罗溢宁</t>
  </si>
  <si>
    <t>桥头村</t>
  </si>
  <si>
    <t>潘景雄</t>
  </si>
  <si>
    <t>何仲瑶</t>
  </si>
  <si>
    <t>月明村</t>
  </si>
  <si>
    <t xml:space="preserve">许全顺   </t>
  </si>
  <si>
    <t>新桥水水口镇段</t>
  </si>
  <si>
    <t>新风村</t>
  </si>
  <si>
    <t xml:space="preserve">冯健平   </t>
  </si>
  <si>
    <t>后溪村</t>
  </si>
  <si>
    <t xml:space="preserve">谈健彬  </t>
  </si>
  <si>
    <t>红花村</t>
  </si>
  <si>
    <t>谭焕平</t>
  </si>
  <si>
    <t xml:space="preserve">何荣顺   </t>
  </si>
  <si>
    <t>龙湾河</t>
  </si>
  <si>
    <t>赖燕芬</t>
  </si>
  <si>
    <t>黄伟忠</t>
  </si>
  <si>
    <t>市卫生健康局 副局长</t>
  </si>
  <si>
    <t>龙湾河新会区段（包括龙湾河干流及洪北湖山塘支流、龙湾河支流）</t>
  </si>
  <si>
    <t>谭炎明</t>
  </si>
  <si>
    <t>龙湾河会城街道段（包括龙湾河干流及洪北湖山塘支流、龙湾河支流）</t>
  </si>
  <si>
    <t>李永良</t>
  </si>
  <si>
    <t>会城街道党工委委员</t>
  </si>
  <si>
    <t>龙湾河蓬江区段</t>
  </si>
  <si>
    <t>龙湾河白沙街道段</t>
  </si>
  <si>
    <t>李进朝</t>
  </si>
  <si>
    <t>赵玉庆</t>
  </si>
  <si>
    <t>何艺文</t>
  </si>
  <si>
    <t>龙湾河（杜阮段）</t>
  </si>
  <si>
    <t>梁曾辉</t>
  </si>
  <si>
    <t>址山河</t>
  </si>
  <si>
    <t>蓝华</t>
  </si>
  <si>
    <t>市政协副主席</t>
  </si>
  <si>
    <t>周  文</t>
  </si>
  <si>
    <t>市政协经济和人口资源环境委主任</t>
  </si>
  <si>
    <t>址山河鹤山市段</t>
  </si>
  <si>
    <t>施国亨</t>
  </si>
  <si>
    <t>市委副书记、市委政法委书记</t>
  </si>
  <si>
    <t>址山河鹤城镇段</t>
  </si>
  <si>
    <t>张雁威</t>
  </si>
  <si>
    <t>万和</t>
  </si>
  <si>
    <t xml:space="preserve">黄育培 </t>
  </si>
  <si>
    <t>五星</t>
  </si>
  <si>
    <t xml:space="preserve">谢毅斌 </t>
  </si>
  <si>
    <t>坪山</t>
  </si>
  <si>
    <t xml:space="preserve">钟海清 </t>
  </si>
  <si>
    <t>新联</t>
  </si>
  <si>
    <t xml:space="preserve">黄志坚 </t>
  </si>
  <si>
    <t>禾谷</t>
  </si>
  <si>
    <t xml:space="preserve">黄锦全 </t>
  </si>
  <si>
    <t>址山河址山镇段</t>
  </si>
  <si>
    <t>李海权</t>
  </si>
  <si>
    <t>禾南村委</t>
  </si>
  <si>
    <t>陈建晓</t>
  </si>
  <si>
    <t>兴业社区</t>
  </si>
  <si>
    <t>余雪媚</t>
  </si>
  <si>
    <t>昆华村委</t>
  </si>
  <si>
    <t>林卫民</t>
  </si>
  <si>
    <t>新莲村委</t>
  </si>
  <si>
    <t>林潮活</t>
  </si>
  <si>
    <t>昆联村委</t>
  </si>
  <si>
    <t>林  海</t>
  </si>
  <si>
    <t>四九村委</t>
  </si>
  <si>
    <t>麦湛权</t>
  </si>
  <si>
    <t>址山河开平市段</t>
  </si>
  <si>
    <t>伍德斌</t>
  </si>
  <si>
    <t>市委常委、市委办公室主任</t>
  </si>
  <si>
    <t>址山河水口镇段</t>
  </si>
  <si>
    <t>唐联村</t>
  </si>
  <si>
    <t xml:space="preserve">邝广甜    </t>
  </si>
  <si>
    <t>黎村村</t>
  </si>
  <si>
    <t xml:space="preserve">黎灿源    </t>
  </si>
  <si>
    <t>永乐村</t>
  </si>
  <si>
    <t xml:space="preserve">邝林彬    </t>
  </si>
  <si>
    <t xml:space="preserve">邝健峰   </t>
  </si>
  <si>
    <t>址山河新会区段</t>
  </si>
  <si>
    <t>谢惠雯</t>
  </si>
  <si>
    <t>区政协副主席</t>
  </si>
  <si>
    <t>址山河司前镇段</t>
  </si>
  <si>
    <t>付俐</t>
  </si>
  <si>
    <t>石步村</t>
  </si>
  <si>
    <t>李焕权</t>
  </si>
  <si>
    <t>石乔村</t>
  </si>
  <si>
    <t>李棋浪</t>
  </si>
  <si>
    <t>那扶河（包括深井水）</t>
  </si>
  <si>
    <t>林立业</t>
  </si>
  <si>
    <t>市农业农村局
副局长</t>
  </si>
  <si>
    <t>那扶河开平市段（包括深井水）</t>
  </si>
  <si>
    <t>梁健芬</t>
  </si>
  <si>
    <t>那扶河金鸡镇段</t>
  </si>
  <si>
    <t xml:space="preserve">张文仰 </t>
  </si>
  <si>
    <t>向北村</t>
  </si>
  <si>
    <t xml:space="preserve">曾国栋   </t>
  </si>
  <si>
    <t>石湾村</t>
  </si>
  <si>
    <t xml:space="preserve">谭银想   </t>
  </si>
  <si>
    <t>深井水东山林场段</t>
  </si>
  <si>
    <t xml:space="preserve">梁树坤 </t>
  </si>
  <si>
    <t>那扶河恩平市段</t>
  </si>
  <si>
    <t>劳沈川</t>
  </si>
  <si>
    <t>那扶河横陂镇段</t>
  </si>
  <si>
    <t>张国惠</t>
  </si>
  <si>
    <t>塘莲村委会</t>
  </si>
  <si>
    <t>何健锋</t>
  </si>
  <si>
    <t>元山村委会</t>
  </si>
  <si>
    <t>吴焕畴</t>
  </si>
  <si>
    <t>围边村委会</t>
  </si>
  <si>
    <t>吴国畴</t>
  </si>
  <si>
    <t>湾海村委会</t>
  </si>
  <si>
    <t>吴炎洪</t>
  </si>
  <si>
    <t>新潮村委会</t>
  </si>
  <si>
    <t>许松志</t>
  </si>
  <si>
    <t>洪滘圩居委会</t>
  </si>
  <si>
    <t>吴兢欢</t>
  </si>
  <si>
    <t>大亨村委会</t>
  </si>
  <si>
    <t>吴新锋</t>
  </si>
  <si>
    <t>那扶河台山市段（包括深井水）</t>
  </si>
  <si>
    <t>王银洲</t>
  </si>
  <si>
    <t>那扶河深井镇段（包括深井水）</t>
  </si>
  <si>
    <t>甄炳涛</t>
  </si>
  <si>
    <t>龙岗村委会</t>
  </si>
  <si>
    <t>司徒坚胜</t>
  </si>
  <si>
    <t>那北村委会</t>
  </si>
  <si>
    <t>吴永贵</t>
  </si>
  <si>
    <t>沙潮村委会</t>
  </si>
  <si>
    <t>陈伟超</t>
  </si>
  <si>
    <t>那南村委会</t>
  </si>
  <si>
    <t>曾国柱</t>
  </si>
  <si>
    <t>联和村委会</t>
  </si>
  <si>
    <t>李番长</t>
  </si>
  <si>
    <t>小江村委会</t>
  </si>
  <si>
    <t>吴惠能</t>
  </si>
  <si>
    <t>河西村委会</t>
  </si>
  <si>
    <t>梁杏娟</t>
  </si>
  <si>
    <t>河东村委会</t>
  </si>
  <si>
    <t>陈耀丁</t>
  </si>
  <si>
    <t>深井圩居委会</t>
  </si>
  <si>
    <t>谭军民</t>
  </si>
  <si>
    <t>井东村委会</t>
  </si>
  <si>
    <t>林日有</t>
  </si>
  <si>
    <t>康华村委会</t>
  </si>
  <si>
    <t>陈炳基</t>
  </si>
  <si>
    <t>獭山村委会</t>
  </si>
  <si>
    <t>余鹤美</t>
  </si>
  <si>
    <t>江东村委会</t>
  </si>
  <si>
    <t>刘剑惠</t>
  </si>
  <si>
    <t>那扶河汶村镇段（包括深井水）</t>
  </si>
  <si>
    <t>赵越甘</t>
  </si>
  <si>
    <t>五乡村委会</t>
  </si>
  <si>
    <t>杨景汇</t>
  </si>
  <si>
    <t>村书记</t>
  </si>
  <si>
    <t>横山村委会</t>
  </si>
  <si>
    <t>马英忠</t>
  </si>
  <si>
    <t>冲口村委会</t>
  </si>
  <si>
    <t>甄凤娇</t>
  </si>
  <si>
    <t>西联村委会</t>
  </si>
  <si>
    <t>甄东升</t>
  </si>
  <si>
    <t>渔业村委会</t>
  </si>
  <si>
    <t>梁金龙</t>
  </si>
  <si>
    <t>九岗村委会</t>
  </si>
  <si>
    <t>黄夏仍</t>
  </si>
  <si>
    <t>那扶河北陡镇段</t>
  </si>
  <si>
    <t>任劲锋</t>
  </si>
  <si>
    <t>沙湾塘村委会</t>
  </si>
  <si>
    <t>梅岳政</t>
  </si>
  <si>
    <t>大步头村委会</t>
  </si>
  <si>
    <t xml:space="preserve">伍万曼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</si>
  <si>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沙头冲村委会</t>
  </si>
  <si>
    <t>伍雪润</t>
  </si>
  <si>
    <t>陡门圩居委会</t>
  </si>
  <si>
    <t>钟苏荣</t>
  </si>
  <si>
    <t>早禾石村委会</t>
  </si>
  <si>
    <t>陈国醒</t>
  </si>
  <si>
    <t>下洞村委会</t>
  </si>
  <si>
    <t>陈国锋</t>
  </si>
  <si>
    <t>江门市市管水库、湖泊河长名录</t>
  </si>
  <si>
    <t>水库（山塘、湖泊）名称</t>
  </si>
  <si>
    <r>
      <rPr>
        <sz val="10"/>
        <rFont val="宋体"/>
        <charset val="134"/>
      </rPr>
      <t>库容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</si>
  <si>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)</t>
    </r>
  </si>
  <si>
    <t>镇(街)</t>
  </si>
  <si>
    <r>
      <rPr>
        <sz val="10"/>
        <rFont val="宋体"/>
        <charset val="134"/>
      </rPr>
      <t>村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社区</t>
    </r>
    <r>
      <rPr>
        <sz val="10"/>
        <rFont val="Times New Roman"/>
        <charset val="134"/>
      </rPr>
      <t>)</t>
    </r>
  </si>
  <si>
    <t>东湖</t>
  </si>
  <si>
    <t>周伟万</t>
  </si>
  <si>
    <t xml:space="preserve">郑子晖 </t>
  </si>
  <si>
    <t xml:space="preserve">
市政协副秘书长</t>
  </si>
  <si>
    <t>蓬江区</t>
  </si>
  <si>
    <t>关志钒</t>
  </si>
  <si>
    <t>区委常委、
区委组织部部长、区委党校校长；滨江新区党工委组织部部长、党工委委员</t>
  </si>
  <si>
    <t>白沙街道</t>
  </si>
  <si>
    <t>郭晓君</t>
  </si>
  <si>
    <t>东湖公园管理所</t>
  </si>
  <si>
    <t>苏达明</t>
  </si>
  <si>
    <t>所长</t>
  </si>
  <si>
    <t>锦江水库</t>
  </si>
  <si>
    <t>王长青</t>
  </si>
  <si>
    <t>市政府副市长、市河长制办公室主任</t>
  </si>
  <si>
    <t>莫劲锋</t>
  </si>
  <si>
    <t xml:space="preserve">
市政府   副秘书长、市河长制办公室常务副主任
</t>
  </si>
  <si>
    <t>恩平市</t>
  </si>
  <si>
    <t>何焕仍</t>
  </si>
  <si>
    <t>市委副书记、委政法委书记</t>
  </si>
  <si>
    <t>那吉镇</t>
  </si>
  <si>
    <t>黎晓辉</t>
  </si>
  <si>
    <t>沙河村委会</t>
  </si>
  <si>
    <t>李朝莲</t>
  </si>
  <si>
    <t>黄角村委会</t>
  </si>
  <si>
    <t>李佳添</t>
  </si>
  <si>
    <t>江门市锦江水库工程管理处</t>
  </si>
  <si>
    <t>黄乐</t>
  </si>
  <si>
    <t>党委书记、主任</t>
  </si>
  <si>
    <t>大田镇</t>
  </si>
  <si>
    <t>张玉婷</t>
  </si>
  <si>
    <t>炉塘村委会</t>
  </si>
  <si>
    <t>郑木源</t>
  </si>
  <si>
    <t>江门市河排林场</t>
  </si>
  <si>
    <t>冯诚泽</t>
  </si>
  <si>
    <t>党委书记、场长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</si>
</sst>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47">
    <font>
      <sz val="12"/>
      <name val="宋体"/>
      <charset val="134"/>
    </font>
    <font>
      <b/>
      <sz val="20"/>
      <name val="微软雅黑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MS Sans Serif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vertAlign val="superscript"/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9" tint="0.39970091860713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 tint="0.499984740745262"/>
      </bottom>
      <diagonal/>
    </border>
  </borders>
  <cellStyleXfs count="20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/>
    <xf numFmtId="0" fontId="10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/>
    <xf numFmtId="0" fontId="10" fillId="49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10" fillId="3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0" fillId="0" borderId="0"/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/>
    <xf numFmtId="0" fontId="11" fillId="52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0" fillId="0" borderId="0"/>
    <xf numFmtId="0" fontId="11" fillId="5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0" borderId="0"/>
    <xf numFmtId="0" fontId="10" fillId="37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10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0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/>
    <xf numFmtId="0" fontId="10" fillId="43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/>
    <xf numFmtId="0" fontId="10" fillId="51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0" fillId="0" borderId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/>
    <xf numFmtId="0" fontId="29" fillId="11" borderId="7" applyNumberFormat="0" applyFon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/>
    <xf numFmtId="0" fontId="29" fillId="11" borderId="7" applyNumberFormat="0" applyFon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0" fillId="0" borderId="0"/>
    <xf numFmtId="0" fontId="11" fillId="11" borderId="7" applyNumberFormat="0" applyFont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10" fillId="66" borderId="0" applyNumberFormat="0" applyBorder="0" applyAlignment="0" applyProtection="0">
      <alignment vertical="center"/>
    </xf>
    <xf numFmtId="0" fontId="0" fillId="0" borderId="0"/>
    <xf numFmtId="0" fontId="10" fillId="67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0" fillId="0" borderId="0"/>
    <xf numFmtId="0" fontId="10" fillId="67" borderId="0" applyNumberFormat="0" applyBorder="0" applyAlignment="0" applyProtection="0">
      <alignment vertical="center"/>
    </xf>
    <xf numFmtId="0" fontId="0" fillId="0" borderId="0"/>
    <xf numFmtId="0" fontId="10" fillId="6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0" fillId="0" borderId="0"/>
    <xf numFmtId="0" fontId="10" fillId="70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0" fillId="0" borderId="0"/>
    <xf numFmtId="0" fontId="30" fillId="48" borderId="0" applyNumberFormat="0" applyBorder="0" applyAlignment="0" applyProtection="0">
      <alignment vertical="center"/>
    </xf>
    <xf numFmtId="0" fontId="0" fillId="0" borderId="0"/>
    <xf numFmtId="0" fontId="30" fillId="48" borderId="0" applyNumberFormat="0" applyBorder="0" applyAlignment="0" applyProtection="0">
      <alignment vertical="center"/>
    </xf>
    <xf numFmtId="0" fontId="0" fillId="0" borderId="0"/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0" fillId="0" borderId="0"/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1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1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1" borderId="10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40" fillId="21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1" borderId="10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0" borderId="0"/>
    <xf numFmtId="0" fontId="40" fillId="21" borderId="10" applyNumberForma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1" borderId="7" applyNumberFormat="0" applyFont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43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6" borderId="8" applyNumberFormat="0" applyAlignment="0" applyProtection="0">
      <alignment vertical="center"/>
    </xf>
    <xf numFmtId="0" fontId="0" fillId="0" borderId="0">
      <alignment vertical="center"/>
    </xf>
    <xf numFmtId="0" fontId="31" fillId="26" borderId="8" applyNumberFormat="0" applyAlignment="0" applyProtection="0">
      <alignment vertical="center"/>
    </xf>
    <xf numFmtId="0" fontId="0" fillId="0" borderId="0">
      <alignment vertical="center"/>
    </xf>
    <xf numFmtId="0" fontId="31" fillId="26" borderId="8" applyNumberFormat="0" applyAlignment="0" applyProtection="0">
      <alignment vertical="center"/>
    </xf>
    <xf numFmtId="0" fontId="0" fillId="0" borderId="0">
      <alignment vertical="center"/>
    </xf>
    <xf numFmtId="0" fontId="31" fillId="26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11" borderId="7" applyNumberFormat="0" applyFont="0" applyAlignment="0" applyProtection="0">
      <alignment vertical="center"/>
    </xf>
    <xf numFmtId="0" fontId="11" fillId="0" borderId="0">
      <alignment vertical="center"/>
    </xf>
    <xf numFmtId="0" fontId="29" fillId="11" borderId="7" applyNumberFormat="0" applyFont="0" applyAlignment="0" applyProtection="0">
      <alignment vertical="center"/>
    </xf>
    <xf numFmtId="0" fontId="11" fillId="0" borderId="0">
      <alignment vertical="center"/>
    </xf>
    <xf numFmtId="0" fontId="11" fillId="11" borderId="7" applyNumberFormat="0" applyFont="0" applyAlignment="0" applyProtection="0">
      <alignment vertical="center"/>
    </xf>
    <xf numFmtId="0" fontId="11" fillId="0" borderId="0">
      <alignment vertical="center"/>
    </xf>
    <xf numFmtId="0" fontId="29" fillId="11" borderId="7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40" fillId="2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43" fillId="7" borderId="5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29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1254" applyFont="1" applyFill="1" applyBorder="1" applyAlignment="1">
      <alignment horizontal="center" vertical="center" wrapText="1"/>
    </xf>
    <xf numFmtId="49" fontId="2" fillId="0" borderId="1" xfId="125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254" applyNumberFormat="1" applyFont="1" applyFill="1" applyBorder="1" applyAlignment="1">
      <alignment horizontal="center" vertical="center" wrapText="1"/>
    </xf>
    <xf numFmtId="49" fontId="3" fillId="0" borderId="1" xfId="125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25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2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1254" applyFont="1" applyFill="1" applyBorder="1" applyAlignment="1">
      <alignment horizontal="center" vertical="center"/>
    </xf>
    <xf numFmtId="0" fontId="5" fillId="2" borderId="1" xfId="1254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1254" applyFont="1" applyFill="1" applyBorder="1" applyAlignment="1">
      <alignment horizontal="center" vertical="center" wrapText="1"/>
    </xf>
    <xf numFmtId="0" fontId="5" fillId="2" borderId="1" xfId="1254" applyFont="1" applyFill="1" applyBorder="1" applyAlignment="1">
      <alignment horizontal="center" vertical="center"/>
    </xf>
    <xf numFmtId="0" fontId="6" fillId="2" borderId="1" xfId="1254" applyFont="1" applyFill="1" applyBorder="1" applyAlignment="1">
      <alignment horizontal="center" vertical="center" wrapText="1"/>
    </xf>
    <xf numFmtId="49" fontId="5" fillId="2" borderId="1" xfId="1254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1254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4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254" applyFont="1" applyFill="1" applyBorder="1" applyAlignment="1" applyProtection="1">
      <alignment horizontal="center" vertical="center" wrapText="1"/>
      <protection locked="0"/>
    </xf>
    <xf numFmtId="2" fontId="5" fillId="2" borderId="1" xfId="1254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89" applyFont="1" applyFill="1" applyBorder="1" applyAlignment="1">
      <alignment horizontal="center" vertical="center" wrapText="1"/>
    </xf>
    <xf numFmtId="49" fontId="5" fillId="2" borderId="1" xfId="609" applyNumberFormat="1" applyFont="1" applyFill="1" applyBorder="1" applyAlignment="1">
      <alignment horizontal="center" vertical="center" wrapText="1"/>
    </xf>
    <xf numFmtId="176" fontId="5" fillId="2" borderId="1" xfId="1254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89" applyNumberFormat="1" applyFont="1" applyFill="1" applyBorder="1" applyAlignment="1">
      <alignment horizontal="center" vertical="center" wrapText="1"/>
    </xf>
    <xf numFmtId="2" fontId="5" fillId="2" borderId="1" xfId="118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2050" applyFont="1" applyFill="1" applyBorder="1" applyAlignment="1" applyProtection="1">
      <alignment horizontal="center" vertical="center" wrapText="1"/>
      <protection locked="0"/>
    </xf>
    <xf numFmtId="0" fontId="7" fillId="2" borderId="1" xfId="1254" applyFont="1" applyFill="1" applyBorder="1" applyAlignment="1">
      <alignment horizontal="center" vertical="center" wrapText="1"/>
    </xf>
    <xf numFmtId="0" fontId="5" fillId="2" borderId="1" xfId="2050" applyFont="1" applyFill="1" applyBorder="1" applyAlignment="1" applyProtection="1">
      <alignment horizontal="center" vertical="center" wrapText="1"/>
      <protection locked="0"/>
    </xf>
    <xf numFmtId="176" fontId="5" fillId="2" borderId="1" xfId="609" applyNumberFormat="1" applyFont="1" applyFill="1" applyBorder="1" applyAlignment="1">
      <alignment horizontal="center" vertical="center" wrapText="1"/>
    </xf>
    <xf numFmtId="0" fontId="5" fillId="2" borderId="1" xfId="1252" applyFont="1" applyFill="1" applyBorder="1" applyAlignment="1">
      <alignment horizontal="center" vertical="center"/>
    </xf>
    <xf numFmtId="176" fontId="5" fillId="2" borderId="1" xfId="125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1254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1254" applyNumberFormat="1" applyFont="1" applyFill="1" applyBorder="1" applyAlignment="1" applyProtection="1">
      <alignment horizontal="center" vertical="center" wrapText="1"/>
    </xf>
    <xf numFmtId="176" fontId="7" fillId="2" borderId="1" xfId="1254" applyNumberFormat="1" applyFont="1" applyFill="1" applyBorder="1" applyAlignment="1" applyProtection="1">
      <alignment horizontal="center" vertical="center" wrapText="1"/>
    </xf>
    <xf numFmtId="0" fontId="7" fillId="2" borderId="1" xfId="1254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49" fontId="5" fillId="2" borderId="1" xfId="1189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1189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1254" applyNumberFormat="1" applyFont="1" applyFill="1" applyBorder="1" applyAlignment="1">
      <alignment horizontal="center" vertical="center" wrapText="1"/>
    </xf>
    <xf numFmtId="176" fontId="5" fillId="2" borderId="1" xfId="118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1" xfId="1256" applyFont="1" applyFill="1" applyBorder="1" applyAlignment="1">
      <alignment horizontal="center" vertical="center" wrapText="1"/>
    </xf>
    <xf numFmtId="2" fontId="5" fillId="2" borderId="1" xfId="1252" applyNumberFormat="1" applyFont="1" applyFill="1" applyBorder="1" applyAlignment="1">
      <alignment horizontal="center" vertical="center" wrapText="1"/>
    </xf>
    <xf numFmtId="0" fontId="5" fillId="2" borderId="1" xfId="1252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1257" applyNumberFormat="1" applyFont="1" applyFill="1" applyBorder="1" applyAlignment="1">
      <alignment horizontal="center" vertical="center" wrapText="1"/>
    </xf>
    <xf numFmtId="0" fontId="7" fillId="2" borderId="1" xfId="1189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90" applyFont="1" applyFill="1" applyBorder="1" applyAlignment="1">
      <alignment horizontal="center" vertical="center" wrapText="1"/>
    </xf>
  </cellXfs>
  <cellStyles count="2051">
    <cellStyle name="常规" xfId="0" builtinId="0"/>
    <cellStyle name="货币[0]" xfId="1" builtinId="7"/>
    <cellStyle name="好_广东省开发治理河流名录表 4 6 2" xfId="2"/>
    <cellStyle name="货币" xfId="3" builtinId="4"/>
    <cellStyle name="40% - 强调文字颜色 1 2 4 2" xfId="4"/>
    <cellStyle name="输入" xfId="5" builtinId="20"/>
    <cellStyle name="20% - 强调文字颜色 3 2 3 3" xfId="6"/>
    <cellStyle name="20% - 强调文字颜色 1 2" xfId="7"/>
    <cellStyle name="20% - 强调文字颜色 1 2 2 3 3" xfId="8"/>
    <cellStyle name="20% - 强调文字颜色 3" xfId="9" builtinId="38"/>
    <cellStyle name="好_广东省河流普查成果表（国家下发版本统计） 4 5" xfId="10"/>
    <cellStyle name="20% - 强调文字颜色 1 2 2 4 2" xfId="11"/>
    <cellStyle name="千位分隔[0]" xfId="12" builtinId="6"/>
    <cellStyle name="20% - 强调文字颜色 4 2 4 3" xfId="13"/>
    <cellStyle name="差" xfId="14" builtinId="27"/>
    <cellStyle name="20% - 强调文字颜色 3 2 2 2 4" xfId="15"/>
    <cellStyle name="千位分隔" xfId="16" builtinId="3"/>
    <cellStyle name="20% - 强调文字颜色 1 2 2 2 2 4" xfId="17"/>
    <cellStyle name="40% - 强调文字颜色 3" xfId="18" builtinId="39"/>
    <cellStyle name="60% - 强调文字颜色 3" xfId="19" builtinId="40"/>
    <cellStyle name="20% - 强调文字颜色 5 2 3 5" xfId="20"/>
    <cellStyle name="差_广东省开发治理河流名录表 4 2 2 3" xfId="21"/>
    <cellStyle name="60% - 强调文字颜色 2 2 2 5" xfId="22"/>
    <cellStyle name="20% - 强调文字颜色 1 2 2 2" xfId="23"/>
    <cellStyle name="超链接" xfId="24" builtinId="8"/>
    <cellStyle name="20% - 强调文字颜色 4 2 3 2 4" xfId="25"/>
    <cellStyle name="常规 2 7 3" xfId="26"/>
    <cellStyle name="百分比" xfId="27" builtinId="5"/>
    <cellStyle name="常规 10 2 2 3" xfId="28"/>
    <cellStyle name="60% - 强调文字颜色 1 2 4 4" xfId="29"/>
    <cellStyle name="已访问的超链接" xfId="30" builtinId="9"/>
    <cellStyle name="适中 2 4 2" xfId="31"/>
    <cellStyle name="60% - 强调文字颜色 4 2 2 2" xfId="32"/>
    <cellStyle name="常规 12 2 2 3" xfId="33"/>
    <cellStyle name="60% - 强调文字颜色 2 2 3 2 4" xfId="34"/>
    <cellStyle name="60% - 强调文字颜色 3 2 4 4" xfId="35"/>
    <cellStyle name="注释" xfId="36" builtinId="10"/>
    <cellStyle name="差_广东省开发治理河流名录表 4 2 2 2" xfId="37"/>
    <cellStyle name="20% - 强调文字颜色 5 2 3 4" xfId="38"/>
    <cellStyle name="60% - 强调文字颜色 2" xfId="39" builtinId="36"/>
    <cellStyle name="60% - 强调文字颜色 2 2 2 4" xfId="40"/>
    <cellStyle name="标题 4" xfId="41" builtinId="19"/>
    <cellStyle name="警告文本" xfId="42" builtinId="11"/>
    <cellStyle name="常规 6 5" xfId="43"/>
    <cellStyle name="60% - 强调文字颜色 2 2 2" xfId="44"/>
    <cellStyle name="标题" xfId="45" builtinId="15"/>
    <cellStyle name="解释性文本" xfId="46" builtinId="53"/>
    <cellStyle name="标题 1" xfId="47" builtinId="16"/>
    <cellStyle name="60% - 强调文字颜色 2 2 2 2" xfId="48"/>
    <cellStyle name="标题 2" xfId="49" builtinId="17"/>
    <cellStyle name="60% - 强调文字颜色 1" xfId="50" builtinId="32"/>
    <cellStyle name="好_广东省河流普查成果表（国家下发版本统计） 9 2" xfId="51"/>
    <cellStyle name="20% - 强调文字颜色 5 2 3 3" xfId="52"/>
    <cellStyle name="60% - 强调文字颜色 2 2 2 3" xfId="53"/>
    <cellStyle name="标题 3" xfId="54" builtinId="18"/>
    <cellStyle name="60% - 强调文字颜色 4" xfId="55" builtinId="44"/>
    <cellStyle name="注释 8 5 2" xfId="56"/>
    <cellStyle name="20% - 强调文字颜色 4 2 2 2 2 4" xfId="57"/>
    <cellStyle name="60% - 强调文字颜色 3 2 2 3 2" xfId="58"/>
    <cellStyle name="输出" xfId="59" builtinId="21"/>
    <cellStyle name="计算" xfId="60" builtinId="22"/>
    <cellStyle name="计算 2 3 3" xfId="61"/>
    <cellStyle name="标题 1 2 2 4" xfId="62"/>
    <cellStyle name="好_广东省开发治理河流名录表 4 3 3 2" xfId="63"/>
    <cellStyle name="60% - 强调文字颜色 4 2 2 3 4" xfId="64"/>
    <cellStyle name="检查单元格" xfId="65" builtinId="23"/>
    <cellStyle name="常规 13 5" xfId="66"/>
    <cellStyle name="差_广东省开发治理河流名录表 6 2 2 2" xfId="67"/>
    <cellStyle name="40% - 强调文字颜色 4 2" xfId="68"/>
    <cellStyle name="20% - 强调文字颜色 6" xfId="69" builtinId="50"/>
    <cellStyle name="强调文字颜色 2" xfId="70" builtinId="33"/>
    <cellStyle name="常规 2 2 2 5" xfId="71"/>
    <cellStyle name="40% - 强调文字颜色 4 2 3 3" xfId="72"/>
    <cellStyle name="注释 2 3" xfId="73"/>
    <cellStyle name="20% - 强调文字颜色 5 2 5 2" xfId="74"/>
    <cellStyle name="链接单元格" xfId="75" builtinId="24"/>
    <cellStyle name="注释 6 2 2 2" xfId="76"/>
    <cellStyle name="60% - 强调文字颜色 4 2 3" xfId="77"/>
    <cellStyle name="汇总" xfId="78" builtinId="25"/>
    <cellStyle name="好" xfId="79" builtinId="26"/>
    <cellStyle name="差 2 3 2" xfId="80"/>
    <cellStyle name="60% - 强调文字颜色 3 2 3 2" xfId="81"/>
    <cellStyle name="适中" xfId="82" builtinId="28"/>
    <cellStyle name="20% - 强调文字颜色 5" xfId="83" builtinId="46"/>
    <cellStyle name="强调文字颜色 1" xfId="84" builtinId="29"/>
    <cellStyle name="常规 2 2 2 4" xfId="85"/>
    <cellStyle name="40% - 强调文字颜色 4 2 3 2" xfId="86"/>
    <cellStyle name="20% - 强调文字颜色 1" xfId="87" builtinId="30"/>
    <cellStyle name="输入 2 2 2 2" xfId="88"/>
    <cellStyle name="20% - 强调文字颜色 1 2 2 2 4" xfId="89"/>
    <cellStyle name="40% - 强调文字颜色 1" xfId="90" builtinId="31"/>
    <cellStyle name="20% - 强调文字颜色 2" xfId="91" builtinId="34"/>
    <cellStyle name="20% - 强调文字颜色 1 2 2 2 5" xfId="92"/>
    <cellStyle name="40% - 强调文字颜色 2" xfId="93" builtinId="35"/>
    <cellStyle name="好_广东省河流普查成果表（国家下发版本统计） 3 2 3 2" xfId="94"/>
    <cellStyle name="40% - 强调文字颜色 1 2 2 3 2" xfId="95"/>
    <cellStyle name="强调文字颜色 3" xfId="96" builtinId="37"/>
    <cellStyle name="40% - 强调文字颜色 4 2 3 4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强调文字颜色 5" xfId="102" builtinId="45"/>
    <cellStyle name="60% - 强调文字颜色 1 2 2 4 2" xfId="103"/>
    <cellStyle name="40% - 强调文字颜色 5" xfId="104" builtinId="47"/>
    <cellStyle name="60% - 强调文字颜色 5" xfId="105" builtinId="48"/>
    <cellStyle name="强调文字颜色 6" xfId="106" builtinId="49"/>
    <cellStyle name="60% - 强调文字颜色 1 2 2 4 3" xfId="107"/>
    <cellStyle name="60% - 强调文字颜色 3 2 3 2 2" xfId="108"/>
    <cellStyle name="40% - 强调文字颜色 6" xfId="109" builtinId="51"/>
    <cellStyle name="60% - 强调文字颜色 6" xfId="110" builtinId="52"/>
    <cellStyle name="20% - 强调文字颜色 1 2 2 3" xfId="111"/>
    <cellStyle name="20% - 强调文字颜色 1 2 2 2 2 2" xfId="112"/>
    <cellStyle name="20% - 强调文字颜色 1 2 2 3 2" xfId="113"/>
    <cellStyle name="20% - 强调文字颜色 1 2 2 2 2 3" xfId="114"/>
    <cellStyle name="输入 2 2 3 2" xfId="115"/>
    <cellStyle name="20% - 强调文字颜色 1 2 2 3 4" xfId="116"/>
    <cellStyle name="20% - 强调文字颜色 6 2 2 2" xfId="117"/>
    <cellStyle name="20% - 强调文字颜色 1 2 2 4" xfId="118"/>
    <cellStyle name="20% - 强调文字颜色 1 2 2" xfId="119"/>
    <cellStyle name="20% - 强调文字颜色 1 2 2 2 2" xfId="120"/>
    <cellStyle name="20% - 强调文字颜色 1 2 2 2 3" xfId="121"/>
    <cellStyle name="20% - 强调文字颜色 1 2 2 4 3" xfId="122"/>
    <cellStyle name="20% - 强调文字颜色 3 2 3 2 2" xfId="123"/>
    <cellStyle name="输入 2 2 4 2" xfId="124"/>
    <cellStyle name="20% - 强调文字颜色 1 2 2 4 4" xfId="125"/>
    <cellStyle name="20% - 强调文字颜色 3 2 3 2 3" xfId="126"/>
    <cellStyle name="20% - 强调文字颜色 6 2 3 2" xfId="127"/>
    <cellStyle name="20% - 强调文字颜色 1 2 2 5" xfId="128"/>
    <cellStyle name="20% - 强调文字颜色 1 2 3" xfId="129"/>
    <cellStyle name="40% - 强调文字颜色 2 2" xfId="130"/>
    <cellStyle name="20% - 强调文字颜色 1 2 3 2" xfId="131"/>
    <cellStyle name="40% - 强调文字颜色 2 2 2" xfId="132"/>
    <cellStyle name="60% - 强调文字颜色 2 2 3 5" xfId="133"/>
    <cellStyle name="20% - 强调文字颜色 1 2 3 2 2" xfId="134"/>
    <cellStyle name="40% - 强调文字颜色 2 2 2 2" xfId="135"/>
    <cellStyle name="注释 3 2 3 2" xfId="136"/>
    <cellStyle name="常规 13 2 2 2 2" xfId="137"/>
    <cellStyle name="20% - 强调文字颜色 1 2 3 2 3" xfId="138"/>
    <cellStyle name="40% - 强调文字颜色 2 2 2 3" xfId="139"/>
    <cellStyle name="20% - 强调文字颜色 1 2 3 2 4" xfId="140"/>
    <cellStyle name="差_广东省开发治理河流名录表 2 4 2" xfId="141"/>
    <cellStyle name="40% - 强调文字颜色 2 2 2 4" xfId="142"/>
    <cellStyle name="差_广东省河流普查成果表（国家下发版本统计） 6 2 2" xfId="143"/>
    <cellStyle name="20% - 强调文字颜色 1 2 3 3" xfId="144"/>
    <cellStyle name="40% - 强调文字颜色 2 2 3" xfId="145"/>
    <cellStyle name="差_广东省河流普查成果表（国家下发版本统计） 6 2 3" xfId="146"/>
    <cellStyle name="20% - 强调文字颜色 1 2 3 4" xfId="147"/>
    <cellStyle name="40% - 强调文字颜色 2 2 4" xfId="148"/>
    <cellStyle name="差_广东省河流普查成果表（国家下发版本统计） 6 2 4" xfId="149"/>
    <cellStyle name="20% - 强调文字颜色 1 2 3 5" xfId="150"/>
    <cellStyle name="40% - 强调文字颜色 2 2 5" xfId="151"/>
    <cellStyle name="20% - 强调文字颜色 1 2 4" xfId="152"/>
    <cellStyle name="20% - 强调文字颜色 1 2 4 2" xfId="153"/>
    <cellStyle name="差_广东省河流普查成果表（国家下发版本统计） 6 3 2" xfId="154"/>
    <cellStyle name="20% - 强调文字颜色 1 2 4 3" xfId="155"/>
    <cellStyle name="20% - 强调文字颜色 1 2 4 4" xfId="156"/>
    <cellStyle name="20% - 强调文字颜色 1 2 5" xfId="157"/>
    <cellStyle name="20% - 强调文字颜色 1 2 5 2" xfId="158"/>
    <cellStyle name="差_广东省河流普查成果表（国家下发版本统计） 6 4 2" xfId="159"/>
    <cellStyle name="20% - 强调文字颜色 1 2 5 3" xfId="160"/>
    <cellStyle name="20% - 强调文字颜色 1 2 5 4" xfId="161"/>
    <cellStyle name="好_广东省开发治理河流名录表 3 5 2" xfId="162"/>
    <cellStyle name="20% - 强调文字颜色 1 2 6" xfId="163"/>
    <cellStyle name="好_广东省开发治理河流名录表 10" xfId="164"/>
    <cellStyle name="20% - 强调文字颜色 2 2" xfId="165"/>
    <cellStyle name="好_广东省开发治理河流名录表 10 2" xfId="166"/>
    <cellStyle name="20% - 强调文字颜色 2 2 2" xfId="167"/>
    <cellStyle name="40% - 强调文字颜色 3 2 2 5" xfId="168"/>
    <cellStyle name="20% - 强调文字颜色 2 2 2 2" xfId="169"/>
    <cellStyle name="20% - 强调文字颜色 5 2 3 2 4" xfId="170"/>
    <cellStyle name="60% - 强调文字颜色 3 2 2 5" xfId="171"/>
    <cellStyle name="20% - 强调文字颜色 2 2 2 2 2" xfId="172"/>
    <cellStyle name="20% - 强调文字颜色 2 2 2 2 2 2" xfId="173"/>
    <cellStyle name="20% - 强调文字颜色 2 2 2 2 2 3" xfId="174"/>
    <cellStyle name="20% - 强调文字颜色 4 2 2 3 2" xfId="175"/>
    <cellStyle name="20% - 强调文字颜色 2 2 2 2 2 4" xfId="176"/>
    <cellStyle name="20% - 强调文字颜色 4 2 2 3 3" xfId="177"/>
    <cellStyle name="20% - 强调文字颜色 2 2 2 2 3" xfId="178"/>
    <cellStyle name="60% - 强调文字颜色 1 2 2 2" xfId="179"/>
    <cellStyle name="20% - 强调文字颜色 2 2 2 2 4" xfId="180"/>
    <cellStyle name="60% - 强调文字颜色 1 2 2 3" xfId="181"/>
    <cellStyle name="20% - 强调文字颜色 2 2 2 2 5" xfId="182"/>
    <cellStyle name="常规 2 5 3" xfId="183"/>
    <cellStyle name="40% - 强调文字颜色 2 2 2 3 2" xfId="184"/>
    <cellStyle name="60% - 强调文字颜色 1 2 2 4" xfId="185"/>
    <cellStyle name="20% - 强调文字颜色 2 2 2 3" xfId="186"/>
    <cellStyle name="20% - 强调文字颜色 2 2 2 3 2" xfId="187"/>
    <cellStyle name="20% - 强调文字颜色 2 2 2 5" xfId="188"/>
    <cellStyle name="20% - 强调文字颜色 2 2 2 3 3" xfId="189"/>
    <cellStyle name="60% - 强调文字颜色 1 2 3 2" xfId="190"/>
    <cellStyle name="20% - 强调文字颜色 2 2 2 3 4" xfId="191"/>
    <cellStyle name="60% - 强调文字颜色 1 2 3 3" xfId="192"/>
    <cellStyle name="20% - 强调文字颜色 2 2 2 4" xfId="193"/>
    <cellStyle name="注释 5 2 4" xfId="194"/>
    <cellStyle name="20% - 强调文字颜色 2 2 2 4 2" xfId="195"/>
    <cellStyle name="20% - 强调文字颜色 2 2 3 5" xfId="196"/>
    <cellStyle name="注释 5 2 5" xfId="197"/>
    <cellStyle name="20% - 强调文字颜色 2 2 2 4 3" xfId="198"/>
    <cellStyle name="20% - 强调文字颜色 4 2 3 2 2" xfId="199"/>
    <cellStyle name="警告文本 2 5" xfId="200"/>
    <cellStyle name="60% - 强调文字颜色 1 2 4 2" xfId="201"/>
    <cellStyle name="20% - 强调文字颜色 2 2 2 4 4" xfId="202"/>
    <cellStyle name="常规 2 7 2" xfId="203"/>
    <cellStyle name="20% - 强调文字颜色 4 2 3 2 3" xfId="204"/>
    <cellStyle name="警告文本 2 6" xfId="205"/>
    <cellStyle name="常规 10 2 2 2" xfId="206"/>
    <cellStyle name="60% - 强调文字颜色 1 2 4 3" xfId="207"/>
    <cellStyle name="20% - 强调文字颜色 2 2 3" xfId="208"/>
    <cellStyle name="注释 8 3 3" xfId="209"/>
    <cellStyle name="20% - 强调文字颜色 6 2 2 3 2" xfId="210"/>
    <cellStyle name="20% - 强调文字颜色 2 2 3 2" xfId="211"/>
    <cellStyle name="60% - 强调文字颜色 3 2 3 5" xfId="212"/>
    <cellStyle name="20% - 强调文字颜色 2 2 3 2 2" xfId="213"/>
    <cellStyle name="常规 14 2 2 2 2" xfId="214"/>
    <cellStyle name="20% - 强调文字颜色 2 2 3 2 3" xfId="215"/>
    <cellStyle name="20% - 强调文字颜色 2 2 3 2 4" xfId="216"/>
    <cellStyle name="20% - 强调文字颜色 4 2 5 2" xfId="217"/>
    <cellStyle name="20% - 强调文字颜色 2 2 3 3" xfId="218"/>
    <cellStyle name="20% - 强调文字颜色 2 2 3 4" xfId="219"/>
    <cellStyle name="20% - 强调文字颜色 2 2 4" xfId="220"/>
    <cellStyle name="20% - 强调文字颜色 6 2 2 3 3" xfId="221"/>
    <cellStyle name="20% - 强调文字颜色 2 2 4 2" xfId="222"/>
    <cellStyle name="20% - 强调文字颜色 2 2 4 3" xfId="223"/>
    <cellStyle name="20% - 强调文字颜色 2 2 4 4" xfId="224"/>
    <cellStyle name="20% - 强调文字颜色 2 2 5" xfId="225"/>
    <cellStyle name="20% - 强调文字颜色 6 2 2 3 4" xfId="226"/>
    <cellStyle name="20% - 强调文字颜色 2 2 5 2" xfId="227"/>
    <cellStyle name="20% - 强调文字颜色 2 2 5 3" xfId="228"/>
    <cellStyle name="20% - 强调文字颜色 2 2 5 4" xfId="229"/>
    <cellStyle name="好_广东省开发治理河流名录表 4 5 2" xfId="230"/>
    <cellStyle name="20% - 强调文字颜色 2 2 6" xfId="231"/>
    <cellStyle name="40% - 强调文字颜色 1 2 3 2" xfId="232"/>
    <cellStyle name="40% - 强调文字颜色 6 2 2 4 2" xfId="233"/>
    <cellStyle name="常规 3 2 5" xfId="234"/>
    <cellStyle name="20% - 强调文字颜色 3 2" xfId="235"/>
    <cellStyle name="20% - 强调文字颜色 4 2 2 5" xfId="236"/>
    <cellStyle name="常规 3 2 5 2" xfId="237"/>
    <cellStyle name="20% - 强调文字颜色 3 2 2" xfId="238"/>
    <cellStyle name="60% - 强调文字颜色 1 2 2 3 3" xfId="239"/>
    <cellStyle name="20% - 强调文字颜色 3 2 2 2" xfId="240"/>
    <cellStyle name="60% - 强调文字颜色 4 2 2 5" xfId="241"/>
    <cellStyle name="20% - 强调文字颜色 3 2 2 2 2" xfId="242"/>
    <cellStyle name="好_广东省河流普查成果表（国家下发版本统计） 4 7" xfId="243"/>
    <cellStyle name="20% - 强调文字颜色 3 2 2 2 2 2" xfId="244"/>
    <cellStyle name="20% - 强调文字颜色 3 2 2 2 2 3" xfId="245"/>
    <cellStyle name="常规 2 2 3 4" xfId="246"/>
    <cellStyle name="40% - 强调文字颜色 4 2 4 2" xfId="247"/>
    <cellStyle name="20% - 强调文字颜色 3 2 2 2 2 4" xfId="248"/>
    <cellStyle name="40% - 强调文字颜色 4 2 4 3" xfId="249"/>
    <cellStyle name="20% - 强调文字颜色 3 2 2 2 3" xfId="250"/>
    <cellStyle name="20% - 强调文字颜色 3 2 2 2 5" xfId="251"/>
    <cellStyle name="40% - 强调文字颜色 3 2 2 3 2" xfId="252"/>
    <cellStyle name="链接单元格 2 6" xfId="253"/>
    <cellStyle name="40% - 强调文字颜色 3 2 5 2" xfId="254"/>
    <cellStyle name="20% - 强调文字颜色 3 2 2 3" xfId="255"/>
    <cellStyle name="20% - 强调文字颜色 3 2 2 3 2" xfId="256"/>
    <cellStyle name="20% - 强调文字颜色 3 2 2 3 3" xfId="257"/>
    <cellStyle name="20% - 强调文字颜色 3 2 2 3 4" xfId="258"/>
    <cellStyle name="20% - 强调文字颜色 3 2 2 4" xfId="259"/>
    <cellStyle name="60% - 强调文字颜色 3 2 2" xfId="260"/>
    <cellStyle name="20% - 强调文字颜色 3 2 2 4 2" xfId="261"/>
    <cellStyle name="60% - 强调文字颜色 3 2 2 2" xfId="262"/>
    <cellStyle name="20% - 强调文字颜色 3 2 2 4 3" xfId="263"/>
    <cellStyle name="注释 8 5" xfId="264"/>
    <cellStyle name="20% - 强调文字颜色 5 2 3 2 2" xfId="265"/>
    <cellStyle name="60% - 强调文字颜色 3 2 2 3" xfId="266"/>
    <cellStyle name="20% - 强调文字颜色 3 2 2 4 4" xfId="267"/>
    <cellStyle name="注释 8 6" xfId="268"/>
    <cellStyle name="20% - 强调文字颜色 5 2 3 2 3" xfId="269"/>
    <cellStyle name="60% - 强调文字颜色 3 2 2 4" xfId="270"/>
    <cellStyle name="20% - 强调文字颜色 3 2 2 5" xfId="271"/>
    <cellStyle name="60% - 强调文字颜色 3 2 3" xfId="272"/>
    <cellStyle name="20% - 强调文字颜色 3 2 3" xfId="273"/>
    <cellStyle name="60% - 强调文字颜色 1 2 2 3 4" xfId="274"/>
    <cellStyle name="20% - 强调文字颜色 3 2 3 2" xfId="275"/>
    <cellStyle name="20% - 强调文字颜色 3 2 3 2 4" xfId="276"/>
    <cellStyle name="20% - 强调文字颜色 6 2 3 3" xfId="277"/>
    <cellStyle name="差_广东省开发治理河流名录表 2 2 2 2" xfId="278"/>
    <cellStyle name="20% - 强调文字颜色 3 2 3 4" xfId="279"/>
    <cellStyle name="汇总 2 2 2 2" xfId="280"/>
    <cellStyle name="差_广东省开发治理河流名录表 2 2 2 3" xfId="281"/>
    <cellStyle name="20% - 强调文字颜色 3 2 3 5" xfId="282"/>
    <cellStyle name="20% - 强调文字颜色 3 2 4" xfId="283"/>
    <cellStyle name="20% - 强调文字颜色 3 2 4 2" xfId="284"/>
    <cellStyle name="20% - 强调文字颜色 3 2 4 3" xfId="285"/>
    <cellStyle name="差_广东省开发治理河流名录表 2 2 3 2" xfId="286"/>
    <cellStyle name="20% - 强调文字颜色 3 2 4 4" xfId="287"/>
    <cellStyle name="20% - 强调文字颜色 3 2 5" xfId="288"/>
    <cellStyle name="20% - 强调文字颜色 3 2 5 2" xfId="289"/>
    <cellStyle name="20% - 强调文字颜色 3 2 5 3" xfId="290"/>
    <cellStyle name="差_广东省开发治理河流名录表 2 2 4 2" xfId="291"/>
    <cellStyle name="20% - 强调文字颜色 3 2 5 4" xfId="292"/>
    <cellStyle name="好_广东省开发治理河流名录表 5 5 2" xfId="293"/>
    <cellStyle name="20% - 强调文字颜色 3 2 6" xfId="294"/>
    <cellStyle name="20% - 强调文字颜色 4 2" xfId="295"/>
    <cellStyle name="差_广东省开发治理河流名录表 3 2 2 3" xfId="296"/>
    <cellStyle name="20% - 强调文字颜色 4 2 3 5" xfId="297"/>
    <cellStyle name="20% - 强调文字颜色 4 2 2" xfId="298"/>
    <cellStyle name="20% - 强调文字颜色 4 2 2 2" xfId="299"/>
    <cellStyle name="60% - 强调文字颜色 3 2 3 2 4" xfId="300"/>
    <cellStyle name="20% - 强调文字颜色 4 2 2 2 2" xfId="301"/>
    <cellStyle name="20% - 强调文字颜色 4 2 2 2 2 2" xfId="302"/>
    <cellStyle name="40% - 强调文字颜色 3 2 4 3" xfId="303"/>
    <cellStyle name="20% - 强调文字颜色 4 2 2 2 2 3" xfId="304"/>
    <cellStyle name="常规 2 2 2 2 2 2" xfId="305"/>
    <cellStyle name="40% - 强调文字颜色 3 2 4 4" xfId="306"/>
    <cellStyle name="20% - 强调文字颜色 4 2 2 2 3" xfId="307"/>
    <cellStyle name="差_广东省开发治理河流名录表 2 3 3 2" xfId="308"/>
    <cellStyle name="20% - 强调文字颜色 4 2 2 2 4" xfId="309"/>
    <cellStyle name="常规 3 2 2 4" xfId="310"/>
    <cellStyle name="40% - 强调文字颜色 5 2 3 2" xfId="311"/>
    <cellStyle name="20% - 强调文字颜色 4 2 2 2 5" xfId="312"/>
    <cellStyle name="差_广东省开发治理河流名录表 5 6" xfId="313"/>
    <cellStyle name="40% - 强调文字颜色 4 2 2 3 2" xfId="314"/>
    <cellStyle name="40% - 强调文字颜色 5 2 3 3" xfId="315"/>
    <cellStyle name="20% - 强调文字颜色 4 2 2 3" xfId="316"/>
    <cellStyle name="20% - 强调文字颜色 4 2 2 3 4" xfId="317"/>
    <cellStyle name="40% - 强调文字颜色 5 2 4 2" xfId="318"/>
    <cellStyle name="20% - 强调文字颜色 4 2 2 4" xfId="319"/>
    <cellStyle name="注释 4 3 2 4" xfId="320"/>
    <cellStyle name="20% - 强调文字颜色 4 2 2 4 2" xfId="321"/>
    <cellStyle name="常规 3 2 4 2" xfId="322"/>
    <cellStyle name="60% - 强调文字颜色 1 2 2 2 3" xfId="323"/>
    <cellStyle name="20% - 强调文字颜色 4 2 2 4 3" xfId="324"/>
    <cellStyle name="20% - 强调文字颜色 6 2 3 2 2" xfId="325"/>
    <cellStyle name="60% - 强调文字颜色 1 2 2 2 4" xfId="326"/>
    <cellStyle name="20% - 强调文字颜色 4 2 2 4 4" xfId="327"/>
    <cellStyle name="20% - 强调文字颜色 6 2 3 2 3" xfId="328"/>
    <cellStyle name="40% - 强调文字颜色 5 2 5 2" xfId="329"/>
    <cellStyle name="60% - 强调文字颜色 1 2 2 2 5" xfId="330"/>
    <cellStyle name="20% - 强调文字颜色 4 2 3" xfId="331"/>
    <cellStyle name="20% - 强调文字颜色 4 2 3 2" xfId="332"/>
    <cellStyle name="60% - 强调文字颜色 1 2 4" xfId="333"/>
    <cellStyle name="20% - 强调文字颜色 4 2 3 3" xfId="334"/>
    <cellStyle name="ColLevel_0" xfId="335"/>
    <cellStyle name="60% - 强调文字颜色 1 2 5" xfId="336"/>
    <cellStyle name="差_广东省开发治理河流名录表 3 2 2 2" xfId="337"/>
    <cellStyle name="20% - 强调文字颜色 4 2 3 4" xfId="338"/>
    <cellStyle name="60% - 强调文字颜色 1 2 6" xfId="339"/>
    <cellStyle name="20% - 强调文字颜色 4 2 4" xfId="340"/>
    <cellStyle name="20% - 强调文字颜色 4 2 4 2" xfId="341"/>
    <cellStyle name="差_广东省开发治理河流名录表 3 2 3 2" xfId="342"/>
    <cellStyle name="20% - 强调文字颜色 4 2 4 4" xfId="343"/>
    <cellStyle name="20% - 强调文字颜色 4 2 5" xfId="344"/>
    <cellStyle name="20% - 强调文字颜色 4 2 5 3" xfId="345"/>
    <cellStyle name="差_广东省开发治理河流名录表 3 2 4 2" xfId="346"/>
    <cellStyle name="20% - 强调文字颜色 4 2 5 4" xfId="347"/>
    <cellStyle name="好_广东省开发治理河流名录表 6 5 2" xfId="348"/>
    <cellStyle name="20% - 强调文字颜色 4 2 6" xfId="349"/>
    <cellStyle name="20% - 强调文字颜色 5 2" xfId="350"/>
    <cellStyle name="20% - 强调文字颜色 5 2 2" xfId="351"/>
    <cellStyle name="20% - 强调文字颜色 5 2 2 2" xfId="352"/>
    <cellStyle name="20% - 强调文字颜色 5 2 2 2 2" xfId="353"/>
    <cellStyle name="20% - 强调文字颜色 5 2 2 2 2 2" xfId="354"/>
    <cellStyle name="20% - 强调文字颜色 5 2 2 2 2 3" xfId="355"/>
    <cellStyle name="20% - 强调文字颜色 5 2 2 2 2 4" xfId="356"/>
    <cellStyle name="20% - 强调文字颜色 5 2 2 2 3" xfId="357"/>
    <cellStyle name="20% - 强调文字颜色 5 2 2 2 4" xfId="358"/>
    <cellStyle name="20% - 强调文字颜色 5 2 2 2 5" xfId="359"/>
    <cellStyle name="40% - 强调文字颜色 5 2 2 3 2" xfId="360"/>
    <cellStyle name="20% - 强调文字颜色 5 2 2 3" xfId="361"/>
    <cellStyle name="20% - 强调文字颜色 5 2 2 3 2" xfId="362"/>
    <cellStyle name="20% - 强调文字颜色 5 2 2 3 3" xfId="363"/>
    <cellStyle name="20% - 强调文字颜色 5 2 2 3 4" xfId="364"/>
    <cellStyle name="注释 8 2 3 2" xfId="365"/>
    <cellStyle name="20% - 强调文字颜色 6 2 2 2 2 2" xfId="366"/>
    <cellStyle name="20% - 强调文字颜色 5 2 2 4" xfId="367"/>
    <cellStyle name="20% - 强调文字颜色 5 2 2 4 2" xfId="368"/>
    <cellStyle name="60% - 强调文字颜色 2 2 2 2 3" xfId="369"/>
    <cellStyle name="20% - 强调文字颜色 5 2 2 4 3" xfId="370"/>
    <cellStyle name="60% - 强调文字颜色 2 2 2 2 4" xfId="371"/>
    <cellStyle name="20% - 强调文字颜色 5 2 2 4 4" xfId="372"/>
    <cellStyle name="60% - 强调文字颜色 2 2 2 2 5" xfId="373"/>
    <cellStyle name="20% - 强调文字颜色 5 2 2 5" xfId="374"/>
    <cellStyle name="20% - 强调文字颜色 5 2 3" xfId="375"/>
    <cellStyle name="20% - 强调文字颜色 5 2 3 2" xfId="376"/>
    <cellStyle name="20% - 强调文字颜色 5 2 4" xfId="377"/>
    <cellStyle name="20% - 强调文字颜色 5 2 4 2" xfId="378"/>
    <cellStyle name="20% - 强调文字颜色 6 2 5" xfId="379"/>
    <cellStyle name="20% - 强调文字颜色 5 2 4 3" xfId="380"/>
    <cellStyle name="20% - 强调文字颜色 6 2 6" xfId="381"/>
    <cellStyle name="差_广东省开发治理河流名录表 4 2 3 2" xfId="382"/>
    <cellStyle name="20% - 强调文字颜色 5 2 4 4" xfId="383"/>
    <cellStyle name="20% - 强调文字颜色 5 2 5" xfId="384"/>
    <cellStyle name="注释 2 4" xfId="385"/>
    <cellStyle name="20% - 强调文字颜色 5 2 5 3" xfId="386"/>
    <cellStyle name="注释 2 5" xfId="387"/>
    <cellStyle name="差_广东省开发治理河流名录表 4 2 4 2" xfId="388"/>
    <cellStyle name="20% - 强调文字颜色 5 2 5 4" xfId="389"/>
    <cellStyle name="好_广东省河流普查成果表（国家下发版本统计） 2 2 2 3 2" xfId="390"/>
    <cellStyle name="20% - 强调文字颜色 5 2 6" xfId="391"/>
    <cellStyle name="20% - 强调文字颜色 6 2" xfId="392"/>
    <cellStyle name="20% - 强调文字颜色 6 2 2" xfId="393"/>
    <cellStyle name="注释 8 2 3" xfId="394"/>
    <cellStyle name="20% - 强调文字颜色 6 2 2 2 2" xfId="395"/>
    <cellStyle name="注释 4 2 2" xfId="396"/>
    <cellStyle name="检查单元格 2 2 3 2" xfId="397"/>
    <cellStyle name="常规 17 2" xfId="398"/>
    <cellStyle name="20% - 强调文字颜色 6 2 2 2 2 3" xfId="399"/>
    <cellStyle name="40% - 强调文字颜色 5 2 2 4 2" xfId="400"/>
    <cellStyle name="注释 4 2 3" xfId="401"/>
    <cellStyle name="20% - 强调文字颜色 6 2 2 2 2 4" xfId="402"/>
    <cellStyle name="注释 8 2 4" xfId="403"/>
    <cellStyle name="20% - 强调文字颜色 6 2 2 2 3" xfId="404"/>
    <cellStyle name="注释 8 2 5" xfId="405"/>
    <cellStyle name="20% - 强调文字颜色 6 2 2 2 4" xfId="406"/>
    <cellStyle name="好_广东省河流普查成果表（国家下发版本统计） 3 2 2" xfId="407"/>
    <cellStyle name="20% - 强调文字颜色 6 2 2 2 5" xfId="408"/>
    <cellStyle name="40% - 强调文字颜色 1 2 2 2" xfId="409"/>
    <cellStyle name="40% - 强调文字颜色 6 2 2 3 2" xfId="410"/>
    <cellStyle name="20% - 强调文字颜色 6 2 2 3" xfId="411"/>
    <cellStyle name="40% - 强调文字颜色 1 2 2 4 2" xfId="412"/>
    <cellStyle name="20% - 强调文字颜色 6 2 2 4" xfId="413"/>
    <cellStyle name="注释 8 4 3" xfId="414"/>
    <cellStyle name="20% - 强调文字颜色 6 2 2 4 2" xfId="415"/>
    <cellStyle name="60% - 强调文字颜色 3 2 2 2 3" xfId="416"/>
    <cellStyle name="注释 8 4 4" xfId="417"/>
    <cellStyle name="20% - 强调文字颜色 6 2 2 4 3" xfId="418"/>
    <cellStyle name="60% - 强调文字颜色 3 2 2 2 4" xfId="419"/>
    <cellStyle name="20% - 强调文字颜色 6 2 2 4 4" xfId="420"/>
    <cellStyle name="60% - 强调文字颜色 3 2 2 2 5" xfId="421"/>
    <cellStyle name="20% - 强调文字颜色 6 2 2 5" xfId="422"/>
    <cellStyle name="20% - 强调文字颜色 6 2 3" xfId="423"/>
    <cellStyle name="20% - 强调文字颜色 6 2 3 2 4" xfId="424"/>
    <cellStyle name="差_广东省开发治理河流名录表 5 2 2 2" xfId="425"/>
    <cellStyle name="20% - 强调文字颜色 6 2 3 4" xfId="426"/>
    <cellStyle name="20% - 强调文字颜色 6 2 3 5" xfId="427"/>
    <cellStyle name="20% - 强调文字颜色 6 2 4" xfId="428"/>
    <cellStyle name="20% - 强调文字颜色 6 2 4 2" xfId="429"/>
    <cellStyle name="20% - 强调文字颜色 6 2 4 3" xfId="430"/>
    <cellStyle name="差_广东省开发治理河流名录表 5 2 3 2" xfId="431"/>
    <cellStyle name="20% - 强调文字颜色 6 2 4 4" xfId="432"/>
    <cellStyle name="好_广东省开发治理河流名录表 2 6" xfId="433"/>
    <cellStyle name="20% - 强调文字颜色 6 2 5 2" xfId="434"/>
    <cellStyle name="好_广东省开发治理河流名录表 2 7" xfId="435"/>
    <cellStyle name="20% - 强调文字颜色 6 2 5 3" xfId="436"/>
    <cellStyle name="20% - 强调文字颜色 6 2 5 4" xfId="437"/>
    <cellStyle name="60% - 强调文字颜色 3 2 2 2 2 2" xfId="438"/>
    <cellStyle name="40% - 强调文字颜色 1 2" xfId="439"/>
    <cellStyle name="40% - 强调文字颜色 1 2 2" xfId="440"/>
    <cellStyle name="40% - 强调文字颜色 6 2 2 3" xfId="441"/>
    <cellStyle name="汇总 2 4" xfId="442"/>
    <cellStyle name="40% - 强调文字颜色 1 2 2 2 2" xfId="443"/>
    <cellStyle name="解释性文本 2 2 5" xfId="444"/>
    <cellStyle name="40% - 强调文字颜色 4 2 3" xfId="445"/>
    <cellStyle name="40% - 强调文字颜色 1 2 2 3" xfId="446"/>
    <cellStyle name="40% - 强调文字颜色 1 2 2 4" xfId="447"/>
    <cellStyle name="40% - 强调文字颜色 1 2 2 5" xfId="448"/>
    <cellStyle name="40% - 强调文字颜色 1 2 3" xfId="449"/>
    <cellStyle name="40% - 强调文字颜色 6 2 2 4" xfId="450"/>
    <cellStyle name="40% - 强调文字颜色 1 2 3 3" xfId="451"/>
    <cellStyle name="40% - 强调文字颜色 1 2 3 4" xfId="452"/>
    <cellStyle name="40% - 强调文字颜色 1 2 4" xfId="453"/>
    <cellStyle name="40% - 强调文字颜色 6 2 2 5" xfId="454"/>
    <cellStyle name="40% - 强调文字颜色 1 2 4 3" xfId="455"/>
    <cellStyle name="标题 1 2" xfId="456"/>
    <cellStyle name="40% - 强调文字颜色 1 2 4 4" xfId="457"/>
    <cellStyle name="40% - 强调文字颜色 1 2 5" xfId="458"/>
    <cellStyle name="40% - 强调文字颜色 1 2 5 2" xfId="459"/>
    <cellStyle name="40% - 强调文字颜色 1 2 6" xfId="460"/>
    <cellStyle name="常规 2 4 3" xfId="461"/>
    <cellStyle name="40% - 强调文字颜色 2 2 2 2 2" xfId="462"/>
    <cellStyle name="常规 2 6 3" xfId="463"/>
    <cellStyle name="40% - 强调文字颜色 2 2 2 4 2" xfId="464"/>
    <cellStyle name="60% - 强调文字颜色 1 2 3 4" xfId="465"/>
    <cellStyle name="40% - 强调文字颜色 2 2 2 5" xfId="466"/>
    <cellStyle name="40% - 强调文字颜色 2 2 3 2" xfId="467"/>
    <cellStyle name="40% - 强调文字颜色 2 2 3 3" xfId="468"/>
    <cellStyle name="差_广东省开发治理河流名录表 2 5 2" xfId="469"/>
    <cellStyle name="40% - 强调文字颜色 2 2 3 4" xfId="470"/>
    <cellStyle name="40% - 强调文字颜色 2 2 4 2" xfId="471"/>
    <cellStyle name="40% - 强调文字颜色 2 2 4 3" xfId="472"/>
    <cellStyle name="差_广东省开发治理河流名录表 2 6 2" xfId="473"/>
    <cellStyle name="40% - 强调文字颜色 2 2 4 4" xfId="474"/>
    <cellStyle name="好_广东省河流普查成果表（国家下发版本统计） 6 2 3" xfId="475"/>
    <cellStyle name="40% - 强调文字颜色 2 2 5 2" xfId="476"/>
    <cellStyle name="40% - 强调文字颜色 2 2 6" xfId="477"/>
    <cellStyle name="差_广东省开发治理河流名录表 4 2 5" xfId="478"/>
    <cellStyle name="40% - 强调文字颜色 3 2" xfId="479"/>
    <cellStyle name="注释 3 5" xfId="480"/>
    <cellStyle name="差_广东省开发治理河流名录表 4 2 5 2" xfId="481"/>
    <cellStyle name="40% - 强调文字颜色 3 2 2" xfId="482"/>
    <cellStyle name="60% - 强调文字颜色 4 2 2 2 3" xfId="483"/>
    <cellStyle name="注释 3 5 2" xfId="484"/>
    <cellStyle name="40% - 强调文字颜色 3 2 2 2" xfId="485"/>
    <cellStyle name="40% - 强调文字颜色 3 2 4" xfId="486"/>
    <cellStyle name="60% - 强调文字颜色 4 2 2 2 5" xfId="487"/>
    <cellStyle name="40% - 强调文字颜色 3 2 2 2 2" xfId="488"/>
    <cellStyle name="40% - 强调文字颜色 3 2 4 2" xfId="489"/>
    <cellStyle name="40% - 强调文字颜色 3 2 2 3" xfId="490"/>
    <cellStyle name="40% - 强调文字颜色 3 2 5" xfId="491"/>
    <cellStyle name="40% - 强调文字颜色 3 2 2 4" xfId="492"/>
    <cellStyle name="40% - 强调文字颜色 3 2 6" xfId="493"/>
    <cellStyle name="40% - 强调文字颜色 3 2 2 4 2" xfId="494"/>
    <cellStyle name="注释 3 6" xfId="495"/>
    <cellStyle name="40% - 强调文字颜色 3 2 3" xfId="496"/>
    <cellStyle name="好_广东省开发治理河流名录表 4 3 2 2" xfId="497"/>
    <cellStyle name="60% - 强调文字颜色 4 2 2 2 4" xfId="498"/>
    <cellStyle name="40% - 强调文字颜色 3 2 3 2" xfId="499"/>
    <cellStyle name="40% - 强调文字颜色 3 2 3 3" xfId="500"/>
    <cellStyle name="40% - 强调文字颜色 3 2 3 4" xfId="501"/>
    <cellStyle name="解释性文本 2 2 4" xfId="502"/>
    <cellStyle name="40% - 强调文字颜色 4 2 2" xfId="503"/>
    <cellStyle name="60% - 强调文字颜色 2 2 2 4 4" xfId="504"/>
    <cellStyle name="解释性文本 2 2 4 2" xfId="505"/>
    <cellStyle name="40% - 强调文字颜色 4 2 2 2" xfId="506"/>
    <cellStyle name="差_广东省开发治理河流名录表 4 6" xfId="507"/>
    <cellStyle name="40% - 强调文字颜色 4 2 2 2 2" xfId="508"/>
    <cellStyle name="40% - 强调文字颜色 5 2 2 3" xfId="509"/>
    <cellStyle name="40% - 强调文字颜色 4 2 2 3" xfId="510"/>
    <cellStyle name="40% - 强调文字颜色 4 2 2 4" xfId="511"/>
    <cellStyle name="40% - 强调文字颜色 5 2 4 3" xfId="512"/>
    <cellStyle name="40% - 强调文字颜色 4 2 2 4 2" xfId="513"/>
    <cellStyle name="差_广东省开发治理河流名录表 6 6" xfId="514"/>
    <cellStyle name="40% - 强调文字颜色 4 2 2 5" xfId="515"/>
    <cellStyle name="40% - 强调文字颜色 4 2 4" xfId="516"/>
    <cellStyle name="40% - 强调文字颜色 4 2 4 4" xfId="517"/>
    <cellStyle name="40% - 强调文字颜色 4 2 5" xfId="518"/>
    <cellStyle name="40% - 强调文字颜色 6 2 5" xfId="519"/>
    <cellStyle name="40% - 强调文字颜色 4 2 5 2" xfId="520"/>
    <cellStyle name="60% - 强调文字颜色 1 2 2 3 2" xfId="521"/>
    <cellStyle name="40% - 强调文字颜色 4 2 6" xfId="522"/>
    <cellStyle name="40% - 强调文字颜色 5 2" xfId="523"/>
    <cellStyle name="好 2 3" xfId="524"/>
    <cellStyle name="40% - 强调文字颜色 5 2 2" xfId="525"/>
    <cellStyle name="好 2 3 2" xfId="526"/>
    <cellStyle name="40% - 强调文字颜色 5 2 2 2" xfId="527"/>
    <cellStyle name="常规 2 10 3" xfId="528"/>
    <cellStyle name="40% - 强调文字颜色 5 2 2 2 2" xfId="529"/>
    <cellStyle name="40% - 强调文字颜色 5 2 2 4" xfId="530"/>
    <cellStyle name="标题 4 2 2 3 2" xfId="531"/>
    <cellStyle name="40% - 强调文字颜色 5 2 2 5" xfId="532"/>
    <cellStyle name="差_广东省河流普查成果表（国家下发版本统计） 2 5 2" xfId="533"/>
    <cellStyle name="40% - 强调文字颜色 5 2 3" xfId="534"/>
    <cellStyle name="好 2 3 3" xfId="535"/>
    <cellStyle name="40% - 强调文字颜色 5 2 3 4" xfId="536"/>
    <cellStyle name="标题 4 2 2 4 2" xfId="537"/>
    <cellStyle name="好_广东省开发治理河流名录表 5 2 2" xfId="538"/>
    <cellStyle name="40% - 强调文字颜色 5 2 4" xfId="539"/>
    <cellStyle name="好 2 3 4" xfId="540"/>
    <cellStyle name="40% - 强调文字颜色 5 2 4 4" xfId="541"/>
    <cellStyle name="好_广东省开发治理河流名录表 5 3 2" xfId="542"/>
    <cellStyle name="40% - 强调文字颜色 5 2 5" xfId="543"/>
    <cellStyle name="40% - 强调文字颜色 5 2 6" xfId="544"/>
    <cellStyle name="60% - 强调文字颜色 2 2 2 2 2 4" xfId="545"/>
    <cellStyle name="差_广东省开发治理河流名录表 3 3" xfId="546"/>
    <cellStyle name="40% - 强调文字颜色 6 2" xfId="547"/>
    <cellStyle name="40% - 强调文字颜色 6 2 2" xfId="548"/>
    <cellStyle name="60% - 强调文字颜色 2 2 6" xfId="549"/>
    <cellStyle name="40% - 强调文字颜色 6 2 2 2" xfId="550"/>
    <cellStyle name="40% - 强调文字颜色 6 2 2 2 2" xfId="551"/>
    <cellStyle name="40% - 强调文字颜色 6 2 3" xfId="552"/>
    <cellStyle name="40% - 强调文字颜色 6 2 3 2" xfId="553"/>
    <cellStyle name="40% - 强调文字颜色 6 2 3 3" xfId="554"/>
    <cellStyle name="40% - 强调文字颜色 6 2 3 4" xfId="555"/>
    <cellStyle name="40% - 强调文字颜色 6 2 4" xfId="556"/>
    <cellStyle name="链接单元格 2 4 2" xfId="557"/>
    <cellStyle name="40% - 强调文字颜色 6 2 4 2" xfId="558"/>
    <cellStyle name="40% - 强调文字颜色 6 2 4 3" xfId="559"/>
    <cellStyle name="强调文字颜色 5 2 2 2 2" xfId="560"/>
    <cellStyle name="40% - 强调文字颜色 6 2 4 4" xfId="561"/>
    <cellStyle name="40% - 强调文字颜色 6 2 5 2" xfId="562"/>
    <cellStyle name="40% - 强调文字颜色 6 2 6" xfId="563"/>
    <cellStyle name="常规 10 2 2 2 2" xfId="564"/>
    <cellStyle name="60% - 强调文字颜色 3 2 3 3" xfId="565"/>
    <cellStyle name="60% - 强调文字颜色 1 2" xfId="566"/>
    <cellStyle name="60% - 强调文字颜色 1 2 2" xfId="567"/>
    <cellStyle name="60% - 强调文字颜色 1 2 2 2 2" xfId="568"/>
    <cellStyle name="60% - 强调文字颜色 1 2 2 2 2 2" xfId="569"/>
    <cellStyle name="60% - 强调文字颜色 1 2 2 2 2 3" xfId="570"/>
    <cellStyle name="60% - 强调文字颜色 1 2 2 2 2 4" xfId="571"/>
    <cellStyle name="60% - 强调文字颜色 3 2 3 2 3" xfId="572"/>
    <cellStyle name="60% - 强调文字颜色 1 2 2 4 4" xfId="573"/>
    <cellStyle name="60% - 强调文字颜色 1 2 2 5" xfId="574"/>
    <cellStyle name="60% - 强调文字颜色 1 2 3" xfId="575"/>
    <cellStyle name="60% - 强调文字颜色 1 2 3 2 2" xfId="576"/>
    <cellStyle name="60% - 强调文字颜色 1 2 3 2 3" xfId="577"/>
    <cellStyle name="60% - 强调文字颜色 1 2 3 2 4" xfId="578"/>
    <cellStyle name="60% - 强调文字颜色 1 2 3 5" xfId="579"/>
    <cellStyle name="60% - 强调文字颜色 1 2 5 2" xfId="580"/>
    <cellStyle name="60% - 强调文字颜色 1 2 5 3" xfId="581"/>
    <cellStyle name="常规 10 2 3 2" xfId="582"/>
    <cellStyle name="60% - 强调文字颜色 1 2 5 4" xfId="583"/>
    <cellStyle name="60% - 强调文字颜色 3 2 4 3" xfId="584"/>
    <cellStyle name="60% - 强调文字颜色 2 2 3 2 3" xfId="585"/>
    <cellStyle name="常规 12 2 2 2" xfId="586"/>
    <cellStyle name="60% - 强调文字颜色 2 2" xfId="587"/>
    <cellStyle name="60% - 强调文字颜色 2 2 2 2 2" xfId="588"/>
    <cellStyle name="60% - 强调文字颜色 2 2 2 2 2 2" xfId="589"/>
    <cellStyle name="60% - 强调文字颜色 2 2 2 2 2 3" xfId="590"/>
    <cellStyle name="差_广东省开发治理河流名录表 3 2" xfId="591"/>
    <cellStyle name="60% - 强调文字颜色 2 2 2 3 2" xfId="592"/>
    <cellStyle name="60% - 强调文字颜色 2 2 2 3 3" xfId="593"/>
    <cellStyle name="60% - 强调文字颜色 2 2 2 3 4" xfId="594"/>
    <cellStyle name="60% - 强调文字颜色 2 2 2 4 2" xfId="595"/>
    <cellStyle name="60% - 强调文字颜色 2 2 2 4 3" xfId="596"/>
    <cellStyle name="60% - 强调文字颜色 2 2 3" xfId="597"/>
    <cellStyle name="60% - 强调文字颜色 3 2 4" xfId="598"/>
    <cellStyle name="60% - 强调文字颜色 2 2 3 2" xfId="599"/>
    <cellStyle name="60% - 强调文字颜色 3 2 4 2" xfId="600"/>
    <cellStyle name="60% - 强调文字颜色 2 2 3 2 2" xfId="601"/>
    <cellStyle name="60% - 强调文字颜色 3 2 5" xfId="602"/>
    <cellStyle name="60% - 强调文字颜色 2 2 3 3" xfId="603"/>
    <cellStyle name="60% - 强调文字颜色 3 2 6" xfId="604"/>
    <cellStyle name="60% - 强调文字颜色 2 2 3 4" xfId="605"/>
    <cellStyle name="60% - 强调文字颜色 2 2 4" xfId="606"/>
    <cellStyle name="60% - 强调文字颜色 2 2 4 2" xfId="607"/>
    <cellStyle name="60% - 强调文字颜色 2 2 4 3" xfId="608"/>
    <cellStyle name="常规 11 2 2 2" xfId="609"/>
    <cellStyle name="60% - 强调文字颜色 2 2 4 4" xfId="610"/>
    <cellStyle name="常规 11 2 2 3" xfId="611"/>
    <cellStyle name="60% - 强调文字颜色 2 2 5" xfId="612"/>
    <cellStyle name="60% - 强调文字颜色 2 2 5 2" xfId="613"/>
    <cellStyle name="60% - 强调文字颜色 2 2 5 3" xfId="614"/>
    <cellStyle name="常规 11 2 3 2" xfId="615"/>
    <cellStyle name="60% - 强调文字颜色 2 2 5 4" xfId="616"/>
    <cellStyle name="60% - 强调文字颜色 3 2 5 3" xfId="617"/>
    <cellStyle name="常规 12 2 3 2" xfId="618"/>
    <cellStyle name="60% - 强调文字颜色 3 2" xfId="619"/>
    <cellStyle name="60% - 强调文字颜色 3 2 2 2 2" xfId="620"/>
    <cellStyle name="60% - 强调文字颜色 3 2 2 2 2 3" xfId="621"/>
    <cellStyle name="60% - 强调文字颜色 3 2 2 2 2 4" xfId="622"/>
    <cellStyle name="60% - 强调文字颜色 3 2 2 3 3" xfId="623"/>
    <cellStyle name="60% - 强调文字颜色 3 2 2 3 4" xfId="624"/>
    <cellStyle name="60% - 强调文字颜色 3 2 2 4 2" xfId="625"/>
    <cellStyle name="60% - 强调文字颜色 3 2 2 4 3" xfId="626"/>
    <cellStyle name="60% - 强调文字颜色 3 2 2 4 4" xfId="627"/>
    <cellStyle name="60% - 强调文字颜色 3 2 3 4" xfId="628"/>
    <cellStyle name="60% - 强调文字颜色 3 2 5 2" xfId="629"/>
    <cellStyle name="60% - 强调文字颜色 3 2 5 4" xfId="630"/>
    <cellStyle name="差_广东省开发治理河流名录表 2 2 2" xfId="631"/>
    <cellStyle name="60% - 强调文字颜色 4 2" xfId="632"/>
    <cellStyle name="60% - 强调文字颜色 4 2 2" xfId="633"/>
    <cellStyle name="60% - 强调文字颜色 4 2 2 2 2" xfId="634"/>
    <cellStyle name="60% - 强调文字颜色 4 2 2 2 2 2" xfId="635"/>
    <cellStyle name="60% - 强调文字颜色 4 2 2 2 2 3" xfId="636"/>
    <cellStyle name="60% - 强调文字颜色 4 2 2 2 2 4" xfId="637"/>
    <cellStyle name="60% - 强调文字颜色 4 2 2 3" xfId="638"/>
    <cellStyle name="60% - 强调文字颜色 4 2 2 3 2" xfId="639"/>
    <cellStyle name="60% - 强调文字颜色 4 2 2 3 3" xfId="640"/>
    <cellStyle name="60% - 强调文字颜色 4 2 2 4" xfId="641"/>
    <cellStyle name="60% - 强调文字颜色 4 2 2 4 2" xfId="642"/>
    <cellStyle name="60% - 强调文字颜色 4 2 2 4 3" xfId="643"/>
    <cellStyle name="60% - 强调文字颜色 4 2 2 4 4" xfId="644"/>
    <cellStyle name="60% - 强调文字颜色 4 2 3 2" xfId="645"/>
    <cellStyle name="60% - 强调文字颜色 4 2 3 2 2" xfId="646"/>
    <cellStyle name="60% - 强调文字颜色 4 2 3 2 3" xfId="647"/>
    <cellStyle name="60% - 强调文字颜色 4 2 3 2 4" xfId="648"/>
    <cellStyle name="60% - 强调文字颜色 4 2 3 3" xfId="649"/>
    <cellStyle name="60% - 强调文字颜色 4 2 3 4" xfId="650"/>
    <cellStyle name="60% - 强调文字颜色 4 2 3 5" xfId="651"/>
    <cellStyle name="60% - 强调文字颜色 4 2 4" xfId="652"/>
    <cellStyle name="注释 3 2" xfId="653"/>
    <cellStyle name="60% - 强调文字颜色 4 2 4 2" xfId="654"/>
    <cellStyle name="注释 3 2 2" xfId="655"/>
    <cellStyle name="60% - 强调文字颜色 4 2 4 3" xfId="656"/>
    <cellStyle name="常规 13 2 2 2" xfId="657"/>
    <cellStyle name="注释 3 2 3" xfId="658"/>
    <cellStyle name="60% - 强调文字颜色 4 2 4 4" xfId="659"/>
    <cellStyle name="常规 13 2 2 3" xfId="660"/>
    <cellStyle name="注释 3 2 4" xfId="661"/>
    <cellStyle name="60% - 强调文字颜色 4 2 5" xfId="662"/>
    <cellStyle name="注释 3 3" xfId="663"/>
    <cellStyle name="60% - 强调文字颜色 4 2 5 2" xfId="664"/>
    <cellStyle name="注释 3 3 2" xfId="665"/>
    <cellStyle name="60% - 强调文字颜色 4 2 5 3" xfId="666"/>
    <cellStyle name="常规 13 2 3 2" xfId="667"/>
    <cellStyle name="注释 3 3 3" xfId="668"/>
    <cellStyle name="60% - 强调文字颜色 4 2 5 4" xfId="669"/>
    <cellStyle name="60% - 强调文字颜色 4 2 6" xfId="670"/>
    <cellStyle name="注释 3 4" xfId="671"/>
    <cellStyle name="60% - 强调文字颜色 5 2" xfId="672"/>
    <cellStyle name="60% - 强调文字颜色 5 2 2" xfId="673"/>
    <cellStyle name="60% - 强调文字颜色 5 2 2 2" xfId="674"/>
    <cellStyle name="差_广东省开发治理河流名录表 6 2 3" xfId="675"/>
    <cellStyle name="60% - 强调文字颜色 5 2 2 2 2" xfId="676"/>
    <cellStyle name="差_广东省开发治理河流名录表 6 2 3 2" xfId="677"/>
    <cellStyle name="常规 14 5" xfId="678"/>
    <cellStyle name="60% - 强调文字颜色 5 2 2 2 2 2" xfId="679"/>
    <cellStyle name="常规 14 5 2" xfId="680"/>
    <cellStyle name="60% - 强调文字颜色 5 2 2 2 2 3" xfId="681"/>
    <cellStyle name="60% - 强调文字颜色 5 2 2 2 2 4" xfId="682"/>
    <cellStyle name="60% - 强调文字颜色 5 2 2 2 3" xfId="683"/>
    <cellStyle name="60% - 强调文字颜色 5 2 2 2 4" xfId="684"/>
    <cellStyle name="60% - 强调文字颜色 5 2 2 2 5" xfId="685"/>
    <cellStyle name="60% - 强调文字颜色 5 2 2 3" xfId="686"/>
    <cellStyle name="差_广东省开发治理河流名录表 6 2 4" xfId="687"/>
    <cellStyle name="适中 2" xfId="688"/>
    <cellStyle name="60% - 强调文字颜色 5 2 2 3 2" xfId="689"/>
    <cellStyle name="适中 2 2" xfId="690"/>
    <cellStyle name="60% - 强调文字颜色 5 2 2 3 3" xfId="691"/>
    <cellStyle name="适中 2 3" xfId="692"/>
    <cellStyle name="60% - 强调文字颜色 5 2 2 3 4" xfId="693"/>
    <cellStyle name="适中 2 4" xfId="694"/>
    <cellStyle name="60% - 强调文字颜色 5 2 2 4" xfId="695"/>
    <cellStyle name="60% - 强调文字颜色 5 2 2 4 2" xfId="696"/>
    <cellStyle name="60% - 强调文字颜色 5 2 2 4 3" xfId="697"/>
    <cellStyle name="60% - 强调文字颜色 5 2 2 4 4" xfId="698"/>
    <cellStyle name="60% - 强调文字颜色 5 2 2 5" xfId="699"/>
    <cellStyle name="60% - 强调文字颜色 5 2 3" xfId="700"/>
    <cellStyle name="注释 6 3 2 2" xfId="701"/>
    <cellStyle name="60% - 强调文字颜色 5 2 3 2" xfId="702"/>
    <cellStyle name="60% - 强调文字颜色 5 2 3 2 2" xfId="703"/>
    <cellStyle name="60% - 强调文字颜色 5 2 3 2 3" xfId="704"/>
    <cellStyle name="60% - 强调文字颜色 5 2 3 2 4" xfId="705"/>
    <cellStyle name="60% - 强调文字颜色 5 2 3 3" xfId="706"/>
    <cellStyle name="60% - 强调文字颜色 5 2 3 4" xfId="707"/>
    <cellStyle name="60% - 强调文字颜色 5 2 3 5" xfId="708"/>
    <cellStyle name="60% - 强调文字颜色 5 2 4" xfId="709"/>
    <cellStyle name="注释 6 3 2 3" xfId="710"/>
    <cellStyle name="60% - 强调文字颜色 5 2 4 2" xfId="711"/>
    <cellStyle name="60% - 强调文字颜色 5 2 4 3" xfId="712"/>
    <cellStyle name="常规 14 2 2 2" xfId="713"/>
    <cellStyle name="60% - 强调文字颜色 5 2 4 4" xfId="714"/>
    <cellStyle name="常规 14 2 2 3" xfId="715"/>
    <cellStyle name="60% - 强调文字颜色 5 2 5" xfId="716"/>
    <cellStyle name="解释性文本 2 2 2" xfId="717"/>
    <cellStyle name="注释 6 3 2 4" xfId="718"/>
    <cellStyle name="60% - 强调文字颜色 5 2 5 2" xfId="719"/>
    <cellStyle name="解释性文本 2 2 2 2" xfId="720"/>
    <cellStyle name="60% - 强调文字颜色 5 2 5 3" xfId="721"/>
    <cellStyle name="常规 14 2 3 2" xfId="722"/>
    <cellStyle name="60% - 强调文字颜色 5 2 5 4" xfId="723"/>
    <cellStyle name="60% - 强调文字颜色 5 2 6" xfId="724"/>
    <cellStyle name="解释性文本 2 2 3" xfId="725"/>
    <cellStyle name="60% - 强调文字颜色 6 2" xfId="726"/>
    <cellStyle name="60% - 强调文字颜色 6 2 2" xfId="727"/>
    <cellStyle name="60% - 强调文字颜色 6 2 2 2" xfId="728"/>
    <cellStyle name="60% - 强调文字颜色 6 2 2 2 2" xfId="729"/>
    <cellStyle name="好_广东省开发治理河流名录表 4 2 5" xfId="730"/>
    <cellStyle name="60% - 强调文字颜色 6 2 2 2 2 2" xfId="731"/>
    <cellStyle name="好_广东省开发治理河流名录表 4 2 5 2" xfId="732"/>
    <cellStyle name="60% - 强调文字颜色 6 2 2 2 2 3" xfId="733"/>
    <cellStyle name="60% - 强调文字颜色 6 2 2 2 2 4" xfId="734"/>
    <cellStyle name="60% - 强调文字颜色 6 2 2 2 3" xfId="735"/>
    <cellStyle name="好_广东省开发治理河流名录表 4 2 6" xfId="736"/>
    <cellStyle name="60% - 强调文字颜色 6 2 2 2 4" xfId="737"/>
    <cellStyle name="60% - 强调文字颜色 6 2 2 2 5" xfId="738"/>
    <cellStyle name="差_广东省开发治理河流名录表 4 3 2" xfId="739"/>
    <cellStyle name="60% - 强调文字颜色 6 2 2 3" xfId="740"/>
    <cellStyle name="好_广东省河流普查成果表（国家下发版本统计） 2 3 2" xfId="741"/>
    <cellStyle name="60% - 强调文字颜色 6 2 2 3 2" xfId="742"/>
    <cellStyle name="好_广东省河流普查成果表（国家下发版本统计） 2 3 2 2" xfId="743"/>
    <cellStyle name="60% - 强调文字颜色 6 2 2 3 3" xfId="744"/>
    <cellStyle name="差_广东省开发治理河流名录表" xfId="745"/>
    <cellStyle name="60% - 强调文字颜色 6 2 2 3 4" xfId="746"/>
    <cellStyle name="60% - 强调文字颜色 6 2 2 4" xfId="747"/>
    <cellStyle name="好_广东省河流普查成果表（国家下发版本统计） 2 3 3" xfId="748"/>
    <cellStyle name="60% - 强调文字颜色 6 2 2 4 2" xfId="749"/>
    <cellStyle name="好_广东省河流普查成果表（国家下发版本统计） 2 3 3 2" xfId="750"/>
    <cellStyle name="60% - 强调文字颜色 6 2 2 4 3" xfId="751"/>
    <cellStyle name="60% - 强调文字颜色 6 2 2 4 4" xfId="752"/>
    <cellStyle name="60% - 强调文字颜色 6 2 2 5" xfId="753"/>
    <cellStyle name="好_广东省河流普查成果表（国家下发版本统计） 2 3 4" xfId="754"/>
    <cellStyle name="60% - 强调文字颜色 6 2 3" xfId="755"/>
    <cellStyle name="60% - 强调文字颜色 6 2 3 2" xfId="756"/>
    <cellStyle name="60% - 强调文字颜色 6 2 3 2 2" xfId="757"/>
    <cellStyle name="60% - 强调文字颜色 6 2 3 2 3" xfId="758"/>
    <cellStyle name="60% - 强调文字颜色 6 2 3 2 4" xfId="759"/>
    <cellStyle name="60% - 强调文字颜色 6 2 3 3" xfId="760"/>
    <cellStyle name="好_广东省河流普查成果表（国家下发版本统计） 2 4 2" xfId="761"/>
    <cellStyle name="60% - 强调文字颜色 6 2 3 4" xfId="762"/>
    <cellStyle name="60% - 强调文字颜色 6 2 3 5" xfId="763"/>
    <cellStyle name="60% - 强调文字颜色 6 2 4" xfId="764"/>
    <cellStyle name="60% - 强调文字颜色 6 2 4 2" xfId="765"/>
    <cellStyle name="60% - 强调文字颜色 6 2 4 3" xfId="766"/>
    <cellStyle name="好_广东省河流普查成果表（国家下发版本统计） 2 5 2" xfId="767"/>
    <cellStyle name="60% - 强调文字颜色 6 2 4 4" xfId="768"/>
    <cellStyle name="60% - 强调文字颜色 6 2 5" xfId="769"/>
    <cellStyle name="60% - 强调文字颜色 6 2 5 2" xfId="770"/>
    <cellStyle name="60% - 强调文字颜色 6 2 5 3" xfId="771"/>
    <cellStyle name="好_广东省河流普查成果表（国家下发版本统计） 2 6 2" xfId="772"/>
    <cellStyle name="60% - 强调文字颜色 6 2 5 4" xfId="773"/>
    <cellStyle name="60% - 强调文字颜色 6 2 6" xfId="774"/>
    <cellStyle name="RowLevel_0" xfId="775"/>
    <cellStyle name="百分比 2" xfId="776"/>
    <cellStyle name="百分比 2 2" xfId="777"/>
    <cellStyle name="百分比 2 2 2" xfId="778"/>
    <cellStyle name="百分比 3" xfId="779"/>
    <cellStyle name="百分比 3 2" xfId="780"/>
    <cellStyle name="标题 1 2 2" xfId="781"/>
    <cellStyle name="强调文字颜色 3 2 3 3" xfId="782"/>
    <cellStyle name="标题 1 2 2 2" xfId="783"/>
    <cellStyle name="标题 1 2 2 2 2" xfId="784"/>
    <cellStyle name="标题 1 2 2 3" xfId="785"/>
    <cellStyle name="计算 2 3 2" xfId="786"/>
    <cellStyle name="标题 1 2 2 3 2" xfId="787"/>
    <cellStyle name="标题 1 2 2 4 2" xfId="788"/>
    <cellStyle name="计算 2" xfId="789"/>
    <cellStyle name="标题 1 2 2 5" xfId="790"/>
    <cellStyle name="计算 2 3 4" xfId="791"/>
    <cellStyle name="标题 1 2 3" xfId="792"/>
    <cellStyle name="强调文字颜色 3 2 3 4" xfId="793"/>
    <cellStyle name="标题 1 2 3 2" xfId="794"/>
    <cellStyle name="标题 1 2 4" xfId="795"/>
    <cellStyle name="强调文字颜色 4 2 2 3 2" xfId="796"/>
    <cellStyle name="标题 1 2 4 2" xfId="797"/>
    <cellStyle name="标题 1 2 5" xfId="798"/>
    <cellStyle name="标题 1 2 5 2" xfId="799"/>
    <cellStyle name="好_广东省河流普查成果表（国家下发版本统计） 4 2 4" xfId="800"/>
    <cellStyle name="标题 1 2 6" xfId="801"/>
    <cellStyle name="标题 2 2" xfId="802"/>
    <cellStyle name="标题 2 2 2" xfId="803"/>
    <cellStyle name="标题 2 2 2 2" xfId="804"/>
    <cellStyle name="标题 2 2 2 2 2" xfId="805"/>
    <cellStyle name="标题 2 2 2 3" xfId="806"/>
    <cellStyle name="标题 2 2 2 3 2" xfId="807"/>
    <cellStyle name="标题 2 2 2 4" xfId="808"/>
    <cellStyle name="标题 2 2 2 4 2" xfId="809"/>
    <cellStyle name="标题 2 2 2 5" xfId="810"/>
    <cellStyle name="标题 2 2 3" xfId="811"/>
    <cellStyle name="标题 2 2 3 2" xfId="812"/>
    <cellStyle name="标题 2 2 4" xfId="813"/>
    <cellStyle name="标题 2 2 4 2" xfId="814"/>
    <cellStyle name="标题 2 2 5" xfId="815"/>
    <cellStyle name="标题 2 2 5 2" xfId="816"/>
    <cellStyle name="标题 2 2 6" xfId="817"/>
    <cellStyle name="标题 3 2" xfId="818"/>
    <cellStyle name="标题 3 2 2" xfId="819"/>
    <cellStyle name="标题 3 2 2 2" xfId="820"/>
    <cellStyle name="标题 3 2 2 2 2" xfId="821"/>
    <cellStyle name="标题 3 2 2 2 2 2" xfId="822"/>
    <cellStyle name="标题 3 2 2 2 2 3" xfId="823"/>
    <cellStyle name="标题 3 2 2 2 2 4" xfId="824"/>
    <cellStyle name="强调文字颜色 4 2 5 2" xfId="825"/>
    <cellStyle name="标题 3 2 2 2 3" xfId="826"/>
    <cellStyle name="标题 3 2 2 2 4" xfId="827"/>
    <cellStyle name="标题 3 2 2 2 5" xfId="828"/>
    <cellStyle name="标题 3 2 2 3" xfId="829"/>
    <cellStyle name="标题 3 2 2 3 2" xfId="830"/>
    <cellStyle name="标题 3 2 2 3 3" xfId="831"/>
    <cellStyle name="标题 3 2 2 3 4" xfId="832"/>
    <cellStyle name="标题 3 2 2 4" xfId="833"/>
    <cellStyle name="标题 3 2 2 4 2" xfId="834"/>
    <cellStyle name="标题 3 2 2 4 3" xfId="835"/>
    <cellStyle name="标题 3 2 2 4 4" xfId="836"/>
    <cellStyle name="标题 3 2 2 5" xfId="837"/>
    <cellStyle name="标题 3 2 3" xfId="838"/>
    <cellStyle name="标题 3 2 3 2" xfId="839"/>
    <cellStyle name="标题 3 2 3 2 2" xfId="840"/>
    <cellStyle name="标题 3 2 3 2 3" xfId="841"/>
    <cellStyle name="标题 3 2 3 2 4" xfId="842"/>
    <cellStyle name="标题 3 2 3 3" xfId="843"/>
    <cellStyle name="标题 3 2 3 4" xfId="844"/>
    <cellStyle name="标题 3 2 3 5" xfId="845"/>
    <cellStyle name="标题 3 2 4" xfId="846"/>
    <cellStyle name="标题 3 2 4 2" xfId="847"/>
    <cellStyle name="标题 3 2 4 3" xfId="848"/>
    <cellStyle name="标题 3 2 4 4" xfId="849"/>
    <cellStyle name="标题 3 2 5" xfId="850"/>
    <cellStyle name="标题 3 2 5 2" xfId="851"/>
    <cellStyle name="标题 3 2 5 3" xfId="852"/>
    <cellStyle name="标题 3 2 5 4" xfId="853"/>
    <cellStyle name="标题 3 2 6" xfId="854"/>
    <cellStyle name="标题 4 2" xfId="855"/>
    <cellStyle name="标题 4 2 2" xfId="856"/>
    <cellStyle name="标题 4 2 2 2" xfId="857"/>
    <cellStyle name="标题 4 2 2 2 2" xfId="858"/>
    <cellStyle name="强调文字颜色 3 2 5" xfId="859"/>
    <cellStyle name="标题 4 2 2 3" xfId="860"/>
    <cellStyle name="标题 4 2 2 4" xfId="861"/>
    <cellStyle name="好_广东省开发治理河流名录表 5 2" xfId="862"/>
    <cellStyle name="标题 4 2 2 5" xfId="863"/>
    <cellStyle name="好_广东省开发治理河流名录表 5 3" xfId="864"/>
    <cellStyle name="标题 4 2 3" xfId="865"/>
    <cellStyle name="标题 4 2 3 2" xfId="866"/>
    <cellStyle name="标题 4 2 4" xfId="867"/>
    <cellStyle name="标题 4 2 4 2" xfId="868"/>
    <cellStyle name="标题 4 2 5" xfId="869"/>
    <cellStyle name="标题 4 2 5 2" xfId="870"/>
    <cellStyle name="标题 4 2 6" xfId="871"/>
    <cellStyle name="标题 5" xfId="872"/>
    <cellStyle name="标题 5 2" xfId="873"/>
    <cellStyle name="标题 5 2 2" xfId="874"/>
    <cellStyle name="标题 5 2 2 2" xfId="875"/>
    <cellStyle name="常规 2 3 5" xfId="876"/>
    <cellStyle name="标题 5 2 3" xfId="877"/>
    <cellStyle name="标题 5 2 3 2" xfId="878"/>
    <cellStyle name="常规 2 4 5" xfId="879"/>
    <cellStyle name="标题 5 2 4" xfId="880"/>
    <cellStyle name="标题 5 2 4 2" xfId="881"/>
    <cellStyle name="常规 2 5 5" xfId="882"/>
    <cellStyle name="标题 5 2 5" xfId="883"/>
    <cellStyle name="标题 5 3" xfId="884"/>
    <cellStyle name="标题 5 4" xfId="885"/>
    <cellStyle name="标题 5 4 2" xfId="886"/>
    <cellStyle name="标题 5 5" xfId="887"/>
    <cellStyle name="标题 5 5 2" xfId="888"/>
    <cellStyle name="标题 5 6" xfId="889"/>
    <cellStyle name="差 2" xfId="890"/>
    <cellStyle name="差 2 2" xfId="891"/>
    <cellStyle name="差 2 2 2" xfId="892"/>
    <cellStyle name="差_广东省河流普查成果表（国家下发版本统计） 6 6" xfId="893"/>
    <cellStyle name="差 2 2 2 2" xfId="894"/>
    <cellStyle name="差 2 2 3" xfId="895"/>
    <cellStyle name="差 2 2 3 2" xfId="896"/>
    <cellStyle name="差 2 2 4" xfId="897"/>
    <cellStyle name="常规 13 2" xfId="898"/>
    <cellStyle name="差 2 2 4 2" xfId="899"/>
    <cellStyle name="常规 13 2 2" xfId="900"/>
    <cellStyle name="差 2 2 5" xfId="901"/>
    <cellStyle name="常规 13 3" xfId="902"/>
    <cellStyle name="差 2 3" xfId="903"/>
    <cellStyle name="差 2 3 3" xfId="904"/>
    <cellStyle name="差 2 3 4" xfId="905"/>
    <cellStyle name="常规 14 2" xfId="906"/>
    <cellStyle name="差 2 4" xfId="907"/>
    <cellStyle name="差 2 4 2" xfId="908"/>
    <cellStyle name="差 2 4 3" xfId="909"/>
    <cellStyle name="差 2 4 4" xfId="910"/>
    <cellStyle name="常规 15 2" xfId="911"/>
    <cellStyle name="差 2 5" xfId="912"/>
    <cellStyle name="差 2 5 2" xfId="913"/>
    <cellStyle name="差 2 6" xfId="914"/>
    <cellStyle name="差_广东省河流普查成果表（国家下发版本统计）" xfId="915"/>
    <cellStyle name="差_广东省河流普查成果表（国家下发版本统计） 10" xfId="916"/>
    <cellStyle name="常规 3 2 2 2" xfId="917"/>
    <cellStyle name="差_广东省河流普查成果表（国家下发版本统计） 10 2" xfId="918"/>
    <cellStyle name="常规 3 2 2 2 2" xfId="919"/>
    <cellStyle name="差_广东省河流普查成果表（国家下发版本统计） 2" xfId="920"/>
    <cellStyle name="差_广东省河流普查成果表（国家下发版本统计） 2 2" xfId="921"/>
    <cellStyle name="差_广东省河流普查成果表（国家下发版本统计） 2 2 2" xfId="922"/>
    <cellStyle name="差_广东省河流普查成果表（国家下发版本统计） 2 2 2 2" xfId="923"/>
    <cellStyle name="常规 10 3 4" xfId="924"/>
    <cellStyle name="差_广东省河流普查成果表（国家下发版本统计） 2 2 2 2 2" xfId="925"/>
    <cellStyle name="差_广东省河流普查成果表（国家下发版本统计） 2 2 2 3" xfId="926"/>
    <cellStyle name="差_广东省河流普查成果表（国家下发版本统计） 2 2 2 3 2" xfId="927"/>
    <cellStyle name="差_广东省河流普查成果表（国家下发版本统计） 2 2 2 4" xfId="928"/>
    <cellStyle name="常规 2 4 3 3 2" xfId="929"/>
    <cellStyle name="差_广东省河流普查成果表（国家下发版本统计） 2 2 3" xfId="930"/>
    <cellStyle name="差_广东省河流普查成果表（国家下发版本统计） 2 2 3 2" xfId="931"/>
    <cellStyle name="差_广东省河流普查成果表（国家下发版本统计） 2 2 4" xfId="932"/>
    <cellStyle name="差_广东省河流普查成果表（国家下发版本统计） 2 2 4 2" xfId="933"/>
    <cellStyle name="差_广东省河流普查成果表（国家下发版本统计） 2 2 5" xfId="934"/>
    <cellStyle name="差_广东省河流普查成果表（国家下发版本统计） 2 2 5 2" xfId="935"/>
    <cellStyle name="差_广东省河流普查成果表（国家下发版本统计） 2 2 6" xfId="936"/>
    <cellStyle name="差_广东省河流普查成果表（国家下发版本统计） 2 3" xfId="937"/>
    <cellStyle name="差_广东省河流普查成果表（国家下发版本统计） 2 3 2" xfId="938"/>
    <cellStyle name="差_广东省河流普查成果表（国家下发版本统计） 2 3 2 2" xfId="939"/>
    <cellStyle name="差_广东省河流普查成果表（国家下发版本统计） 2 3 3" xfId="940"/>
    <cellStyle name="差_广东省河流普查成果表（国家下发版本统计） 2 3 3 2" xfId="941"/>
    <cellStyle name="解释性文本 2 5" xfId="942"/>
    <cellStyle name="差_广东省河流普查成果表（国家下发版本统计） 2 3 4" xfId="943"/>
    <cellStyle name="差_广东省河流普查成果表（国家下发版本统计） 2 4" xfId="944"/>
    <cellStyle name="差_广东省河流普查成果表（国家下发版本统计） 2 4 2" xfId="945"/>
    <cellStyle name="强调文字颜色 3 2 6" xfId="946"/>
    <cellStyle name="差_广东省河流普查成果表（国家下发版本统计） 2 5" xfId="947"/>
    <cellStyle name="差_广东省河流普查成果表（国家下发版本统计） 2 6" xfId="948"/>
    <cellStyle name="差_广东省河流普查成果表（国家下发版本统计） 2 6 2" xfId="949"/>
    <cellStyle name="好_广东省开发治理河流名录表 5 2 3" xfId="950"/>
    <cellStyle name="差_广东省河流普查成果表（国家下发版本统计） 2 7" xfId="951"/>
    <cellStyle name="常规 6 2 3 2" xfId="952"/>
    <cellStyle name="差_广东省河流普查成果表（国家下发版本统计） 3" xfId="953"/>
    <cellStyle name="差_广东省河流普查成果表（国家下发版本统计） 3 2" xfId="954"/>
    <cellStyle name="差_广东省河流普查成果表（国家下发版本统计） 3 2 2" xfId="955"/>
    <cellStyle name="差_广东省河流普查成果表（国家下发版本统计） 3 2 2 2" xfId="956"/>
    <cellStyle name="差_广东省河流普查成果表（国家下发版本统计） 3 2 2 2 2" xfId="957"/>
    <cellStyle name="差_广东省河流普查成果表（国家下发版本统计） 5 2 4" xfId="958"/>
    <cellStyle name="差_广东省河流普查成果表（国家下发版本统计） 3 2 2 3" xfId="959"/>
    <cellStyle name="差_广东省河流普查成果表（国家下发版本统计） 3 2 2 3 2" xfId="960"/>
    <cellStyle name="差_广东省河流普查成果表（国家下发版本统计） 3 2 2 4" xfId="961"/>
    <cellStyle name="差_广东省河流普查成果表（国家下发版本统计） 3 2 3" xfId="962"/>
    <cellStyle name="差_广东省河流普查成果表（国家下发版本统计） 3 2 3 2" xfId="963"/>
    <cellStyle name="差_广东省河流普查成果表（国家下发版本统计） 3 2 4" xfId="964"/>
    <cellStyle name="差_广东省河流普查成果表（国家下发版本统计） 3 2 4 2" xfId="965"/>
    <cellStyle name="差_广东省河流普查成果表（国家下发版本统计） 3 2 5" xfId="966"/>
    <cellStyle name="差_广东省河流普查成果表（国家下发版本统计） 3 2 5 2" xfId="967"/>
    <cellStyle name="差_广东省河流普查成果表（国家下发版本统计） 3 2 6" xfId="968"/>
    <cellStyle name="差_广东省河流普查成果表（国家下发版本统计） 3 3" xfId="969"/>
    <cellStyle name="差_广东省河流普查成果表（国家下发版本统计） 3 3 2" xfId="970"/>
    <cellStyle name="差_广东省河流普查成果表（国家下发版本统计） 3 3 2 2" xfId="971"/>
    <cellStyle name="差_广东省开发治理河流名录表 5" xfId="972"/>
    <cellStyle name="差_广东省河流普查成果表（国家下发版本统计） 3 3 3" xfId="973"/>
    <cellStyle name="差_广东省河流普查成果表（国家下发版本统计） 3 3 3 2" xfId="974"/>
    <cellStyle name="差_广东省河流普查成果表（国家下发版本统计） 3 3 4" xfId="975"/>
    <cellStyle name="差_广东省河流普查成果表（国家下发版本统计） 3 4" xfId="976"/>
    <cellStyle name="差_广东省河流普查成果表（国家下发版本统计） 3 4 2" xfId="977"/>
    <cellStyle name="强调文字颜色 4 2 6" xfId="978"/>
    <cellStyle name="差_广东省河流普查成果表（国家下发版本统计） 3 5" xfId="979"/>
    <cellStyle name="差_广东省河流普查成果表（国家下发版本统计） 3 5 2" xfId="980"/>
    <cellStyle name="好_广东省开发治理河流名录表 3 2 2 3" xfId="981"/>
    <cellStyle name="差_广东省河流普查成果表（国家下发版本统计） 3 6" xfId="982"/>
    <cellStyle name="差_广东省河流普查成果表（国家下发版本统计） 3 6 2" xfId="983"/>
    <cellStyle name="好_广东省开发治理河流名录表 6 2 3" xfId="984"/>
    <cellStyle name="差_广东省河流普查成果表（国家下发版本统计） 3 7" xfId="985"/>
    <cellStyle name="常规 6 2 4 2" xfId="986"/>
    <cellStyle name="差_广东省河流普查成果表（国家下发版本统计） 4" xfId="987"/>
    <cellStyle name="差_广东省河流普查成果表（国家下发版本统计） 4 2" xfId="988"/>
    <cellStyle name="差_广东省河流普查成果表（国家下发版本统计） 4 2 2" xfId="989"/>
    <cellStyle name="常规 4" xfId="990"/>
    <cellStyle name="差_广东省河流普查成果表（国家下发版本统计） 4 2 2 2" xfId="991"/>
    <cellStyle name="常规 4 2" xfId="992"/>
    <cellStyle name="差_广东省河流普查成果表（国家下发版本统计） 4 2 2 2 2" xfId="993"/>
    <cellStyle name="差_广东省河流普查成果表（国家下发版本统计） 4 2 2 4" xfId="994"/>
    <cellStyle name="常规 4 2 2" xfId="995"/>
    <cellStyle name="常规 4 4" xfId="996"/>
    <cellStyle name="差_广东省河流普查成果表（国家下发版本统计） 4 2 2 3" xfId="997"/>
    <cellStyle name="常规 4 3" xfId="998"/>
    <cellStyle name="差_广东省河流普查成果表（国家下发版本统计） 4 2 2 3 2" xfId="999"/>
    <cellStyle name="常规 4 3 2" xfId="1000"/>
    <cellStyle name="常规 5 4" xfId="1001"/>
    <cellStyle name="差_广东省河流普查成果表（国家下发版本统计） 4 2 3" xfId="1002"/>
    <cellStyle name="常规 5" xfId="1003"/>
    <cellStyle name="差_广东省河流普查成果表（国家下发版本统计） 4 2 3 2" xfId="1004"/>
    <cellStyle name="常规 5 2" xfId="1005"/>
    <cellStyle name="差_广东省河流普查成果表（国家下发版本统计） 4 2 4" xfId="1006"/>
    <cellStyle name="常规 6" xfId="1007"/>
    <cellStyle name="差_广东省河流普查成果表（国家下发版本统计） 4 2 4 2" xfId="1008"/>
    <cellStyle name="常规 6 2" xfId="1009"/>
    <cellStyle name="差_广东省河流普查成果表（国家下发版本统计） 4 2 5" xfId="1010"/>
    <cellStyle name="常规 7" xfId="1011"/>
    <cellStyle name="差_广东省河流普查成果表（国家下发版本统计） 4 2 5 2" xfId="1012"/>
    <cellStyle name="常规 7 2" xfId="1013"/>
    <cellStyle name="差_广东省河流普查成果表（国家下发版本统计） 4 2 6" xfId="1014"/>
    <cellStyle name="常规 8" xfId="1015"/>
    <cellStyle name="差_广东省河流普查成果表（国家下发版本统计） 4 3" xfId="1016"/>
    <cellStyle name="差_广东省河流普查成果表（国家下发版本统计） 4 3 2" xfId="1017"/>
    <cellStyle name="差_广东省河流普查成果表（国家下发版本统计） 4 3 2 2" xfId="1018"/>
    <cellStyle name="差_广东省河流普查成果表（国家下发版本统计） 4 3 3" xfId="1019"/>
    <cellStyle name="差_广东省河流普查成果表（国家下发版本统计） 4 3 3 2" xfId="1020"/>
    <cellStyle name="差_广东省河流普查成果表（国家下发版本统计） 4 3 4" xfId="1021"/>
    <cellStyle name="差_广东省河流普查成果表（国家下发版本统计） 4 4" xfId="1022"/>
    <cellStyle name="差_广东省河流普查成果表（国家下发版本统计） 4 4 2" xfId="1023"/>
    <cellStyle name="强调文字颜色 5 2 6" xfId="1024"/>
    <cellStyle name="差_广东省河流普查成果表（国家下发版本统计） 4 5" xfId="1025"/>
    <cellStyle name="差_广东省河流普查成果表（国家下发版本统计） 4 5 2" xfId="1026"/>
    <cellStyle name="差_广东省河流普查成果表（国家下发版本统计） 4 6" xfId="1027"/>
    <cellStyle name="差_广东省河流普查成果表（国家下发版本统计） 4 6 2" xfId="1028"/>
    <cellStyle name="差_广东省河流普查成果表（国家下发版本统计） 4 7" xfId="1029"/>
    <cellStyle name="差_广东省河流普查成果表（国家下发版本统计） 5" xfId="1030"/>
    <cellStyle name="差_广东省河流普查成果表（国家下发版本统计） 5 2" xfId="1031"/>
    <cellStyle name="差_广东省河流普查成果表（国家下发版本统计） 5 2 2" xfId="1032"/>
    <cellStyle name="差_广东省河流普查成果表（国家下发版本统计） 5 2 2 2" xfId="1033"/>
    <cellStyle name="差_广东省河流普查成果表（国家下发版本统计） 5 2 3" xfId="1034"/>
    <cellStyle name="差_广东省河流普查成果表（国家下发版本统计） 5 2 3 2" xfId="1035"/>
    <cellStyle name="差_广东省河流普查成果表（国家下发版本统计） 5 3" xfId="1036"/>
    <cellStyle name="差_广东省河流普查成果表（国家下发版本统计） 5 3 2" xfId="1037"/>
    <cellStyle name="差_广东省河流普查成果表（国家下发版本统计） 5 4" xfId="1038"/>
    <cellStyle name="差_广东省河流普查成果表（国家下发版本统计） 5 4 2" xfId="1039"/>
    <cellStyle name="强调文字颜色 6 2 6" xfId="1040"/>
    <cellStyle name="差_广东省河流普查成果表（国家下发版本统计） 5 5" xfId="1041"/>
    <cellStyle name="差_广东省河流普查成果表（国家下发版本统计） 5 5 2" xfId="1042"/>
    <cellStyle name="差_广东省河流普查成果表（国家下发版本统计） 5 6" xfId="1043"/>
    <cellStyle name="差_广东省河流普查成果表（国家下发版本统计） 6" xfId="1044"/>
    <cellStyle name="差_广东省河流普查成果表（国家下发版本统计） 6 2" xfId="1045"/>
    <cellStyle name="差_广东省河流普查成果表（国家下发版本统计） 6 2 2 2" xfId="1046"/>
    <cellStyle name="差_广东省河流普查成果表（国家下发版本统计） 6 2 3 2" xfId="1047"/>
    <cellStyle name="好_广东省开发治理河流名录表 5" xfId="1048"/>
    <cellStyle name="差_广东省河流普查成果表（国家下发版本统计） 6 3" xfId="1049"/>
    <cellStyle name="差_广东省河流普查成果表（国家下发版本统计） 6 4" xfId="1050"/>
    <cellStyle name="差_广东省河流普查成果表（国家下发版本统计） 6 5" xfId="1051"/>
    <cellStyle name="差_广东省河流普查成果表（国家下发版本统计） 6 5 2" xfId="1052"/>
    <cellStyle name="差_广东省河流普查成果表（国家下发版本统计） 7" xfId="1053"/>
    <cellStyle name="差_广东省河流普查成果表（国家下发版本统计） 7 2" xfId="1054"/>
    <cellStyle name="差_广东省河流普查成果表（国家下发版本统计） 7 2 2" xfId="1055"/>
    <cellStyle name="差_广东省河流普查成果表（国家下发版本统计） 7 3" xfId="1056"/>
    <cellStyle name="差_广东省河流普查成果表（国家下发版本统计） 8" xfId="1057"/>
    <cellStyle name="差_广东省河流普查成果表（国家下发版本统计） 8 2" xfId="1058"/>
    <cellStyle name="差_广东省河流普查成果表（国家下发版本统计） 8 2 2" xfId="1059"/>
    <cellStyle name="差_广东省河流普查成果表（国家下发版本统计） 8 3" xfId="1060"/>
    <cellStyle name="差_广东省河流普查成果表（国家下发版本统计） 9" xfId="1061"/>
    <cellStyle name="差_广东省河流普查成果表（国家下发版本统计） 9 2" xfId="1062"/>
    <cellStyle name="差_广东省开发治理河流名录表 10" xfId="1063"/>
    <cellStyle name="差_广东省开发治理河流名录表 10 2" xfId="1064"/>
    <cellStyle name="差_广东省开发治理河流名录表 2" xfId="1065"/>
    <cellStyle name="差_广东省开发治理河流名录表 2 2" xfId="1066"/>
    <cellStyle name="差_广东省开发治理河流名录表 2 2 2 2 2" xfId="1067"/>
    <cellStyle name="常规 10 3 3" xfId="1068"/>
    <cellStyle name="差_广东省开发治理河流名录表 2 2 2 3 2" xfId="1069"/>
    <cellStyle name="差_广东省开发治理河流名录表 2 2 2 4" xfId="1070"/>
    <cellStyle name="差_广东省开发治理河流名录表 2 2 3" xfId="1071"/>
    <cellStyle name="差_广东省开发治理河流名录表 2 2 4" xfId="1072"/>
    <cellStyle name="差_广东省开发治理河流名录表 2 2 5" xfId="1073"/>
    <cellStyle name="差_广东省开发治理河流名录表 2 2 5 2" xfId="1074"/>
    <cellStyle name="差_广东省开发治理河流名录表 2 2 6" xfId="1075"/>
    <cellStyle name="差_广东省开发治理河流名录表 2 3" xfId="1076"/>
    <cellStyle name="差_广东省开发治理河流名录表 2 3 2" xfId="1077"/>
    <cellStyle name="差_广东省开发治理河流名录表 2 3 2 2" xfId="1078"/>
    <cellStyle name="差_广东省开发治理河流名录表 2 3 3" xfId="1079"/>
    <cellStyle name="差_广东省开发治理河流名录表 2 3 4" xfId="1080"/>
    <cellStyle name="差_广东省开发治理河流名录表 2 4" xfId="1081"/>
    <cellStyle name="差_广东省开发治理河流名录表 2 5" xfId="1082"/>
    <cellStyle name="常规 8 3 3 2" xfId="1083"/>
    <cellStyle name="差_广东省开发治理河流名录表 2 6" xfId="1084"/>
    <cellStyle name="差_广东省开发治理河流名录表 2 7" xfId="1085"/>
    <cellStyle name="差_广东省开发治理河流名录表 3" xfId="1086"/>
    <cellStyle name="差_广东省开发治理河流名录表 3 2 2" xfId="1087"/>
    <cellStyle name="差_广东省开发治理河流名录表 3 2 2 2 2" xfId="1088"/>
    <cellStyle name="差_广东省开发治理河流名录表 3 2 2 3 2" xfId="1089"/>
    <cellStyle name="差_广东省开发治理河流名录表 3 2 2 4" xfId="1090"/>
    <cellStyle name="差_广东省开发治理河流名录表 3 2 3" xfId="1091"/>
    <cellStyle name="差_广东省开发治理河流名录表 3 2 4" xfId="1092"/>
    <cellStyle name="差_广东省开发治理河流名录表 3 2 5" xfId="1093"/>
    <cellStyle name="好_广东省河流普查成果表（国家下发版本统计） 3 2 2 3 2" xfId="1094"/>
    <cellStyle name="差_广东省开发治理河流名录表 3 2 5 2" xfId="1095"/>
    <cellStyle name="差_广东省开发治理河流名录表 3 2 6" xfId="1096"/>
    <cellStyle name="差_广东省开发治理河流名录表 3 3 2" xfId="1097"/>
    <cellStyle name="差_广东省开发治理河流名录表 3 3 2 2" xfId="1098"/>
    <cellStyle name="差_广东省开发治理河流名录表 3 3 3" xfId="1099"/>
    <cellStyle name="差_广东省开发治理河流名录表 3 3 3 2" xfId="1100"/>
    <cellStyle name="差_广东省开发治理河流名录表 3 3 4" xfId="1101"/>
    <cellStyle name="差_广东省开发治理河流名录表 3 4" xfId="1102"/>
    <cellStyle name="差_广东省开发治理河流名录表 3 4 2" xfId="1103"/>
    <cellStyle name="差_广东省开发治理河流名录表 3 5" xfId="1104"/>
    <cellStyle name="差_广东省开发治理河流名录表 3 5 2" xfId="1105"/>
    <cellStyle name="差_广东省开发治理河流名录表 3 6" xfId="1106"/>
    <cellStyle name="差_广东省开发治理河流名录表 3 6 2" xfId="1107"/>
    <cellStyle name="差_广东省开发治理河流名录表 3 7" xfId="1108"/>
    <cellStyle name="差_广东省开发治理河流名录表 4" xfId="1109"/>
    <cellStyle name="差_广东省开发治理河流名录表 4 2" xfId="1110"/>
    <cellStyle name="差_广东省开发治理河流名录表 4 2 2" xfId="1111"/>
    <cellStyle name="差_广东省开发治理河流名录表 4 2 2 2 2" xfId="1112"/>
    <cellStyle name="差_广东省开发治理河流名录表 4 2 2 3 2" xfId="1113"/>
    <cellStyle name="差_广东省开发治理河流名录表 4 2 2 4" xfId="1114"/>
    <cellStyle name="差_广东省开发治理河流名录表 4 2 3" xfId="1115"/>
    <cellStyle name="差_广东省开发治理河流名录表 4 2 4" xfId="1116"/>
    <cellStyle name="差_广东省开发治理河流名录表 4 2 6" xfId="1117"/>
    <cellStyle name="差_广东省开发治理河流名录表 4 3" xfId="1118"/>
    <cellStyle name="差_广东省开发治理河流名录表 4 3 2 2" xfId="1119"/>
    <cellStyle name="差_广东省开发治理河流名录表 4 3 3" xfId="1120"/>
    <cellStyle name="差_广东省开发治理河流名录表 4 3 3 2" xfId="1121"/>
    <cellStyle name="差_广东省开发治理河流名录表 4 3 4" xfId="1122"/>
    <cellStyle name="差_广东省开发治理河流名录表 4 4" xfId="1123"/>
    <cellStyle name="差_广东省开发治理河流名录表 4 4 2" xfId="1124"/>
    <cellStyle name="差_广东省开发治理河流名录表 4 5" xfId="1125"/>
    <cellStyle name="差_广东省开发治理河流名录表 4 5 2" xfId="1126"/>
    <cellStyle name="差_广东省开发治理河流名录表 4 6 2" xfId="1127"/>
    <cellStyle name="常规 10" xfId="1128"/>
    <cellStyle name="差_广东省开发治理河流名录表 4 7" xfId="1129"/>
    <cellStyle name="差_广东省开发治理河流名录表 5 2" xfId="1130"/>
    <cellStyle name="差_广东省开发治理河流名录表 5 2 2" xfId="1131"/>
    <cellStyle name="差_广东省开发治理河流名录表 5 2 3" xfId="1132"/>
    <cellStyle name="差_广东省开发治理河流名录表 5 2 4" xfId="1133"/>
    <cellStyle name="差_广东省开发治理河流名录表 5 3" xfId="1134"/>
    <cellStyle name="差_广东省开发治理河流名录表 5 3 2" xfId="1135"/>
    <cellStyle name="差_广东省开发治理河流名录表 5 4" xfId="1136"/>
    <cellStyle name="差_广东省开发治理河流名录表 5 4 2" xfId="1137"/>
    <cellStyle name="差_广东省开发治理河流名录表 5 5" xfId="1138"/>
    <cellStyle name="差_广东省开发治理河流名录表 5 5 2" xfId="1139"/>
    <cellStyle name="常规 2 4 2 2 3" xfId="1140"/>
    <cellStyle name="差_广东省开发治理河流名录表 6" xfId="1141"/>
    <cellStyle name="差_广东省开发治理河流名录表 6 2" xfId="1142"/>
    <cellStyle name="差_广东省开发治理河流名录表 6 2 2" xfId="1143"/>
    <cellStyle name="差_广东省开发治理河流名录表 6 3" xfId="1144"/>
    <cellStyle name="差_广东省开发治理河流名录表 6 3 2" xfId="1145"/>
    <cellStyle name="差_广东省开发治理河流名录表 6 4" xfId="1146"/>
    <cellStyle name="差_广东省开发治理河流名录表 6 4 2" xfId="1147"/>
    <cellStyle name="差_广东省开发治理河流名录表 6 5" xfId="1148"/>
    <cellStyle name="差_广东省开发治理河流名录表 6 5 2" xfId="1149"/>
    <cellStyle name="差_广东省开发治理河流名录表 7" xfId="1150"/>
    <cellStyle name="差_广东省开发治理河流名录表 7 2" xfId="1151"/>
    <cellStyle name="差_广东省开发治理河流名录表 7 2 2" xfId="1152"/>
    <cellStyle name="差_广东省开发治理河流名录表 7 3" xfId="1153"/>
    <cellStyle name="差_广东省开发治理河流名录表 8" xfId="1154"/>
    <cellStyle name="强调文字颜色 4 2 2" xfId="1155"/>
    <cellStyle name="差_广东省开发治理河流名录表 8 2" xfId="1156"/>
    <cellStyle name="强调文字颜色 4 2 2 2" xfId="1157"/>
    <cellStyle name="差_广东省开发治理河流名录表 8 2 2" xfId="1158"/>
    <cellStyle name="强调文字颜色 3 2 2 5" xfId="1159"/>
    <cellStyle name="强调文字颜色 4 2 2 2 2" xfId="1160"/>
    <cellStyle name="差_广东省开发治理河流名录表 8 3" xfId="1161"/>
    <cellStyle name="强调文字颜色 4 2 2 3" xfId="1162"/>
    <cellStyle name="差_广东省开发治理河流名录表 9" xfId="1163"/>
    <cellStyle name="强调文字颜色 4 2 3" xfId="1164"/>
    <cellStyle name="差_广东省开发治理河流名录表 9 2" xfId="1165"/>
    <cellStyle name="强调文字颜色 4 2 3 2" xfId="1166"/>
    <cellStyle name="常规 10 2" xfId="1167"/>
    <cellStyle name="常规 10 2 2" xfId="1168"/>
    <cellStyle name="常规 10 2 2 3 2" xfId="1169"/>
    <cellStyle name="常规 10 2 2 4" xfId="1170"/>
    <cellStyle name="常规 10 2 3" xfId="1171"/>
    <cellStyle name="常规 10 2 4" xfId="1172"/>
    <cellStyle name="常规 10 2 4 2" xfId="1173"/>
    <cellStyle name="常规 10 2 5" xfId="1174"/>
    <cellStyle name="常规 10 2 5 2" xfId="1175"/>
    <cellStyle name="常规 10 2 6" xfId="1176"/>
    <cellStyle name="常规 2 4 3 2 2" xfId="1177"/>
    <cellStyle name="常规 10 3" xfId="1178"/>
    <cellStyle name="常规 10 3 2" xfId="1179"/>
    <cellStyle name="常规 10 3 2 2" xfId="1180"/>
    <cellStyle name="常规 10 3 3 2" xfId="1181"/>
    <cellStyle name="常规 10 4" xfId="1182"/>
    <cellStyle name="常规 10 4 2" xfId="1183"/>
    <cellStyle name="常规 10 5" xfId="1184"/>
    <cellStyle name="常规 10 5 2" xfId="1185"/>
    <cellStyle name="常规 10 6" xfId="1186"/>
    <cellStyle name="常规 10 6 2" xfId="1187"/>
    <cellStyle name="常规 10 7" xfId="1188"/>
    <cellStyle name="常规 11" xfId="1189"/>
    <cellStyle name="常规 11 2" xfId="1190"/>
    <cellStyle name="常规 11 2 2" xfId="1191"/>
    <cellStyle name="常规 11 2 2 2 2" xfId="1192"/>
    <cellStyle name="好_广东省开发治理河流名录表 5 5" xfId="1193"/>
    <cellStyle name="常规 11 2 2 3 2" xfId="1194"/>
    <cellStyle name="好_广东省开发治理河流名录表 3 2 6" xfId="1195"/>
    <cellStyle name="好_广东省开发治理河流名录表 6 5" xfId="1196"/>
    <cellStyle name="常规 11 2 3" xfId="1197"/>
    <cellStyle name="常规 11 3" xfId="1198"/>
    <cellStyle name="常规 11 3 2" xfId="1199"/>
    <cellStyle name="常规 11 4" xfId="1200"/>
    <cellStyle name="常规 11 4 2" xfId="1201"/>
    <cellStyle name="解释性文本 2 3" xfId="1202"/>
    <cellStyle name="常规 11 5" xfId="1203"/>
    <cellStyle name="常规 11 5 2" xfId="1204"/>
    <cellStyle name="常规 11 8" xfId="1205"/>
    <cellStyle name="常规 12" xfId="1206"/>
    <cellStyle name="常规 12 2" xfId="1207"/>
    <cellStyle name="常规 12 2 2" xfId="1208"/>
    <cellStyle name="常规 12 2 2 2 2" xfId="1209"/>
    <cellStyle name="常规 12 2 2 3 2" xfId="1210"/>
    <cellStyle name="常规 12 2 3" xfId="1211"/>
    <cellStyle name="常规 12 3" xfId="1212"/>
    <cellStyle name="常规 12 3 2" xfId="1213"/>
    <cellStyle name="常规 12 4" xfId="1214"/>
    <cellStyle name="常规 12 4 2" xfId="1215"/>
    <cellStyle name="常规 12 5" xfId="1216"/>
    <cellStyle name="常规 12 5 2" xfId="1217"/>
    <cellStyle name="常规 13" xfId="1218"/>
    <cellStyle name="常规 13 2 2 3 2" xfId="1219"/>
    <cellStyle name="注释 3 2 4 2" xfId="1220"/>
    <cellStyle name="常规 13 2 3" xfId="1221"/>
    <cellStyle name="常规 13 3 2" xfId="1222"/>
    <cellStyle name="常规 13 4" xfId="1223"/>
    <cellStyle name="常规 13 4 2" xfId="1224"/>
    <cellStyle name="常规 13 5 2" xfId="1225"/>
    <cellStyle name="检查单元格 2" xfId="1226"/>
    <cellStyle name="常规 14" xfId="1227"/>
    <cellStyle name="常规 14 2 2" xfId="1228"/>
    <cellStyle name="常规 14 2 2 3 2" xfId="1229"/>
    <cellStyle name="常规 14 2 3" xfId="1230"/>
    <cellStyle name="常规 14 3" xfId="1231"/>
    <cellStyle name="常规 14 3 2" xfId="1232"/>
    <cellStyle name="常规 14 4" xfId="1233"/>
    <cellStyle name="常规 14 4 2" xfId="1234"/>
    <cellStyle name="常规 15" xfId="1235"/>
    <cellStyle name="常规 15 2 2" xfId="1236"/>
    <cellStyle name="好_广东省河流普查成果表（国家下发版本统计） 2 5" xfId="1237"/>
    <cellStyle name="常规 15 3" xfId="1238"/>
    <cellStyle name="常规 16" xfId="1239"/>
    <cellStyle name="检查单元格 2 2 2" xfId="1240"/>
    <cellStyle name="注释 6 2 3 2" xfId="1241"/>
    <cellStyle name="常规 16 2" xfId="1242"/>
    <cellStyle name="检查单元格 2 2 2 2" xfId="1243"/>
    <cellStyle name="常规 16 2 2" xfId="1244"/>
    <cellStyle name="常规 16 3" xfId="1245"/>
    <cellStyle name="常规 17" xfId="1246"/>
    <cellStyle name="检查单元格 2 2 3" xfId="1247"/>
    <cellStyle name="注释 4 2" xfId="1248"/>
    <cellStyle name="常规 18" xfId="1249"/>
    <cellStyle name="检查单元格 2 2 4" xfId="1250"/>
    <cellStyle name="注释 4 3" xfId="1251"/>
    <cellStyle name="常规 2" xfId="1252"/>
    <cellStyle name="好_广东省河流普查成果表（国家下发版本统计） 4 5 2" xfId="1253"/>
    <cellStyle name="常规 2 10" xfId="1254"/>
    <cellStyle name="常规 2 10 2" xfId="1255"/>
    <cellStyle name="常规 2 11" xfId="1256"/>
    <cellStyle name="常规 2 12" xfId="1257"/>
    <cellStyle name="常规 2 2" xfId="1258"/>
    <cellStyle name="常规 2 2 2" xfId="1259"/>
    <cellStyle name="输出 2 3 4" xfId="1260"/>
    <cellStyle name="常规 2 2 2 2" xfId="1261"/>
    <cellStyle name="常规 2 2 2 2 2" xfId="1262"/>
    <cellStyle name="常规 2 2 2 2 2 2 2" xfId="1263"/>
    <cellStyle name="注释 2 2 4" xfId="1264"/>
    <cellStyle name="常规 2 2 2 2 2 3" xfId="1265"/>
    <cellStyle name="常规 2 2 2 2 2 3 2" xfId="1266"/>
    <cellStyle name="常规 2 2 2 2 3" xfId="1267"/>
    <cellStyle name="常规 2 2 2 2 3 2" xfId="1268"/>
    <cellStyle name="常规 2 2 2 3" xfId="1269"/>
    <cellStyle name="常规 2 2 2 3 2" xfId="1270"/>
    <cellStyle name="常规 2 2 2 4 2" xfId="1271"/>
    <cellStyle name="强调文字颜色 1 2" xfId="1272"/>
    <cellStyle name="常规 2 2 2 5 2" xfId="1273"/>
    <cellStyle name="强调文字颜色 2 2" xfId="1274"/>
    <cellStyle name="常规 2 2 3" xfId="1275"/>
    <cellStyle name="常规 2 2 3 2" xfId="1276"/>
    <cellStyle name="常规 2 2 3 2 2" xfId="1277"/>
    <cellStyle name="常规 2 2 3 3" xfId="1278"/>
    <cellStyle name="常规 2 2 3 3 2" xfId="1279"/>
    <cellStyle name="好_广东省开发治理河流名录表 2 2 4" xfId="1280"/>
    <cellStyle name="常规 2 2 4" xfId="1281"/>
    <cellStyle name="常规 2 2 4 2" xfId="1282"/>
    <cellStyle name="常规 2 2 5" xfId="1283"/>
    <cellStyle name="常规 2 2 5 2" xfId="1284"/>
    <cellStyle name="常规 2 2 6" xfId="1285"/>
    <cellStyle name="常规 2 2 6 2" xfId="1286"/>
    <cellStyle name="常规 2 3" xfId="1287"/>
    <cellStyle name="常规 2 3 2" xfId="1288"/>
    <cellStyle name="输出 2 4 4" xfId="1289"/>
    <cellStyle name="常规 2 3 2 2" xfId="1290"/>
    <cellStyle name="常规 2 3 2 2 2" xfId="1291"/>
    <cellStyle name="常规 2 3 2 2 2 2" xfId="1292"/>
    <cellStyle name="常规 2 3 2 2 3" xfId="1293"/>
    <cellStyle name="常规 2 3 2 2 3 2" xfId="1294"/>
    <cellStyle name="常规 2 3 2 2 4" xfId="1295"/>
    <cellStyle name="注释 2 3 2" xfId="1296"/>
    <cellStyle name="常规 2 3 2 3" xfId="1297"/>
    <cellStyle name="好_广东省河流普查成果表（国家下发版本统计） 4 2 3 2" xfId="1298"/>
    <cellStyle name="常规 2 3 2 3 2" xfId="1299"/>
    <cellStyle name="常规 2 3 2 4" xfId="1300"/>
    <cellStyle name="常规 2 3 2 4 2" xfId="1301"/>
    <cellStyle name="常规 2 3 2 5" xfId="1302"/>
    <cellStyle name="常规 2 3 2 5 2" xfId="1303"/>
    <cellStyle name="常规 2 3 2 6" xfId="1304"/>
    <cellStyle name="好_广东省开发治理河流名录表 2 2 3 2" xfId="1305"/>
    <cellStyle name="常规 2 3 3" xfId="1306"/>
    <cellStyle name="常规 2 3 3 2" xfId="1307"/>
    <cellStyle name="常规 2 3 3 2 2" xfId="1308"/>
    <cellStyle name="常规 2 3 3 3" xfId="1309"/>
    <cellStyle name="好_广东省河流普查成果表（国家下发版本统计） 4 2 4 2" xfId="1310"/>
    <cellStyle name="常规 2 3 3 3 2" xfId="1311"/>
    <cellStyle name="常规 2 3 3 4" xfId="1312"/>
    <cellStyle name="常规 2 3 4" xfId="1313"/>
    <cellStyle name="常规 2 3 4 2" xfId="1314"/>
    <cellStyle name="常规 2 3 5 2" xfId="1315"/>
    <cellStyle name="常规 2 3 6" xfId="1316"/>
    <cellStyle name="常规 2 3 6 2" xfId="1317"/>
    <cellStyle name="常规 2 3 7" xfId="1318"/>
    <cellStyle name="常规 2 4" xfId="1319"/>
    <cellStyle name="常规 2 4 2" xfId="1320"/>
    <cellStyle name="常规 2 4 2 2" xfId="1321"/>
    <cellStyle name="常规 2 4 2 2 2" xfId="1322"/>
    <cellStyle name="常规 2 4 2 2 2 2" xfId="1323"/>
    <cellStyle name="常规 2 4 2 2 3 2" xfId="1324"/>
    <cellStyle name="常规 2 4 2 2 4" xfId="1325"/>
    <cellStyle name="常规 2 4 2 3" xfId="1326"/>
    <cellStyle name="好_广东省河流普查成果表（国家下发版本统计） 4 3 3 2" xfId="1327"/>
    <cellStyle name="输出 2 2 2" xfId="1328"/>
    <cellStyle name="常规 2 4 2 3 2" xfId="1329"/>
    <cellStyle name="输出 2 2 2 2" xfId="1330"/>
    <cellStyle name="常规 2 4 2 4" xfId="1331"/>
    <cellStyle name="输出 2 2 3" xfId="1332"/>
    <cellStyle name="常规 2 4 2 4 2" xfId="1333"/>
    <cellStyle name="输出 2 2 3 2" xfId="1334"/>
    <cellStyle name="常规 2 4 2 5" xfId="1335"/>
    <cellStyle name="输出 2 2 4" xfId="1336"/>
    <cellStyle name="常规 2 4 2 5 2" xfId="1337"/>
    <cellStyle name="输出 2 2 4 2" xfId="1338"/>
    <cellStyle name="常规 2 4 2 6" xfId="1339"/>
    <cellStyle name="好_广东省开发治理河流名录表 2 3 3 2" xfId="1340"/>
    <cellStyle name="输出 2 2 5" xfId="1341"/>
    <cellStyle name="常规 2 4 3 2" xfId="1342"/>
    <cellStyle name="常规 2 4 3 3" xfId="1343"/>
    <cellStyle name="输出 2 3 2" xfId="1344"/>
    <cellStyle name="常规 2 4 3 4" xfId="1345"/>
    <cellStyle name="输出 2 3 3" xfId="1346"/>
    <cellStyle name="常规 2 4 4" xfId="1347"/>
    <cellStyle name="常规 2 4 4 2" xfId="1348"/>
    <cellStyle name="常规 2 4 5 2" xfId="1349"/>
    <cellStyle name="常规 2 4 6" xfId="1350"/>
    <cellStyle name="常规 2 4 6 2" xfId="1351"/>
    <cellStyle name="常规 2 4 7" xfId="1352"/>
    <cellStyle name="常规 2 5" xfId="1353"/>
    <cellStyle name="常规 2 5 2" xfId="1354"/>
    <cellStyle name="常规 2 5 2 2" xfId="1355"/>
    <cellStyle name="常规 2 5 2 2 2" xfId="1356"/>
    <cellStyle name="常规 2 5 2 3" xfId="1357"/>
    <cellStyle name="常规 2 5 2 3 2" xfId="1358"/>
    <cellStyle name="常规 2 5 2 4" xfId="1359"/>
    <cellStyle name="常规 2 5 3 2" xfId="1360"/>
    <cellStyle name="常规 2 5 4" xfId="1361"/>
    <cellStyle name="链接单元格 2 2 2 2" xfId="1362"/>
    <cellStyle name="常规 2 5 4 2" xfId="1363"/>
    <cellStyle name="常规 2 5 5 2" xfId="1364"/>
    <cellStyle name="常规 2 5 6" xfId="1365"/>
    <cellStyle name="常规 2 6" xfId="1366"/>
    <cellStyle name="常规 2 6 2" xfId="1367"/>
    <cellStyle name="常规 2 6 2 2" xfId="1368"/>
    <cellStyle name="常规 2 6 2 2 2" xfId="1369"/>
    <cellStyle name="常规 2 6 2 3" xfId="1370"/>
    <cellStyle name="常规 3 2" xfId="1371"/>
    <cellStyle name="常规 2 6 2 3 2" xfId="1372"/>
    <cellStyle name="常规 3 2 2" xfId="1373"/>
    <cellStyle name="常规 2 6 2 4" xfId="1374"/>
    <cellStyle name="常规 3 3" xfId="1375"/>
    <cellStyle name="常规 2 6 3 2" xfId="1376"/>
    <cellStyle name="常规 2 6 4" xfId="1377"/>
    <cellStyle name="链接单元格 2 2 3 2" xfId="1378"/>
    <cellStyle name="常规 2 6 4 2" xfId="1379"/>
    <cellStyle name="常规 2 6 5" xfId="1380"/>
    <cellStyle name="常规 2 6 5 2" xfId="1381"/>
    <cellStyle name="常规 2 6 6" xfId="1382"/>
    <cellStyle name="常规 2 7" xfId="1383"/>
    <cellStyle name="常规 2 7 2 2" xfId="1384"/>
    <cellStyle name="常规 2 8" xfId="1385"/>
    <cellStyle name="输入 2" xfId="1386"/>
    <cellStyle name="常规 2 8 2" xfId="1387"/>
    <cellStyle name="输入 2 2" xfId="1388"/>
    <cellStyle name="常规 2 8 2 2" xfId="1389"/>
    <cellStyle name="输入 2 2 2" xfId="1390"/>
    <cellStyle name="常规 2 8 3" xfId="1391"/>
    <cellStyle name="输入 2 3" xfId="1392"/>
    <cellStyle name="常规 2 9" xfId="1393"/>
    <cellStyle name="常规 2 9 2" xfId="1394"/>
    <cellStyle name="常规 3" xfId="1395"/>
    <cellStyle name="常规 3 2 2 3" xfId="1396"/>
    <cellStyle name="常规 3 2 2 3 2" xfId="1397"/>
    <cellStyle name="常规 3 2 3" xfId="1398"/>
    <cellStyle name="常规 3 2 3 2" xfId="1399"/>
    <cellStyle name="常规 3 2 4" xfId="1400"/>
    <cellStyle name="常规 3 2 6" xfId="1401"/>
    <cellStyle name="强调文字颜色 2 2 4 2" xfId="1402"/>
    <cellStyle name="常规 3 3 2" xfId="1403"/>
    <cellStyle name="常规 3 3 2 2" xfId="1404"/>
    <cellStyle name="常规 3 3 3" xfId="1405"/>
    <cellStyle name="常规 3 3 3 2" xfId="1406"/>
    <cellStyle name="常规 3 3 4" xfId="1407"/>
    <cellStyle name="常规 3 4" xfId="1408"/>
    <cellStyle name="常规 3 4 2" xfId="1409"/>
    <cellStyle name="常规 3 5" xfId="1410"/>
    <cellStyle name="常规 3 5 2" xfId="1411"/>
    <cellStyle name="常规 3 6" xfId="1412"/>
    <cellStyle name="常规 3 6 2" xfId="1413"/>
    <cellStyle name="常规 3 7" xfId="1414"/>
    <cellStyle name="常规 4 2 2 2" xfId="1415"/>
    <cellStyle name="常规 4 4 2" xfId="1416"/>
    <cellStyle name="常规 6 4" xfId="1417"/>
    <cellStyle name="常规 4 2 3" xfId="1418"/>
    <cellStyle name="常规 4 5" xfId="1419"/>
    <cellStyle name="常规 4 2 3 2" xfId="1420"/>
    <cellStyle name="常规 4 5 2" xfId="1421"/>
    <cellStyle name="常规 7 4" xfId="1422"/>
    <cellStyle name="常规 4 2 4" xfId="1423"/>
    <cellStyle name="常规 4 2 4 2" xfId="1424"/>
    <cellStyle name="常规 8 4" xfId="1425"/>
    <cellStyle name="常规 4 2 5" xfId="1426"/>
    <cellStyle name="常规 4 3 2 2" xfId="1427"/>
    <cellStyle name="常规 5 4 2" xfId="1428"/>
    <cellStyle name="常规 4 3 3" xfId="1429"/>
    <cellStyle name="常规 5 5" xfId="1430"/>
    <cellStyle name="常规 4 3 3 2" xfId="1431"/>
    <cellStyle name="常规 5 5 2" xfId="1432"/>
    <cellStyle name="常规 5 2 2" xfId="1433"/>
    <cellStyle name="常规 5 2 2 2" xfId="1434"/>
    <cellStyle name="常规 5 2 3" xfId="1435"/>
    <cellStyle name="常规 5 2 3 2" xfId="1436"/>
    <cellStyle name="常规 5 2 4" xfId="1437"/>
    <cellStyle name="常规 5 2 4 2" xfId="1438"/>
    <cellStyle name="常规 5 2 5" xfId="1439"/>
    <cellStyle name="常规 5 3" xfId="1440"/>
    <cellStyle name="常规 5 3 2" xfId="1441"/>
    <cellStyle name="常规 5 3 2 2" xfId="1442"/>
    <cellStyle name="常规 5 3 3" xfId="1443"/>
    <cellStyle name="好_广东省河流普查成果表（国家下发版本统计） 6 2 2 2" xfId="1444"/>
    <cellStyle name="常规 5 3 3 2" xfId="1445"/>
    <cellStyle name="常规 6 2 2" xfId="1446"/>
    <cellStyle name="常规 6 2 2 2" xfId="1447"/>
    <cellStyle name="常规 6 2 3" xfId="1448"/>
    <cellStyle name="常规 6 2 4" xfId="1449"/>
    <cellStyle name="常规 6 2 5" xfId="1450"/>
    <cellStyle name="常规 6 3" xfId="1451"/>
    <cellStyle name="常规 6 3 2" xfId="1452"/>
    <cellStyle name="常规 6 3 2 2" xfId="1453"/>
    <cellStyle name="常规 6 3 3" xfId="1454"/>
    <cellStyle name="常规 6 3 3 2" xfId="1455"/>
    <cellStyle name="常规 6 4 2" xfId="1456"/>
    <cellStyle name="常规 6 5 2" xfId="1457"/>
    <cellStyle name="警告文本 2" xfId="1458"/>
    <cellStyle name="常规 7 2 2" xfId="1459"/>
    <cellStyle name="常规 7 2 2 2" xfId="1460"/>
    <cellStyle name="常规 7 2 3" xfId="1461"/>
    <cellStyle name="常规 7 2 3 2" xfId="1462"/>
    <cellStyle name="常规 7 2 4" xfId="1463"/>
    <cellStyle name="常规 7 2 4 2" xfId="1464"/>
    <cellStyle name="常规 7 2 5" xfId="1465"/>
    <cellStyle name="常规 7 3" xfId="1466"/>
    <cellStyle name="常规 7 3 2" xfId="1467"/>
    <cellStyle name="常规 7 3 2 2" xfId="1468"/>
    <cellStyle name="常规 7 3 3" xfId="1469"/>
    <cellStyle name="常规 7 3 3 2" xfId="1470"/>
    <cellStyle name="常规 7 4 2" xfId="1471"/>
    <cellStyle name="常规 7 5" xfId="1472"/>
    <cellStyle name="常规 7 5 2" xfId="1473"/>
    <cellStyle name="常规 8 2" xfId="1474"/>
    <cellStyle name="常规 8 2 2" xfId="1475"/>
    <cellStyle name="常规 8 2 2 2" xfId="1476"/>
    <cellStyle name="常规 8 2 3" xfId="1477"/>
    <cellStyle name="常规 8 2 3 2" xfId="1478"/>
    <cellStyle name="常规 8 2 4" xfId="1479"/>
    <cellStyle name="常规 8 2 4 2" xfId="1480"/>
    <cellStyle name="常规 8 2 5" xfId="1481"/>
    <cellStyle name="常规 8 3" xfId="1482"/>
    <cellStyle name="常规 8 3 2" xfId="1483"/>
    <cellStyle name="常规 8 3 2 2" xfId="1484"/>
    <cellStyle name="常规 8 3 3" xfId="1485"/>
    <cellStyle name="常规 8 4 2" xfId="1486"/>
    <cellStyle name="常规 8 5" xfId="1487"/>
    <cellStyle name="常规 8 5 2" xfId="1488"/>
    <cellStyle name="常规 9" xfId="1489"/>
    <cellStyle name="常规 9 2" xfId="1490"/>
    <cellStyle name="常规 9 2 2" xfId="1491"/>
    <cellStyle name="注释 7" xfId="1492"/>
    <cellStyle name="常规 9 2 2 2" xfId="1493"/>
    <cellStyle name="注释 7 2" xfId="1494"/>
    <cellStyle name="常规 9 2 3" xfId="1495"/>
    <cellStyle name="注释 8" xfId="1496"/>
    <cellStyle name="常规 9 2 3 2" xfId="1497"/>
    <cellStyle name="注释 8 2" xfId="1498"/>
    <cellStyle name="常规 9 2 4" xfId="1499"/>
    <cellStyle name="常规 9 2 4 2" xfId="1500"/>
    <cellStyle name="常规 9 2 5" xfId="1501"/>
    <cellStyle name="常规 9 3" xfId="1502"/>
    <cellStyle name="常规 9 3 2" xfId="1503"/>
    <cellStyle name="常规 9 3 2 2" xfId="1504"/>
    <cellStyle name="常规 9 3 3" xfId="1505"/>
    <cellStyle name="常规 9 3 3 2" xfId="1506"/>
    <cellStyle name="常规 9 4" xfId="1507"/>
    <cellStyle name="常规 9 4 2" xfId="1508"/>
    <cellStyle name="常规 9 5" xfId="1509"/>
    <cellStyle name="常规 9 5 2" xfId="1510"/>
    <cellStyle name="好 2" xfId="1511"/>
    <cellStyle name="好 2 2" xfId="1512"/>
    <cellStyle name="好 2 2 2" xfId="1513"/>
    <cellStyle name="好 2 2 2 2" xfId="1514"/>
    <cellStyle name="好 2 2 3" xfId="1515"/>
    <cellStyle name="好 2 2 3 2" xfId="1516"/>
    <cellStyle name="好 2 2 4" xfId="1517"/>
    <cellStyle name="好 2 2 4 2" xfId="1518"/>
    <cellStyle name="好 2 2 5" xfId="1519"/>
    <cellStyle name="好 2 4" xfId="1520"/>
    <cellStyle name="好 2 4 2" xfId="1521"/>
    <cellStyle name="好 2 4 3" xfId="1522"/>
    <cellStyle name="好 2 4 4" xfId="1523"/>
    <cellStyle name="好 2 5" xfId="1524"/>
    <cellStyle name="好 2 5 2" xfId="1525"/>
    <cellStyle name="好 2 6" xfId="1526"/>
    <cellStyle name="好_广东省河流普查成果表（国家下发版本统计）" xfId="1527"/>
    <cellStyle name="好_广东省河流普查成果表（国家下发版本统计） 10" xfId="1528"/>
    <cellStyle name="好_广东省河流普查成果表（国家下发版本统计） 10 2" xfId="1529"/>
    <cellStyle name="好_广东省河流普查成果表（国家下发版本统计） 2" xfId="1530"/>
    <cellStyle name="好_广东省河流普查成果表（国家下发版本统计） 2 2" xfId="1531"/>
    <cellStyle name="好_广东省河流普查成果表（国家下发版本统计） 2 2 2" xfId="1532"/>
    <cellStyle name="好_广东省河流普查成果表（国家下发版本统计） 2 2 2 2" xfId="1533"/>
    <cellStyle name="好_广东省河流普查成果表（国家下发版本统计） 2 2 2 2 2" xfId="1534"/>
    <cellStyle name="好_广东省河流普查成果表（国家下发版本统计） 2 2 2 3" xfId="1535"/>
    <cellStyle name="好_广东省河流普查成果表（国家下发版本统计） 2 2 2 4" xfId="1536"/>
    <cellStyle name="解释性文本 2" xfId="1537"/>
    <cellStyle name="好_广东省河流普查成果表（国家下发版本统计） 2 2 3" xfId="1538"/>
    <cellStyle name="好_广东省河流普查成果表（国家下发版本统计） 2 2 3 2" xfId="1539"/>
    <cellStyle name="好_广东省河流普查成果表（国家下发版本统计） 2 2 4" xfId="1540"/>
    <cellStyle name="好_广东省河流普查成果表（国家下发版本统计） 2 2 4 2" xfId="1541"/>
    <cellStyle name="好_广东省河流普查成果表（国家下发版本统计） 2 2 5" xfId="1542"/>
    <cellStyle name="好_广东省河流普查成果表（国家下发版本统计） 7 2" xfId="1543"/>
    <cellStyle name="好_广东省河流普查成果表（国家下发版本统计） 2 2 5 2" xfId="1544"/>
    <cellStyle name="好_广东省河流普查成果表（国家下发版本统计） 7 2 2" xfId="1545"/>
    <cellStyle name="好_广东省河流普查成果表（国家下发版本统计） 2 2 6" xfId="1546"/>
    <cellStyle name="好_广东省河流普查成果表（国家下发版本统计） 7 3" xfId="1547"/>
    <cellStyle name="好_广东省河流普查成果表（国家下发版本统计） 2 3" xfId="1548"/>
    <cellStyle name="好_广东省河流普查成果表（国家下发版本统计） 2 4" xfId="1549"/>
    <cellStyle name="好_广东省河流普查成果表（国家下发版本统计） 2 6" xfId="1550"/>
    <cellStyle name="好_广东省河流普查成果表（国家下发版本统计） 2 7" xfId="1551"/>
    <cellStyle name="好_广东省河流普查成果表（国家下发版本统计） 3" xfId="1552"/>
    <cellStyle name="好_广东省河流普查成果表（国家下发版本统计） 3 2" xfId="1553"/>
    <cellStyle name="好_广东省河流普查成果表（国家下发版本统计） 3 2 2 2" xfId="1554"/>
    <cellStyle name="好_广东省河流普查成果表（国家下发版本统计） 3 2 2 2 2" xfId="1555"/>
    <cellStyle name="好_广东省河流普查成果表（国家下发版本统计） 3 2 2 3" xfId="1556"/>
    <cellStyle name="注释 4 5 2" xfId="1557"/>
    <cellStyle name="好_广东省河流普查成果表（国家下发版本统计） 3 2 2 4" xfId="1558"/>
    <cellStyle name="好_广东省河流普查成果表（国家下发版本统计） 3 2 3" xfId="1559"/>
    <cellStyle name="好_广东省河流普查成果表（国家下发版本统计） 3 2 4" xfId="1560"/>
    <cellStyle name="好_广东省河流普查成果表（国家下发版本统计） 3 2 4 2" xfId="1561"/>
    <cellStyle name="好_广东省河流普查成果表（国家下发版本统计） 3 2 5" xfId="1562"/>
    <cellStyle name="好_广东省河流普查成果表（国家下发版本统计） 3 2 5 2" xfId="1563"/>
    <cellStyle name="好_广东省河流普查成果表（国家下发版本统计） 3 2 6" xfId="1564"/>
    <cellStyle name="好_广东省河流普查成果表（国家下发版本统计） 3 3" xfId="1565"/>
    <cellStyle name="好_广东省河流普查成果表（国家下发版本统计） 3 3 2" xfId="1566"/>
    <cellStyle name="好_广东省河流普查成果表（国家下发版本统计） 3 3 2 2" xfId="1567"/>
    <cellStyle name="好_广东省河流普查成果表（国家下发版本统计） 3 3 3" xfId="1568"/>
    <cellStyle name="好_广东省河流普查成果表（国家下发版本统计） 3 3 3 2" xfId="1569"/>
    <cellStyle name="好_广东省河流普查成果表（国家下发版本统计） 3 3 4" xfId="1570"/>
    <cellStyle name="好_广东省河流普查成果表（国家下发版本统计） 3 4" xfId="1571"/>
    <cellStyle name="好_广东省河流普查成果表（国家下发版本统计） 3 4 2" xfId="1572"/>
    <cellStyle name="好_广东省河流普查成果表（国家下发版本统计） 3 5" xfId="1573"/>
    <cellStyle name="好_广东省河流普查成果表（国家下发版本统计） 3 5 2" xfId="1574"/>
    <cellStyle name="好_广东省河流普查成果表（国家下发版本统计） 3 6" xfId="1575"/>
    <cellStyle name="好_广东省河流普查成果表（国家下发版本统计） 3 6 2" xfId="1576"/>
    <cellStyle name="好_广东省河流普查成果表（国家下发版本统计） 3 7" xfId="1577"/>
    <cellStyle name="好_广东省河流普查成果表（国家下发版本统计） 4" xfId="1578"/>
    <cellStyle name="好_广东省河流普查成果表（国家下发版本统计） 4 2" xfId="1579"/>
    <cellStyle name="好_广东省河流普查成果表（国家下发版本统计） 4 2 2" xfId="1580"/>
    <cellStyle name="好_广东省河流普查成果表（国家下发版本统计） 4 2 2 2" xfId="1581"/>
    <cellStyle name="好_广东省河流普查成果表（国家下发版本统计） 4 2 2 2 2" xfId="1582"/>
    <cellStyle name="好_广东省河流普查成果表（国家下发版本统计） 4 2 2 3" xfId="1583"/>
    <cellStyle name="好_广东省河流普查成果表（国家下发版本统计） 4 2 2 3 2" xfId="1584"/>
    <cellStyle name="好_广东省河流普查成果表（国家下发版本统计） 4 2 2 4" xfId="1585"/>
    <cellStyle name="好_广东省河流普查成果表（国家下发版本统计） 4 2 3" xfId="1586"/>
    <cellStyle name="好_广东省河流普查成果表（国家下发版本统计） 4 2 5" xfId="1587"/>
    <cellStyle name="好_广东省河流普查成果表（国家下发版本统计） 4 2 5 2" xfId="1588"/>
    <cellStyle name="好_广东省河流普查成果表（国家下发版本统计） 4 2 6" xfId="1589"/>
    <cellStyle name="好_广东省河流普查成果表（国家下发版本统计） 4 3" xfId="1590"/>
    <cellStyle name="好_广东省河流普查成果表（国家下发版本统计） 4 3 2" xfId="1591"/>
    <cellStyle name="好_广东省河流普查成果表（国家下发版本统计） 4 3 2 2" xfId="1592"/>
    <cellStyle name="好_广东省河流普查成果表（国家下发版本统计） 4 3 3" xfId="1593"/>
    <cellStyle name="输出 2 2" xfId="1594"/>
    <cellStyle name="好_广东省河流普查成果表（国家下发版本统计） 4 3 4" xfId="1595"/>
    <cellStyle name="输出 2 3" xfId="1596"/>
    <cellStyle name="好_广东省河流普查成果表（国家下发版本统计） 4 4" xfId="1597"/>
    <cellStyle name="好_广东省河流普查成果表（国家下发版本统计） 4 4 2" xfId="1598"/>
    <cellStyle name="好_广东省河流普查成果表（国家下发版本统计） 4 6" xfId="1599"/>
    <cellStyle name="好_广东省河流普查成果表（国家下发版本统计） 4 6 2" xfId="1600"/>
    <cellStyle name="好_广东省河流普查成果表（国家下发版本统计） 5" xfId="1601"/>
    <cellStyle name="好_广东省河流普查成果表（国家下发版本统计） 5 2" xfId="1602"/>
    <cellStyle name="好_广东省河流普查成果表（国家下发版本统计） 5 2 2" xfId="1603"/>
    <cellStyle name="好_广东省河流普查成果表（国家下发版本统计） 5 2 2 2" xfId="1604"/>
    <cellStyle name="好_广东省河流普查成果表（国家下发版本统计） 5 2 3" xfId="1605"/>
    <cellStyle name="好_广东省河流普查成果表（国家下发版本统计） 5 2 3 2" xfId="1606"/>
    <cellStyle name="好_广东省河流普查成果表（国家下发版本统计） 5 2 4" xfId="1607"/>
    <cellStyle name="好_广东省河流普查成果表（国家下发版本统计） 5 3" xfId="1608"/>
    <cellStyle name="好_广东省河流普查成果表（国家下发版本统计） 5 3 2" xfId="1609"/>
    <cellStyle name="好_广东省河流普查成果表（国家下发版本统计） 5 4" xfId="1610"/>
    <cellStyle name="好_广东省河流普查成果表（国家下发版本统计） 5 4 2" xfId="1611"/>
    <cellStyle name="好_广东省河流普查成果表（国家下发版本统计） 5 5" xfId="1612"/>
    <cellStyle name="适中 2 2 2" xfId="1613"/>
    <cellStyle name="好_广东省河流普查成果表（国家下发版本统计） 5 5 2" xfId="1614"/>
    <cellStyle name="适中 2 2 2 2" xfId="1615"/>
    <cellStyle name="好_广东省河流普查成果表（国家下发版本统计） 5 6" xfId="1616"/>
    <cellStyle name="适中 2 2 3" xfId="1617"/>
    <cellStyle name="好_广东省河流普查成果表（国家下发版本统计） 6" xfId="1618"/>
    <cellStyle name="好_广东省河流普查成果表（国家下发版本统计） 6 2" xfId="1619"/>
    <cellStyle name="好_广东省河流普查成果表（国家下发版本统计） 6 2 2" xfId="1620"/>
    <cellStyle name="好_广东省河流普查成果表（国家下发版本统计） 6 2 3 2" xfId="1621"/>
    <cellStyle name="好_广东省河流普查成果表（国家下发版本统计） 6 2 4" xfId="1622"/>
    <cellStyle name="好_广东省河流普查成果表（国家下发版本统计） 6 3" xfId="1623"/>
    <cellStyle name="好_广东省河流普查成果表（国家下发版本统计） 6 3 2" xfId="1624"/>
    <cellStyle name="好_广东省河流普查成果表（国家下发版本统计） 6 4" xfId="1625"/>
    <cellStyle name="好_广东省河流普查成果表（国家下发版本统计） 6 4 2" xfId="1626"/>
    <cellStyle name="好_广东省河流普查成果表（国家下发版本统计） 6 5" xfId="1627"/>
    <cellStyle name="适中 2 3 2" xfId="1628"/>
    <cellStyle name="好_广东省河流普查成果表（国家下发版本统计） 6 5 2" xfId="1629"/>
    <cellStyle name="好_广东省河流普查成果表（国家下发版本统计） 6 6" xfId="1630"/>
    <cellStyle name="适中 2 3 3" xfId="1631"/>
    <cellStyle name="好_广东省河流普查成果表（国家下发版本统计） 7" xfId="1632"/>
    <cellStyle name="好_广东省河流普查成果表（国家下发版本统计） 8" xfId="1633"/>
    <cellStyle name="好_广东省河流普查成果表（国家下发版本统计） 8 2" xfId="1634"/>
    <cellStyle name="好_广东省河流普查成果表（国家下发版本统计） 8 2 2" xfId="1635"/>
    <cellStyle name="好_广东省河流普查成果表（国家下发版本统计） 8 3" xfId="1636"/>
    <cellStyle name="好_广东省河流普查成果表（国家下发版本统计） 9" xfId="1637"/>
    <cellStyle name="好_广东省开发治理河流名录表" xfId="1638"/>
    <cellStyle name="好_广东省开发治理河流名录表 2" xfId="1639"/>
    <cellStyle name="好_广东省开发治理河流名录表 2 2" xfId="1640"/>
    <cellStyle name="好_广东省开发治理河流名录表 2 2 2" xfId="1641"/>
    <cellStyle name="好_广东省开发治理河流名录表 2 2 2 2" xfId="1642"/>
    <cellStyle name="好_广东省开发治理河流名录表 2 2 2 2 2" xfId="1643"/>
    <cellStyle name="好_广东省开发治理河流名录表 2 2 2 3" xfId="1644"/>
    <cellStyle name="好_广东省开发治理河流名录表 2 2 2 3 2" xfId="1645"/>
    <cellStyle name="好_广东省开发治理河流名录表 2 2 2 4" xfId="1646"/>
    <cellStyle name="好_广东省开发治理河流名录表 2 2 3" xfId="1647"/>
    <cellStyle name="好_广东省开发治理河流名录表 2 2 4 2" xfId="1648"/>
    <cellStyle name="好_广东省开发治理河流名录表 2 2 5" xfId="1649"/>
    <cellStyle name="好_广东省开发治理河流名录表 2 2 5 2" xfId="1650"/>
    <cellStyle name="好_广东省开发治理河流名录表 2 2 6" xfId="1651"/>
    <cellStyle name="好_广东省开发治理河流名录表 2 3" xfId="1652"/>
    <cellStyle name="好_广东省开发治理河流名录表 2 3 2" xfId="1653"/>
    <cellStyle name="好_广东省开发治理河流名录表 2 3 2 2" xfId="1654"/>
    <cellStyle name="好_广东省开发治理河流名录表 2 3 3" xfId="1655"/>
    <cellStyle name="好_广东省开发治理河流名录表 2 3 4" xfId="1656"/>
    <cellStyle name="好_广东省开发治理河流名录表 2 4" xfId="1657"/>
    <cellStyle name="好_广东省开发治理河流名录表 2 4 2" xfId="1658"/>
    <cellStyle name="好_广东省开发治理河流名录表 2 5" xfId="1659"/>
    <cellStyle name="好_广东省开发治理河流名录表 2 5 2" xfId="1660"/>
    <cellStyle name="好_广东省开发治理河流名录表 2 6 2" xfId="1661"/>
    <cellStyle name="好_广东省开发治理河流名录表 3" xfId="1662"/>
    <cellStyle name="好_广东省开发治理河流名录表 3 2" xfId="1663"/>
    <cellStyle name="好_广东省开发治理河流名录表 3 2 2" xfId="1664"/>
    <cellStyle name="好_广东省开发治理河流名录表 3 2 2 2" xfId="1665"/>
    <cellStyle name="好_广东省开发治理河流名录表 3 2 2 2 2" xfId="1666"/>
    <cellStyle name="好_广东省开发治理河流名录表 3 2 2 3 2" xfId="1667"/>
    <cellStyle name="好_广东省开发治理河流名录表 3 2 2 4" xfId="1668"/>
    <cellStyle name="好_广东省开发治理河流名录表 3 2 3" xfId="1669"/>
    <cellStyle name="好_广东省开发治理河流名录表 6 2" xfId="1670"/>
    <cellStyle name="好_广东省开发治理河流名录表 3 2 3 2" xfId="1671"/>
    <cellStyle name="好_广东省开发治理河流名录表 6 2 2" xfId="1672"/>
    <cellStyle name="好_广东省开发治理河流名录表 3 2 4" xfId="1673"/>
    <cellStyle name="好_广东省开发治理河流名录表 6 3" xfId="1674"/>
    <cellStyle name="好_广东省开发治理河流名录表 3 2 4 2" xfId="1675"/>
    <cellStyle name="好_广东省开发治理河流名录表 6 3 2" xfId="1676"/>
    <cellStyle name="好_广东省开发治理河流名录表 3 2 5" xfId="1677"/>
    <cellStyle name="好_广东省开发治理河流名录表 6 4" xfId="1678"/>
    <cellStyle name="好_广东省开发治理河流名录表 3 2 5 2" xfId="1679"/>
    <cellStyle name="好_广东省开发治理河流名录表 6 4 2" xfId="1680"/>
    <cellStyle name="好_广东省开发治理河流名录表 3 3" xfId="1681"/>
    <cellStyle name="好_广东省开发治理河流名录表 3 3 2" xfId="1682"/>
    <cellStyle name="好_广东省开发治理河流名录表 3 3 2 2" xfId="1683"/>
    <cellStyle name="好_广东省开发治理河流名录表 3 3 3" xfId="1684"/>
    <cellStyle name="好_广东省开发治理河流名录表 7 2" xfId="1685"/>
    <cellStyle name="好_广东省开发治理河流名录表 3 3 3 2" xfId="1686"/>
    <cellStyle name="好_广东省开发治理河流名录表 7 2 2" xfId="1687"/>
    <cellStyle name="好_广东省开发治理河流名录表 3 3 4" xfId="1688"/>
    <cellStyle name="好_广东省开发治理河流名录表 7 3" xfId="1689"/>
    <cellStyle name="好_广东省开发治理河流名录表 3 4" xfId="1690"/>
    <cellStyle name="注释 7 2 2 2" xfId="1691"/>
    <cellStyle name="好_广东省开发治理河流名录表 3 4 2" xfId="1692"/>
    <cellStyle name="好_广东省开发治理河流名录表 3 5" xfId="1693"/>
    <cellStyle name="好_广东省开发治理河流名录表 3 6" xfId="1694"/>
    <cellStyle name="好_广东省开发治理河流名录表 3 6 2" xfId="1695"/>
    <cellStyle name="好_广东省开发治理河流名录表 3 7" xfId="1696"/>
    <cellStyle name="好_广东省开发治理河流名录表 4" xfId="1697"/>
    <cellStyle name="好_广东省开发治理河流名录表 4 2" xfId="1698"/>
    <cellStyle name="强调文字颜色 1 2 6" xfId="1699"/>
    <cellStyle name="好_广东省开发治理河流名录表 4 2 2" xfId="1700"/>
    <cellStyle name="好_广东省开发治理河流名录表 4 2 2 2" xfId="1701"/>
    <cellStyle name="好_广东省开发治理河流名录表 4 2 2 2 2" xfId="1702"/>
    <cellStyle name="好_广东省开发治理河流名录表 4 2 2 3" xfId="1703"/>
    <cellStyle name="好_广东省开发治理河流名录表 4 2 2 3 2" xfId="1704"/>
    <cellStyle name="好_广东省开发治理河流名录表 4 2 2 4" xfId="1705"/>
    <cellStyle name="好_广东省开发治理河流名录表 4 2 3" xfId="1706"/>
    <cellStyle name="好_广东省开发治理河流名录表 4 2 3 2" xfId="1707"/>
    <cellStyle name="好_广东省开发治理河流名录表 4 2 4" xfId="1708"/>
    <cellStyle name="好_广东省开发治理河流名录表 4 2 4 2" xfId="1709"/>
    <cellStyle name="好_广东省开发治理河流名录表 4 3" xfId="1710"/>
    <cellStyle name="好_广东省开发治理河流名录表 4 3 2" xfId="1711"/>
    <cellStyle name="好_广东省开发治理河流名录表 4 3 3" xfId="1712"/>
    <cellStyle name="好_广东省开发治理河流名录表 4 3 4" xfId="1713"/>
    <cellStyle name="好_广东省开发治理河流名录表 4 4" xfId="1714"/>
    <cellStyle name="注释 7 2 3 2" xfId="1715"/>
    <cellStyle name="好_广东省开发治理河流名录表 4 4 2" xfId="1716"/>
    <cellStyle name="好_广东省开发治理河流名录表 4 5" xfId="1717"/>
    <cellStyle name="好_广东省开发治理河流名录表 4 6" xfId="1718"/>
    <cellStyle name="好_广东省开发治理河流名录表 4 7" xfId="1719"/>
    <cellStyle name="好_广东省开发治理河流名录表 5 2 2 2" xfId="1720"/>
    <cellStyle name="好_广东省开发治理河流名录表 5 2 3 2" xfId="1721"/>
    <cellStyle name="好_广东省开发治理河流名录表 5 2 4" xfId="1722"/>
    <cellStyle name="好_广东省开发治理河流名录表 5 4" xfId="1723"/>
    <cellStyle name="注释 7 2 4 2" xfId="1724"/>
    <cellStyle name="好_广东省开发治理河流名录表 5 4 2" xfId="1725"/>
    <cellStyle name="好_广东省开发治理河流名录表 5 6" xfId="1726"/>
    <cellStyle name="好_广东省开发治理河流名录表 6" xfId="1727"/>
    <cellStyle name="好_广东省开发治理河流名录表 6 2 2 2" xfId="1728"/>
    <cellStyle name="好_广东省开发治理河流名录表 6 2 3 2" xfId="1729"/>
    <cellStyle name="好_广东省开发治理河流名录表 6 2 4" xfId="1730"/>
    <cellStyle name="好_广东省开发治理河流名录表 6 6" xfId="1731"/>
    <cellStyle name="好_广东省开发治理河流名录表 7" xfId="1732"/>
    <cellStyle name="好_广东省开发治理河流名录表 8" xfId="1733"/>
    <cellStyle name="好_广东省开发治理河流名录表 8 2" xfId="1734"/>
    <cellStyle name="好_广东省开发治理河流名录表 8 2 2" xfId="1735"/>
    <cellStyle name="好_广东省开发治理河流名录表 8 3" xfId="1736"/>
    <cellStyle name="好_广东省开发治理河流名录表 9" xfId="1737"/>
    <cellStyle name="好_广东省开发治理河流名录表 9 2" xfId="1738"/>
    <cellStyle name="汇总 2" xfId="1739"/>
    <cellStyle name="汇总 2 2" xfId="1740"/>
    <cellStyle name="汇总 2 2 2" xfId="1741"/>
    <cellStyle name="汇总 2 2 3" xfId="1742"/>
    <cellStyle name="警告文本 2 2 2" xfId="1743"/>
    <cellStyle name="汇总 2 2 3 2" xfId="1744"/>
    <cellStyle name="警告文本 2 2 2 2" xfId="1745"/>
    <cellStyle name="汇总 2 2 4" xfId="1746"/>
    <cellStyle name="警告文本 2 2 3" xfId="1747"/>
    <cellStyle name="汇总 2 2 4 2" xfId="1748"/>
    <cellStyle name="警告文本 2 2 3 2" xfId="1749"/>
    <cellStyle name="汇总 2 2 5" xfId="1750"/>
    <cellStyle name="警告文本 2 2 4" xfId="1751"/>
    <cellStyle name="汇总 2 3" xfId="1752"/>
    <cellStyle name="汇总 2 3 2" xfId="1753"/>
    <cellStyle name="汇总 2 4 2" xfId="1754"/>
    <cellStyle name="链接单元格 2 2 3" xfId="1755"/>
    <cellStyle name="汇总 2 5" xfId="1756"/>
    <cellStyle name="汇总 2 5 2" xfId="1757"/>
    <cellStyle name="汇总 2 6" xfId="1758"/>
    <cellStyle name="计算 2 2" xfId="1759"/>
    <cellStyle name="计算 2 2 2" xfId="1760"/>
    <cellStyle name="计算 2 2 2 2" xfId="1761"/>
    <cellStyle name="计算 2 2 3" xfId="1762"/>
    <cellStyle name="计算 2 2 3 2" xfId="1763"/>
    <cellStyle name="计算 2 2 4" xfId="1764"/>
    <cellStyle name="计算 2 2 4 2" xfId="1765"/>
    <cellStyle name="计算 2 2 5" xfId="1766"/>
    <cellStyle name="注释 4 2 3 2" xfId="1767"/>
    <cellStyle name="计算 2 3" xfId="1768"/>
    <cellStyle name="计算 2 4" xfId="1769"/>
    <cellStyle name="计算 2 4 2" xfId="1770"/>
    <cellStyle name="计算 2 4 3" xfId="1771"/>
    <cellStyle name="计算 2 4 4" xfId="1772"/>
    <cellStyle name="计算 2 5" xfId="1773"/>
    <cellStyle name="计算 2 5 2" xfId="1774"/>
    <cellStyle name="计算 2 6" xfId="1775"/>
    <cellStyle name="检查单元格 2 2" xfId="1776"/>
    <cellStyle name="注释 6 2 3" xfId="1777"/>
    <cellStyle name="检查单元格 2 2 4 2" xfId="1778"/>
    <cellStyle name="注释 4 3 2" xfId="1779"/>
    <cellStyle name="检查单元格 2 2 5" xfId="1780"/>
    <cellStyle name="注释 4 4" xfId="1781"/>
    <cellStyle name="检查单元格 2 3" xfId="1782"/>
    <cellStyle name="注释 6 2 4" xfId="1783"/>
    <cellStyle name="检查单元格 2 3 2" xfId="1784"/>
    <cellStyle name="注释 6 2 4 2" xfId="1785"/>
    <cellStyle name="检查单元格 2 3 3" xfId="1786"/>
    <cellStyle name="注释 5 2" xfId="1787"/>
    <cellStyle name="检查单元格 2 3 4" xfId="1788"/>
    <cellStyle name="注释 5 3" xfId="1789"/>
    <cellStyle name="检查单元格 2 4" xfId="1790"/>
    <cellStyle name="注释 6 2 5" xfId="1791"/>
    <cellStyle name="检查单元格 2 4 2" xfId="1792"/>
    <cellStyle name="检查单元格 2 4 3" xfId="1793"/>
    <cellStyle name="注释 6 2" xfId="1794"/>
    <cellStyle name="检查单元格 2 4 4" xfId="1795"/>
    <cellStyle name="注释 6 3" xfId="1796"/>
    <cellStyle name="检查单元格 2 5" xfId="1797"/>
    <cellStyle name="检查单元格 2 5 2" xfId="1798"/>
    <cellStyle name="检查单元格 2 6" xfId="1799"/>
    <cellStyle name="解释性文本 2 2" xfId="1800"/>
    <cellStyle name="解释性文本 2 2 3 2" xfId="1801"/>
    <cellStyle name="解释性文本 2 3 2" xfId="1802"/>
    <cellStyle name="解释性文本 2 4" xfId="1803"/>
    <cellStyle name="解释性文本 2 4 2" xfId="1804"/>
    <cellStyle name="解释性文本 2 5 2" xfId="1805"/>
    <cellStyle name="解释性文本 2 6" xfId="1806"/>
    <cellStyle name="警告文本 2 2" xfId="1807"/>
    <cellStyle name="警告文本 2 2 4 2" xfId="1808"/>
    <cellStyle name="警告文本 2 2 5" xfId="1809"/>
    <cellStyle name="警告文本 2 3" xfId="1810"/>
    <cellStyle name="警告文本 2 3 2" xfId="1811"/>
    <cellStyle name="警告文本 2 4" xfId="1812"/>
    <cellStyle name="警告文本 2 4 2" xfId="1813"/>
    <cellStyle name="链接单元格 2 2 4" xfId="1814"/>
    <cellStyle name="警告文本 2 5 2" xfId="1815"/>
    <cellStyle name="链接单元格 2" xfId="1816"/>
    <cellStyle name="链接单元格 2 2" xfId="1817"/>
    <cellStyle name="链接单元格 2 2 2" xfId="1818"/>
    <cellStyle name="链接单元格 2 2 4 2" xfId="1819"/>
    <cellStyle name="链接单元格 2 2 5" xfId="1820"/>
    <cellStyle name="链接单元格 2 3" xfId="1821"/>
    <cellStyle name="链接单元格 2 3 2" xfId="1822"/>
    <cellStyle name="链接单元格 2 4" xfId="1823"/>
    <cellStyle name="链接单元格 2 5" xfId="1824"/>
    <cellStyle name="链接单元格 2 5 2" xfId="1825"/>
    <cellStyle name="强调文字颜色 1 2 2" xfId="1826"/>
    <cellStyle name="强调文字颜色 1 2 2 2" xfId="1827"/>
    <cellStyle name="强调文字颜色 1 2 2 2 2" xfId="1828"/>
    <cellStyle name="强调文字颜色 1 2 2 3" xfId="1829"/>
    <cellStyle name="强调文字颜色 1 2 2 3 2" xfId="1830"/>
    <cellStyle name="强调文字颜色 1 2 2 4" xfId="1831"/>
    <cellStyle name="强调文字颜色 1 2 2 4 2" xfId="1832"/>
    <cellStyle name="强调文字颜色 1 2 2 5" xfId="1833"/>
    <cellStyle name="强调文字颜色 1 2 3" xfId="1834"/>
    <cellStyle name="强调文字颜色 1 2 3 2" xfId="1835"/>
    <cellStyle name="强调文字颜色 1 2 3 3" xfId="1836"/>
    <cellStyle name="强调文字颜色 1 2 3 4" xfId="1837"/>
    <cellStyle name="强调文字颜色 1 2 4" xfId="1838"/>
    <cellStyle name="强调文字颜色 1 2 4 2" xfId="1839"/>
    <cellStyle name="强调文字颜色 2 2 5" xfId="1840"/>
    <cellStyle name="强调文字颜色 1 2 4 3" xfId="1841"/>
    <cellStyle name="强调文字颜色 2 2 6" xfId="1842"/>
    <cellStyle name="强调文字颜色 1 2 4 4" xfId="1843"/>
    <cellStyle name="强调文字颜色 1 2 5" xfId="1844"/>
    <cellStyle name="强调文字颜色 1 2 5 2" xfId="1845"/>
    <cellStyle name="强调文字颜色 2 2 2" xfId="1846"/>
    <cellStyle name="强调文字颜色 2 2 2 2" xfId="1847"/>
    <cellStyle name="强调文字颜色 2 2 2 2 2" xfId="1848"/>
    <cellStyle name="强调文字颜色 2 2 2 3" xfId="1849"/>
    <cellStyle name="强调文字颜色 2 2 2 3 2" xfId="1850"/>
    <cellStyle name="强调文字颜色 2 2 2 4" xfId="1851"/>
    <cellStyle name="强调文字颜色 2 2 2 4 2" xfId="1852"/>
    <cellStyle name="强调文字颜色 2 2 2 5" xfId="1853"/>
    <cellStyle name="强调文字颜色 2 2 3" xfId="1854"/>
    <cellStyle name="强调文字颜色 2 2 3 2" xfId="1855"/>
    <cellStyle name="强调文字颜色 2 2 3 3" xfId="1856"/>
    <cellStyle name="强调文字颜色 2 2 3 4" xfId="1857"/>
    <cellStyle name="强调文字颜色 2 2 4" xfId="1858"/>
    <cellStyle name="强调文字颜色 2 2 4 3" xfId="1859"/>
    <cellStyle name="强调文字颜色 2 2 4 4" xfId="1860"/>
    <cellStyle name="强调文字颜色 2 2 5 2" xfId="1861"/>
    <cellStyle name="强调文字颜色 3 2" xfId="1862"/>
    <cellStyle name="强调文字颜色 3 2 2" xfId="1863"/>
    <cellStyle name="强调文字颜色 3 2 2 2" xfId="1864"/>
    <cellStyle name="强调文字颜色 3 2 2 2 2" xfId="1865"/>
    <cellStyle name="强调文字颜色 3 2 2 3" xfId="1866"/>
    <cellStyle name="强调文字颜色 3 2 2 3 2" xfId="1867"/>
    <cellStyle name="强调文字颜色 3 2 2 4" xfId="1868"/>
    <cellStyle name="强调文字颜色 3 2 2 4 2" xfId="1869"/>
    <cellStyle name="强调文字颜色 3 2 3" xfId="1870"/>
    <cellStyle name="强调文字颜色 3 2 3 2" xfId="1871"/>
    <cellStyle name="强调文字颜色 3 2 4" xfId="1872"/>
    <cellStyle name="强调文字颜色 3 2 4 2" xfId="1873"/>
    <cellStyle name="强调文字颜色 3 2 4 3" xfId="1874"/>
    <cellStyle name="强调文字颜色 3 2 4 4" xfId="1875"/>
    <cellStyle name="强调文字颜色 3 2 5 2" xfId="1876"/>
    <cellStyle name="强调文字颜色 4 2" xfId="1877"/>
    <cellStyle name="强调文字颜色 4 2 2 4" xfId="1878"/>
    <cellStyle name="强调文字颜色 4 2 2 4 2" xfId="1879"/>
    <cellStyle name="强调文字颜色 4 2 2 5" xfId="1880"/>
    <cellStyle name="强调文字颜色 4 2 3 3" xfId="1881"/>
    <cellStyle name="强调文字颜色 4 2 3 4" xfId="1882"/>
    <cellStyle name="强调文字颜色 4 2 4" xfId="1883"/>
    <cellStyle name="强调文字颜色 4 2 4 2" xfId="1884"/>
    <cellStyle name="强调文字颜色 4 2 4 3" xfId="1885"/>
    <cellStyle name="强调文字颜色 4 2 4 4" xfId="1886"/>
    <cellStyle name="强调文字颜色 4 2 5" xfId="1887"/>
    <cellStyle name="强调文字颜色 5 2" xfId="1888"/>
    <cellStyle name="强调文字颜色 5 2 2" xfId="1889"/>
    <cellStyle name="强调文字颜色 5 2 2 2" xfId="1890"/>
    <cellStyle name="强调文字颜色 5 2 2 3" xfId="1891"/>
    <cellStyle name="强调文字颜色 5 2 2 3 2" xfId="1892"/>
    <cellStyle name="强调文字颜色 5 2 2 4" xfId="1893"/>
    <cellStyle name="强调文字颜色 5 2 2 4 2" xfId="1894"/>
    <cellStyle name="强调文字颜色 5 2 2 5" xfId="1895"/>
    <cellStyle name="强调文字颜色 5 2 3" xfId="1896"/>
    <cellStyle name="强调文字颜色 5 2 3 2" xfId="1897"/>
    <cellStyle name="强调文字颜色 5 2 3 3" xfId="1898"/>
    <cellStyle name="强调文字颜色 5 2 3 4" xfId="1899"/>
    <cellStyle name="强调文字颜色 5 2 4" xfId="1900"/>
    <cellStyle name="强调文字颜色 5 2 4 2" xfId="1901"/>
    <cellStyle name="强调文字颜色 5 2 4 3" xfId="1902"/>
    <cellStyle name="强调文字颜色 5 2 4 4" xfId="1903"/>
    <cellStyle name="强调文字颜色 5 2 5" xfId="1904"/>
    <cellStyle name="强调文字颜色 5 2 5 2" xfId="1905"/>
    <cellStyle name="输入 2 2 3" xfId="1906"/>
    <cellStyle name="强调文字颜色 6 2" xfId="1907"/>
    <cellStyle name="强调文字颜色 6 2 2" xfId="1908"/>
    <cellStyle name="强调文字颜色 6 2 2 2" xfId="1909"/>
    <cellStyle name="强调文字颜色 6 2 2 2 2" xfId="1910"/>
    <cellStyle name="强调文字颜色 6 2 2 3" xfId="1911"/>
    <cellStyle name="强调文字颜色 6 2 2 3 2" xfId="1912"/>
    <cellStyle name="强调文字颜色 6 2 2 4" xfId="1913"/>
    <cellStyle name="强调文字颜色 6 2 2 4 2" xfId="1914"/>
    <cellStyle name="强调文字颜色 6 2 2 5" xfId="1915"/>
    <cellStyle name="强调文字颜色 6 2 3" xfId="1916"/>
    <cellStyle name="强调文字颜色 6 2 3 2" xfId="1917"/>
    <cellStyle name="强调文字颜色 6 2 3 3" xfId="1918"/>
    <cellStyle name="强调文字颜色 6 2 3 4" xfId="1919"/>
    <cellStyle name="强调文字颜色 6 2 4" xfId="1920"/>
    <cellStyle name="适中 2 2 4 2" xfId="1921"/>
    <cellStyle name="强调文字颜色 6 2 4 2" xfId="1922"/>
    <cellStyle name="强调文字颜色 6 2 4 3" xfId="1923"/>
    <cellStyle name="强调文字颜色 6 2 4 4" xfId="1924"/>
    <cellStyle name="强调文字颜色 6 2 5" xfId="1925"/>
    <cellStyle name="强调文字颜色 6 2 5 2" xfId="1926"/>
    <cellStyle name="适中 2 2 3 2" xfId="1927"/>
    <cellStyle name="适中 2 2 4" xfId="1928"/>
    <cellStyle name="适中 2 2 5" xfId="1929"/>
    <cellStyle name="适中 2 3 4" xfId="1930"/>
    <cellStyle name="适中 2 4 3" xfId="1931"/>
    <cellStyle name="适中 2 4 4" xfId="1932"/>
    <cellStyle name="适中 2 5" xfId="1933"/>
    <cellStyle name="适中 2 5 2" xfId="1934"/>
    <cellStyle name="适中 2 6" xfId="1935"/>
    <cellStyle name="输出 2" xfId="1936"/>
    <cellStyle name="输出 2 4" xfId="1937"/>
    <cellStyle name="输出 2 4 2" xfId="1938"/>
    <cellStyle name="输出 2 4 3" xfId="1939"/>
    <cellStyle name="输出 2 5" xfId="1940"/>
    <cellStyle name="输出 2 5 2" xfId="1941"/>
    <cellStyle name="输出 2 6" xfId="1942"/>
    <cellStyle name="输入 2 2 4" xfId="1943"/>
    <cellStyle name="输入 2 2 5" xfId="1944"/>
    <cellStyle name="输入 2 3 2" xfId="1945"/>
    <cellStyle name="输入 2 3 3" xfId="1946"/>
    <cellStyle name="输入 2 3 4" xfId="1947"/>
    <cellStyle name="输入 2 4" xfId="1948"/>
    <cellStyle name="输入 2 4 2" xfId="1949"/>
    <cellStyle name="输入 2 4 3" xfId="1950"/>
    <cellStyle name="输入 2 4 4" xfId="1951"/>
    <cellStyle name="输入 2 5" xfId="1952"/>
    <cellStyle name="输入 2 5 2" xfId="1953"/>
    <cellStyle name="输入 2 6" xfId="1954"/>
    <cellStyle name="注释 2" xfId="1955"/>
    <cellStyle name="注释 2 2" xfId="1956"/>
    <cellStyle name="注释 2 2 2" xfId="1957"/>
    <cellStyle name="注释 2 2 2 2" xfId="1958"/>
    <cellStyle name="注释 2 2 3" xfId="1959"/>
    <cellStyle name="注释 2 2 3 2" xfId="1960"/>
    <cellStyle name="注释 2 2 4 2" xfId="1961"/>
    <cellStyle name="注释 2 2 5" xfId="1962"/>
    <cellStyle name="注释 2 3 2 2" xfId="1963"/>
    <cellStyle name="注释 2 3 2 3" xfId="1964"/>
    <cellStyle name="注释 2 3 2 4" xfId="1965"/>
    <cellStyle name="注释 2 3 3" xfId="1966"/>
    <cellStyle name="注释 2 4 2" xfId="1967"/>
    <cellStyle name="注释 2 4 3" xfId="1968"/>
    <cellStyle name="注释 2 4 4" xfId="1969"/>
    <cellStyle name="注释 2 5 2" xfId="1970"/>
    <cellStyle name="注释 2 6" xfId="1971"/>
    <cellStyle name="注释 3" xfId="1972"/>
    <cellStyle name="注释 3 2 2 2" xfId="1973"/>
    <cellStyle name="注释 3 2 5" xfId="1974"/>
    <cellStyle name="注释 3 3 2 2" xfId="1975"/>
    <cellStyle name="注释 3 3 2 3" xfId="1976"/>
    <cellStyle name="注释 3 3 2 4" xfId="1977"/>
    <cellStyle name="注释 3 4 2" xfId="1978"/>
    <cellStyle name="注释 3 4 3" xfId="1979"/>
    <cellStyle name="注释 3 4 4" xfId="1980"/>
    <cellStyle name="注释 4" xfId="1981"/>
    <cellStyle name="注释 4 2 2 2" xfId="1982"/>
    <cellStyle name="注释 4 2 4" xfId="1983"/>
    <cellStyle name="注释 4 2 4 2" xfId="1984"/>
    <cellStyle name="注释 4 2 5" xfId="1985"/>
    <cellStyle name="注释 4 3 2 2" xfId="1986"/>
    <cellStyle name="注释 4 3 2 3" xfId="1987"/>
    <cellStyle name="注释 4 3 3" xfId="1988"/>
    <cellStyle name="注释 4 4 2" xfId="1989"/>
    <cellStyle name="注释 4 4 3" xfId="1990"/>
    <cellStyle name="注释 4 4 4" xfId="1991"/>
    <cellStyle name="注释 4 5" xfId="1992"/>
    <cellStyle name="注释 4 6" xfId="1993"/>
    <cellStyle name="注释 5" xfId="1994"/>
    <cellStyle name="注释 5 2 2" xfId="1995"/>
    <cellStyle name="注释 5 2 2 2" xfId="1996"/>
    <cellStyle name="注释 5 2 3" xfId="1997"/>
    <cellStyle name="注释 5 2 3 2" xfId="1998"/>
    <cellStyle name="注释 5 2 4 2" xfId="1999"/>
    <cellStyle name="注释 5 3 2" xfId="2000"/>
    <cellStyle name="注释 5 3 2 2" xfId="2001"/>
    <cellStyle name="注释 5 3 2 3" xfId="2002"/>
    <cellStyle name="注释 5 3 2 4" xfId="2003"/>
    <cellStyle name="注释 5 3 3" xfId="2004"/>
    <cellStyle name="注释 5 4" xfId="2005"/>
    <cellStyle name="注释 5 4 2" xfId="2006"/>
    <cellStyle name="注释 5 4 3" xfId="2007"/>
    <cellStyle name="注释 5 4 4" xfId="2008"/>
    <cellStyle name="注释 5 5" xfId="2009"/>
    <cellStyle name="注释 5 5 2" xfId="2010"/>
    <cellStyle name="注释 5 6" xfId="2011"/>
    <cellStyle name="注释 6" xfId="2012"/>
    <cellStyle name="注释 6 2 2" xfId="2013"/>
    <cellStyle name="注释 6 3 2" xfId="2014"/>
    <cellStyle name="注释 6 3 3" xfId="2015"/>
    <cellStyle name="注释 6 4" xfId="2016"/>
    <cellStyle name="注释 6 4 2" xfId="2017"/>
    <cellStyle name="注释 6 4 3" xfId="2018"/>
    <cellStyle name="注释 6 4 4" xfId="2019"/>
    <cellStyle name="注释 6 5" xfId="2020"/>
    <cellStyle name="注释 6 5 2" xfId="2021"/>
    <cellStyle name="注释 6 6" xfId="2022"/>
    <cellStyle name="注释 7 2 2" xfId="2023"/>
    <cellStyle name="注释 7 2 3" xfId="2024"/>
    <cellStyle name="注释 7 2 4" xfId="2025"/>
    <cellStyle name="注释 7 2 5" xfId="2026"/>
    <cellStyle name="注释 7 3" xfId="2027"/>
    <cellStyle name="注释 7 3 2" xfId="2028"/>
    <cellStyle name="注释 7 3 2 2" xfId="2029"/>
    <cellStyle name="注释 7 3 2 3" xfId="2030"/>
    <cellStyle name="注释 7 3 2 4" xfId="2031"/>
    <cellStyle name="注释 7 3 3" xfId="2032"/>
    <cellStyle name="注释 7 4" xfId="2033"/>
    <cellStyle name="注释 7 4 2" xfId="2034"/>
    <cellStyle name="注释 7 4 3" xfId="2035"/>
    <cellStyle name="注释 7 4 4" xfId="2036"/>
    <cellStyle name="注释 7 5" xfId="2037"/>
    <cellStyle name="注释 7 5 2" xfId="2038"/>
    <cellStyle name="注释 7 6" xfId="2039"/>
    <cellStyle name="注释 8 2 2" xfId="2040"/>
    <cellStyle name="注释 8 2 2 2" xfId="2041"/>
    <cellStyle name="注释 8 2 4 2" xfId="2042"/>
    <cellStyle name="注释 8 3" xfId="2043"/>
    <cellStyle name="注释 8 3 2" xfId="2044"/>
    <cellStyle name="注释 8 3 2 2" xfId="2045"/>
    <cellStyle name="注释 8 3 2 3" xfId="2046"/>
    <cellStyle name="注释 8 3 2 4" xfId="2047"/>
    <cellStyle name="注释 8 4" xfId="2048"/>
    <cellStyle name="注释 8 4 2" xfId="2049"/>
    <cellStyle name="常规 2 10 2 2" xfId="2050"/>
  </cellStyles>
  <dxfs count="1">
    <dxf>
      <font>
        <color rgb="FFFFFFFF"/>
      </font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561975</xdr:colOff>
      <xdr:row>546</xdr:row>
      <xdr:rowOff>171450</xdr:rowOff>
    </xdr:from>
    <xdr:to>
      <xdr:col>18</xdr:col>
      <xdr:colOff>9525</xdr:colOff>
      <xdr:row>546</xdr:row>
      <xdr:rowOff>171450</xdr:rowOff>
    </xdr:to>
    <xdr:cxnSp>
      <xdr:nvCxnSpPr>
        <xdr:cNvPr id="2" name="自选图形 4"/>
        <xdr:cNvCxnSpPr>
          <a:cxnSpLocks noChangeShapeType="1"/>
        </xdr:cNvCxnSpPr>
      </xdr:nvCxnSpPr>
      <xdr:spPr>
        <a:xfrm flipH="1">
          <a:off x="20593685" y="87816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548</xdr:row>
      <xdr:rowOff>171450</xdr:rowOff>
    </xdr:from>
    <xdr:to>
      <xdr:col>18</xdr:col>
      <xdr:colOff>9525</xdr:colOff>
      <xdr:row>548</xdr:row>
      <xdr:rowOff>171450</xdr:rowOff>
    </xdr:to>
    <xdr:cxnSp>
      <xdr:nvCxnSpPr>
        <xdr:cNvPr id="3" name="自选图形 4"/>
        <xdr:cNvCxnSpPr>
          <a:cxnSpLocks noChangeShapeType="1"/>
        </xdr:cNvCxnSpPr>
      </xdr:nvCxnSpPr>
      <xdr:spPr>
        <a:xfrm flipH="1">
          <a:off x="20593685" y="88121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549</xdr:row>
      <xdr:rowOff>171450</xdr:rowOff>
    </xdr:from>
    <xdr:to>
      <xdr:col>18</xdr:col>
      <xdr:colOff>9525</xdr:colOff>
      <xdr:row>549</xdr:row>
      <xdr:rowOff>171450</xdr:rowOff>
    </xdr:to>
    <xdr:cxnSp>
      <xdr:nvCxnSpPr>
        <xdr:cNvPr id="4" name="自选图形 4"/>
        <xdr:cNvCxnSpPr>
          <a:cxnSpLocks noChangeShapeType="1"/>
        </xdr:cNvCxnSpPr>
      </xdr:nvCxnSpPr>
      <xdr:spPr>
        <a:xfrm flipH="1">
          <a:off x="20593685" y="88273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550</xdr:row>
      <xdr:rowOff>171450</xdr:rowOff>
    </xdr:from>
    <xdr:to>
      <xdr:col>18</xdr:col>
      <xdr:colOff>9525</xdr:colOff>
      <xdr:row>550</xdr:row>
      <xdr:rowOff>171450</xdr:rowOff>
    </xdr:to>
    <xdr:cxnSp>
      <xdr:nvCxnSpPr>
        <xdr:cNvPr id="5" name="自选图形 4"/>
        <xdr:cNvCxnSpPr>
          <a:cxnSpLocks noChangeShapeType="1"/>
        </xdr:cNvCxnSpPr>
      </xdr:nvCxnSpPr>
      <xdr:spPr>
        <a:xfrm flipH="1">
          <a:off x="20593685" y="88426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551</xdr:row>
      <xdr:rowOff>171450</xdr:rowOff>
    </xdr:from>
    <xdr:to>
      <xdr:col>18</xdr:col>
      <xdr:colOff>9525</xdr:colOff>
      <xdr:row>551</xdr:row>
      <xdr:rowOff>171450</xdr:rowOff>
    </xdr:to>
    <xdr:cxnSp>
      <xdr:nvCxnSpPr>
        <xdr:cNvPr id="6" name="自选图形 4"/>
        <xdr:cNvCxnSpPr>
          <a:cxnSpLocks noChangeShapeType="1"/>
        </xdr:cNvCxnSpPr>
      </xdr:nvCxnSpPr>
      <xdr:spPr>
        <a:xfrm flipH="1">
          <a:off x="20593685" y="88578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552</xdr:row>
      <xdr:rowOff>171450</xdr:rowOff>
    </xdr:from>
    <xdr:to>
      <xdr:col>18</xdr:col>
      <xdr:colOff>9525</xdr:colOff>
      <xdr:row>552</xdr:row>
      <xdr:rowOff>171450</xdr:rowOff>
    </xdr:to>
    <xdr:cxnSp>
      <xdr:nvCxnSpPr>
        <xdr:cNvPr id="7" name="自选图形 4"/>
        <xdr:cNvCxnSpPr>
          <a:cxnSpLocks noChangeShapeType="1"/>
        </xdr:cNvCxnSpPr>
      </xdr:nvCxnSpPr>
      <xdr:spPr>
        <a:xfrm flipH="1">
          <a:off x="20593685" y="88731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200025</xdr:rowOff>
    </xdr:from>
    <xdr:to>
      <xdr:col>18</xdr:col>
      <xdr:colOff>9525</xdr:colOff>
      <xdr:row>553</xdr:row>
      <xdr:rowOff>200025</xdr:rowOff>
    </xdr:to>
    <xdr:cxnSp>
      <xdr:nvCxnSpPr>
        <xdr:cNvPr id="8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554</xdr:row>
      <xdr:rowOff>200025</xdr:rowOff>
    </xdr:from>
    <xdr:to>
      <xdr:col>18</xdr:col>
      <xdr:colOff>9525</xdr:colOff>
      <xdr:row>554</xdr:row>
      <xdr:rowOff>200025</xdr:rowOff>
    </xdr:to>
    <xdr:cxnSp>
      <xdr:nvCxnSpPr>
        <xdr:cNvPr id="9" name="自选图形 4"/>
        <xdr:cNvCxnSpPr>
          <a:cxnSpLocks noChangeShapeType="1"/>
        </xdr:cNvCxnSpPr>
      </xdr:nvCxnSpPr>
      <xdr:spPr>
        <a:xfrm flipH="1">
          <a:off x="20593685" y="89035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555</xdr:row>
      <xdr:rowOff>200025</xdr:rowOff>
    </xdr:from>
    <xdr:to>
      <xdr:col>18</xdr:col>
      <xdr:colOff>9525</xdr:colOff>
      <xdr:row>555</xdr:row>
      <xdr:rowOff>200025</xdr:rowOff>
    </xdr:to>
    <xdr:cxnSp>
      <xdr:nvCxnSpPr>
        <xdr:cNvPr id="10" name="自选图形 4"/>
        <xdr:cNvCxnSpPr>
          <a:cxnSpLocks noChangeShapeType="1"/>
        </xdr:cNvCxnSpPr>
      </xdr:nvCxnSpPr>
      <xdr:spPr>
        <a:xfrm flipH="1">
          <a:off x="20593685" y="89188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556</xdr:row>
      <xdr:rowOff>200025</xdr:rowOff>
    </xdr:from>
    <xdr:to>
      <xdr:col>18</xdr:col>
      <xdr:colOff>9525</xdr:colOff>
      <xdr:row>556</xdr:row>
      <xdr:rowOff>200025</xdr:rowOff>
    </xdr:to>
    <xdr:cxnSp>
      <xdr:nvCxnSpPr>
        <xdr:cNvPr id="11" name="自选图形 4"/>
        <xdr:cNvCxnSpPr>
          <a:cxnSpLocks noChangeShapeType="1"/>
        </xdr:cNvCxnSpPr>
      </xdr:nvCxnSpPr>
      <xdr:spPr>
        <a:xfrm flipH="1">
          <a:off x="20593685" y="89340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557</xdr:row>
      <xdr:rowOff>200025</xdr:rowOff>
    </xdr:from>
    <xdr:to>
      <xdr:col>18</xdr:col>
      <xdr:colOff>9525</xdr:colOff>
      <xdr:row>557</xdr:row>
      <xdr:rowOff>200025</xdr:rowOff>
    </xdr:to>
    <xdr:cxnSp>
      <xdr:nvCxnSpPr>
        <xdr:cNvPr id="12" name="自选图形 4"/>
        <xdr:cNvCxnSpPr>
          <a:cxnSpLocks noChangeShapeType="1"/>
        </xdr:cNvCxnSpPr>
      </xdr:nvCxnSpPr>
      <xdr:spPr>
        <a:xfrm flipH="1">
          <a:off x="20593685" y="89493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558</xdr:row>
      <xdr:rowOff>200025</xdr:rowOff>
    </xdr:from>
    <xdr:to>
      <xdr:col>18</xdr:col>
      <xdr:colOff>9525</xdr:colOff>
      <xdr:row>558</xdr:row>
      <xdr:rowOff>200025</xdr:rowOff>
    </xdr:to>
    <xdr:cxnSp>
      <xdr:nvCxnSpPr>
        <xdr:cNvPr id="13" name="自选图形 4"/>
        <xdr:cNvCxnSpPr>
          <a:cxnSpLocks noChangeShapeType="1"/>
        </xdr:cNvCxnSpPr>
      </xdr:nvCxnSpPr>
      <xdr:spPr>
        <a:xfrm flipH="1">
          <a:off x="20593685" y="89645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559</xdr:row>
      <xdr:rowOff>171450</xdr:rowOff>
    </xdr:from>
    <xdr:to>
      <xdr:col>18</xdr:col>
      <xdr:colOff>9525</xdr:colOff>
      <xdr:row>559</xdr:row>
      <xdr:rowOff>171450</xdr:rowOff>
    </xdr:to>
    <xdr:cxnSp>
      <xdr:nvCxnSpPr>
        <xdr:cNvPr id="14" name="自选图形 4"/>
        <xdr:cNvCxnSpPr>
          <a:cxnSpLocks noChangeShapeType="1"/>
        </xdr:cNvCxnSpPr>
      </xdr:nvCxnSpPr>
      <xdr:spPr>
        <a:xfrm flipH="1">
          <a:off x="20593685" y="89797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560</xdr:row>
      <xdr:rowOff>171450</xdr:rowOff>
    </xdr:from>
    <xdr:to>
      <xdr:col>18</xdr:col>
      <xdr:colOff>9525</xdr:colOff>
      <xdr:row>560</xdr:row>
      <xdr:rowOff>171450</xdr:rowOff>
    </xdr:to>
    <xdr:cxnSp>
      <xdr:nvCxnSpPr>
        <xdr:cNvPr id="15" name="自选图形 4"/>
        <xdr:cNvCxnSpPr>
          <a:cxnSpLocks noChangeShapeType="1"/>
        </xdr:cNvCxnSpPr>
      </xdr:nvCxnSpPr>
      <xdr:spPr>
        <a:xfrm flipH="1">
          <a:off x="20593685" y="89950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561</xdr:row>
      <xdr:rowOff>171450</xdr:rowOff>
    </xdr:from>
    <xdr:to>
      <xdr:col>18</xdr:col>
      <xdr:colOff>9525</xdr:colOff>
      <xdr:row>561</xdr:row>
      <xdr:rowOff>171450</xdr:rowOff>
    </xdr:to>
    <xdr:cxnSp>
      <xdr:nvCxnSpPr>
        <xdr:cNvPr id="16" name="自选图形 4"/>
        <xdr:cNvCxnSpPr>
          <a:cxnSpLocks noChangeShapeType="1"/>
        </xdr:cNvCxnSpPr>
      </xdr:nvCxnSpPr>
      <xdr:spPr>
        <a:xfrm flipH="1">
          <a:off x="20593685" y="90102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547</xdr:row>
      <xdr:rowOff>171450</xdr:rowOff>
    </xdr:from>
    <xdr:to>
      <xdr:col>18</xdr:col>
      <xdr:colOff>9525</xdr:colOff>
      <xdr:row>547</xdr:row>
      <xdr:rowOff>171450</xdr:rowOff>
    </xdr:to>
    <xdr:cxnSp>
      <xdr:nvCxnSpPr>
        <xdr:cNvPr id="17" name="自选图形 4"/>
        <xdr:cNvCxnSpPr>
          <a:cxnSpLocks noChangeShapeType="1"/>
        </xdr:cNvCxnSpPr>
      </xdr:nvCxnSpPr>
      <xdr:spPr>
        <a:xfrm flipH="1">
          <a:off x="20593685" y="87969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548</xdr:row>
      <xdr:rowOff>171450</xdr:rowOff>
    </xdr:from>
    <xdr:to>
      <xdr:col>18</xdr:col>
      <xdr:colOff>9525</xdr:colOff>
      <xdr:row>548</xdr:row>
      <xdr:rowOff>171450</xdr:rowOff>
    </xdr:to>
    <xdr:cxnSp>
      <xdr:nvCxnSpPr>
        <xdr:cNvPr id="18" name="自选图形 4"/>
        <xdr:cNvCxnSpPr>
          <a:cxnSpLocks noChangeShapeType="1"/>
        </xdr:cNvCxnSpPr>
      </xdr:nvCxnSpPr>
      <xdr:spPr>
        <a:xfrm flipH="1">
          <a:off x="20593685" y="88121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549</xdr:row>
      <xdr:rowOff>171450</xdr:rowOff>
    </xdr:from>
    <xdr:to>
      <xdr:col>18</xdr:col>
      <xdr:colOff>9525</xdr:colOff>
      <xdr:row>549</xdr:row>
      <xdr:rowOff>171450</xdr:rowOff>
    </xdr:to>
    <xdr:cxnSp>
      <xdr:nvCxnSpPr>
        <xdr:cNvPr id="19" name="自选图形 4"/>
        <xdr:cNvCxnSpPr>
          <a:cxnSpLocks noChangeShapeType="1"/>
        </xdr:cNvCxnSpPr>
      </xdr:nvCxnSpPr>
      <xdr:spPr>
        <a:xfrm flipH="1">
          <a:off x="20593685" y="88273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550</xdr:row>
      <xdr:rowOff>171450</xdr:rowOff>
    </xdr:from>
    <xdr:to>
      <xdr:col>18</xdr:col>
      <xdr:colOff>9525</xdr:colOff>
      <xdr:row>550</xdr:row>
      <xdr:rowOff>171450</xdr:rowOff>
    </xdr:to>
    <xdr:cxnSp>
      <xdr:nvCxnSpPr>
        <xdr:cNvPr id="20" name="自选图形 4"/>
        <xdr:cNvCxnSpPr>
          <a:cxnSpLocks noChangeShapeType="1"/>
        </xdr:cNvCxnSpPr>
      </xdr:nvCxnSpPr>
      <xdr:spPr>
        <a:xfrm flipH="1">
          <a:off x="20593685" y="88426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551</xdr:row>
      <xdr:rowOff>171450</xdr:rowOff>
    </xdr:from>
    <xdr:to>
      <xdr:col>18</xdr:col>
      <xdr:colOff>9525</xdr:colOff>
      <xdr:row>551</xdr:row>
      <xdr:rowOff>171450</xdr:rowOff>
    </xdr:to>
    <xdr:cxnSp>
      <xdr:nvCxnSpPr>
        <xdr:cNvPr id="21" name="自选图形 4"/>
        <xdr:cNvCxnSpPr>
          <a:cxnSpLocks noChangeShapeType="1"/>
        </xdr:cNvCxnSpPr>
      </xdr:nvCxnSpPr>
      <xdr:spPr>
        <a:xfrm flipH="1">
          <a:off x="20593685" y="88578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552</xdr:row>
      <xdr:rowOff>171450</xdr:rowOff>
    </xdr:from>
    <xdr:to>
      <xdr:col>18</xdr:col>
      <xdr:colOff>9525</xdr:colOff>
      <xdr:row>552</xdr:row>
      <xdr:rowOff>171450</xdr:rowOff>
    </xdr:to>
    <xdr:cxnSp>
      <xdr:nvCxnSpPr>
        <xdr:cNvPr id="22" name="自选图形 4"/>
        <xdr:cNvCxnSpPr>
          <a:cxnSpLocks noChangeShapeType="1"/>
        </xdr:cNvCxnSpPr>
      </xdr:nvCxnSpPr>
      <xdr:spPr>
        <a:xfrm flipH="1">
          <a:off x="20593685" y="88731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200025</xdr:rowOff>
    </xdr:from>
    <xdr:to>
      <xdr:col>18</xdr:col>
      <xdr:colOff>9525</xdr:colOff>
      <xdr:row>553</xdr:row>
      <xdr:rowOff>200025</xdr:rowOff>
    </xdr:to>
    <xdr:cxnSp>
      <xdr:nvCxnSpPr>
        <xdr:cNvPr id="23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554</xdr:row>
      <xdr:rowOff>200025</xdr:rowOff>
    </xdr:from>
    <xdr:to>
      <xdr:col>18</xdr:col>
      <xdr:colOff>9525</xdr:colOff>
      <xdr:row>554</xdr:row>
      <xdr:rowOff>200025</xdr:rowOff>
    </xdr:to>
    <xdr:cxnSp>
      <xdr:nvCxnSpPr>
        <xdr:cNvPr id="24" name="自选图形 4"/>
        <xdr:cNvCxnSpPr>
          <a:cxnSpLocks noChangeShapeType="1"/>
        </xdr:cNvCxnSpPr>
      </xdr:nvCxnSpPr>
      <xdr:spPr>
        <a:xfrm flipH="1">
          <a:off x="20593685" y="89035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555</xdr:row>
      <xdr:rowOff>200025</xdr:rowOff>
    </xdr:from>
    <xdr:to>
      <xdr:col>18</xdr:col>
      <xdr:colOff>9525</xdr:colOff>
      <xdr:row>555</xdr:row>
      <xdr:rowOff>200025</xdr:rowOff>
    </xdr:to>
    <xdr:cxnSp>
      <xdr:nvCxnSpPr>
        <xdr:cNvPr id="25" name="自选图形 4"/>
        <xdr:cNvCxnSpPr>
          <a:cxnSpLocks noChangeShapeType="1"/>
        </xdr:cNvCxnSpPr>
      </xdr:nvCxnSpPr>
      <xdr:spPr>
        <a:xfrm flipH="1">
          <a:off x="20593685" y="89188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556</xdr:row>
      <xdr:rowOff>200025</xdr:rowOff>
    </xdr:from>
    <xdr:to>
      <xdr:col>18</xdr:col>
      <xdr:colOff>9525</xdr:colOff>
      <xdr:row>556</xdr:row>
      <xdr:rowOff>200025</xdr:rowOff>
    </xdr:to>
    <xdr:cxnSp>
      <xdr:nvCxnSpPr>
        <xdr:cNvPr id="26" name="自选图形 4"/>
        <xdr:cNvCxnSpPr>
          <a:cxnSpLocks noChangeShapeType="1"/>
        </xdr:cNvCxnSpPr>
      </xdr:nvCxnSpPr>
      <xdr:spPr>
        <a:xfrm flipH="1">
          <a:off x="20593685" y="89340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562</xdr:row>
      <xdr:rowOff>171450</xdr:rowOff>
    </xdr:from>
    <xdr:to>
      <xdr:col>18</xdr:col>
      <xdr:colOff>9525</xdr:colOff>
      <xdr:row>562</xdr:row>
      <xdr:rowOff>171450</xdr:rowOff>
    </xdr:to>
    <xdr:cxnSp>
      <xdr:nvCxnSpPr>
        <xdr:cNvPr id="27" name="自选图形 4"/>
        <xdr:cNvCxnSpPr>
          <a:cxnSpLocks noChangeShapeType="1"/>
        </xdr:cNvCxnSpPr>
      </xdr:nvCxnSpPr>
      <xdr:spPr>
        <a:xfrm flipH="1">
          <a:off x="20593685" y="90255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563</xdr:row>
      <xdr:rowOff>171450</xdr:rowOff>
    </xdr:from>
    <xdr:to>
      <xdr:col>18</xdr:col>
      <xdr:colOff>9525</xdr:colOff>
      <xdr:row>563</xdr:row>
      <xdr:rowOff>171450</xdr:rowOff>
    </xdr:to>
    <xdr:cxnSp>
      <xdr:nvCxnSpPr>
        <xdr:cNvPr id="28" name="自选图形 4"/>
        <xdr:cNvCxnSpPr>
          <a:cxnSpLocks noChangeShapeType="1"/>
        </xdr:cNvCxnSpPr>
      </xdr:nvCxnSpPr>
      <xdr:spPr>
        <a:xfrm flipH="1">
          <a:off x="20593685" y="90407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564</xdr:row>
      <xdr:rowOff>171450</xdr:rowOff>
    </xdr:from>
    <xdr:to>
      <xdr:col>18</xdr:col>
      <xdr:colOff>9525</xdr:colOff>
      <xdr:row>564</xdr:row>
      <xdr:rowOff>171450</xdr:rowOff>
    </xdr:to>
    <xdr:cxnSp>
      <xdr:nvCxnSpPr>
        <xdr:cNvPr id="29" name="自选图形 4"/>
        <xdr:cNvCxnSpPr>
          <a:cxnSpLocks noChangeShapeType="1"/>
        </xdr:cNvCxnSpPr>
      </xdr:nvCxnSpPr>
      <xdr:spPr>
        <a:xfrm flipH="1">
          <a:off x="20593685" y="90559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565</xdr:row>
      <xdr:rowOff>171450</xdr:rowOff>
    </xdr:from>
    <xdr:to>
      <xdr:col>18</xdr:col>
      <xdr:colOff>9525</xdr:colOff>
      <xdr:row>565</xdr:row>
      <xdr:rowOff>171450</xdr:rowOff>
    </xdr:to>
    <xdr:cxnSp>
      <xdr:nvCxnSpPr>
        <xdr:cNvPr id="30" name="自选图形 4"/>
        <xdr:cNvCxnSpPr>
          <a:cxnSpLocks noChangeShapeType="1"/>
        </xdr:cNvCxnSpPr>
      </xdr:nvCxnSpPr>
      <xdr:spPr>
        <a:xfrm flipH="1">
          <a:off x="20593685" y="90712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566</xdr:row>
      <xdr:rowOff>171450</xdr:rowOff>
    </xdr:from>
    <xdr:to>
      <xdr:col>18</xdr:col>
      <xdr:colOff>9525</xdr:colOff>
      <xdr:row>566</xdr:row>
      <xdr:rowOff>171450</xdr:rowOff>
    </xdr:to>
    <xdr:cxnSp>
      <xdr:nvCxnSpPr>
        <xdr:cNvPr id="31" name="自选图形 4"/>
        <xdr:cNvCxnSpPr>
          <a:cxnSpLocks noChangeShapeType="1"/>
        </xdr:cNvCxnSpPr>
      </xdr:nvCxnSpPr>
      <xdr:spPr>
        <a:xfrm flipH="1">
          <a:off x="20593685" y="90864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558</xdr:row>
      <xdr:rowOff>200025</xdr:rowOff>
    </xdr:from>
    <xdr:to>
      <xdr:col>18</xdr:col>
      <xdr:colOff>9525</xdr:colOff>
      <xdr:row>558</xdr:row>
      <xdr:rowOff>200025</xdr:rowOff>
    </xdr:to>
    <xdr:cxnSp>
      <xdr:nvCxnSpPr>
        <xdr:cNvPr id="32" name="自选图形 4"/>
        <xdr:cNvCxnSpPr>
          <a:cxnSpLocks noChangeShapeType="1"/>
        </xdr:cNvCxnSpPr>
      </xdr:nvCxnSpPr>
      <xdr:spPr>
        <a:xfrm flipH="1">
          <a:off x="20593685" y="89645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546</xdr:row>
      <xdr:rowOff>171450</xdr:rowOff>
    </xdr:from>
    <xdr:to>
      <xdr:col>18</xdr:col>
      <xdr:colOff>9525</xdr:colOff>
      <xdr:row>546</xdr:row>
      <xdr:rowOff>171450</xdr:rowOff>
    </xdr:to>
    <xdr:cxnSp>
      <xdr:nvCxnSpPr>
        <xdr:cNvPr id="33" name="自选图形 4"/>
        <xdr:cNvCxnSpPr>
          <a:cxnSpLocks noChangeShapeType="1"/>
        </xdr:cNvCxnSpPr>
      </xdr:nvCxnSpPr>
      <xdr:spPr>
        <a:xfrm flipH="1">
          <a:off x="20593685" y="87816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548</xdr:row>
      <xdr:rowOff>171450</xdr:rowOff>
    </xdr:from>
    <xdr:to>
      <xdr:col>18</xdr:col>
      <xdr:colOff>9525</xdr:colOff>
      <xdr:row>548</xdr:row>
      <xdr:rowOff>171450</xdr:rowOff>
    </xdr:to>
    <xdr:cxnSp>
      <xdr:nvCxnSpPr>
        <xdr:cNvPr id="34" name="自选图形 4"/>
        <xdr:cNvCxnSpPr>
          <a:cxnSpLocks noChangeShapeType="1"/>
        </xdr:cNvCxnSpPr>
      </xdr:nvCxnSpPr>
      <xdr:spPr>
        <a:xfrm flipH="1">
          <a:off x="20593685" y="88121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549</xdr:row>
      <xdr:rowOff>171450</xdr:rowOff>
    </xdr:from>
    <xdr:to>
      <xdr:col>18</xdr:col>
      <xdr:colOff>9525</xdr:colOff>
      <xdr:row>549</xdr:row>
      <xdr:rowOff>171450</xdr:rowOff>
    </xdr:to>
    <xdr:cxnSp>
      <xdr:nvCxnSpPr>
        <xdr:cNvPr id="35" name="自选图形 4"/>
        <xdr:cNvCxnSpPr>
          <a:cxnSpLocks noChangeShapeType="1"/>
        </xdr:cNvCxnSpPr>
      </xdr:nvCxnSpPr>
      <xdr:spPr>
        <a:xfrm flipH="1">
          <a:off x="20593685" y="88273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550</xdr:row>
      <xdr:rowOff>171450</xdr:rowOff>
    </xdr:from>
    <xdr:to>
      <xdr:col>18</xdr:col>
      <xdr:colOff>9525</xdr:colOff>
      <xdr:row>550</xdr:row>
      <xdr:rowOff>171450</xdr:rowOff>
    </xdr:to>
    <xdr:cxnSp>
      <xdr:nvCxnSpPr>
        <xdr:cNvPr id="36" name="自选图形 4"/>
        <xdr:cNvCxnSpPr>
          <a:cxnSpLocks noChangeShapeType="1"/>
        </xdr:cNvCxnSpPr>
      </xdr:nvCxnSpPr>
      <xdr:spPr>
        <a:xfrm flipH="1">
          <a:off x="20593685" y="88426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551</xdr:row>
      <xdr:rowOff>171450</xdr:rowOff>
    </xdr:from>
    <xdr:to>
      <xdr:col>18</xdr:col>
      <xdr:colOff>9525</xdr:colOff>
      <xdr:row>551</xdr:row>
      <xdr:rowOff>171450</xdr:rowOff>
    </xdr:to>
    <xdr:cxnSp>
      <xdr:nvCxnSpPr>
        <xdr:cNvPr id="37" name="自选图形 4"/>
        <xdr:cNvCxnSpPr>
          <a:cxnSpLocks noChangeShapeType="1"/>
        </xdr:cNvCxnSpPr>
      </xdr:nvCxnSpPr>
      <xdr:spPr>
        <a:xfrm flipH="1">
          <a:off x="20593685" y="88578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552</xdr:row>
      <xdr:rowOff>171450</xdr:rowOff>
    </xdr:from>
    <xdr:to>
      <xdr:col>18</xdr:col>
      <xdr:colOff>9525</xdr:colOff>
      <xdr:row>552</xdr:row>
      <xdr:rowOff>171450</xdr:rowOff>
    </xdr:to>
    <xdr:cxnSp>
      <xdr:nvCxnSpPr>
        <xdr:cNvPr id="38" name="自选图形 4"/>
        <xdr:cNvCxnSpPr>
          <a:cxnSpLocks noChangeShapeType="1"/>
        </xdr:cNvCxnSpPr>
      </xdr:nvCxnSpPr>
      <xdr:spPr>
        <a:xfrm flipH="1">
          <a:off x="20593685" y="88731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200025</xdr:rowOff>
    </xdr:from>
    <xdr:to>
      <xdr:col>18</xdr:col>
      <xdr:colOff>9525</xdr:colOff>
      <xdr:row>553</xdr:row>
      <xdr:rowOff>200025</xdr:rowOff>
    </xdr:to>
    <xdr:cxnSp>
      <xdr:nvCxnSpPr>
        <xdr:cNvPr id="39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554</xdr:row>
      <xdr:rowOff>200025</xdr:rowOff>
    </xdr:from>
    <xdr:to>
      <xdr:col>18</xdr:col>
      <xdr:colOff>9525</xdr:colOff>
      <xdr:row>554</xdr:row>
      <xdr:rowOff>200025</xdr:rowOff>
    </xdr:to>
    <xdr:cxnSp>
      <xdr:nvCxnSpPr>
        <xdr:cNvPr id="40" name="自选图形 4"/>
        <xdr:cNvCxnSpPr>
          <a:cxnSpLocks noChangeShapeType="1"/>
        </xdr:cNvCxnSpPr>
      </xdr:nvCxnSpPr>
      <xdr:spPr>
        <a:xfrm flipH="1">
          <a:off x="20593685" y="89035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555</xdr:row>
      <xdr:rowOff>200025</xdr:rowOff>
    </xdr:from>
    <xdr:to>
      <xdr:col>18</xdr:col>
      <xdr:colOff>9525</xdr:colOff>
      <xdr:row>555</xdr:row>
      <xdr:rowOff>200025</xdr:rowOff>
    </xdr:to>
    <xdr:cxnSp>
      <xdr:nvCxnSpPr>
        <xdr:cNvPr id="41" name="自选图形 4"/>
        <xdr:cNvCxnSpPr>
          <a:cxnSpLocks noChangeShapeType="1"/>
        </xdr:cNvCxnSpPr>
      </xdr:nvCxnSpPr>
      <xdr:spPr>
        <a:xfrm flipH="1">
          <a:off x="20593685" y="89188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556</xdr:row>
      <xdr:rowOff>200025</xdr:rowOff>
    </xdr:from>
    <xdr:to>
      <xdr:col>18</xdr:col>
      <xdr:colOff>9525</xdr:colOff>
      <xdr:row>556</xdr:row>
      <xdr:rowOff>200025</xdr:rowOff>
    </xdr:to>
    <xdr:cxnSp>
      <xdr:nvCxnSpPr>
        <xdr:cNvPr id="42" name="自选图形 4"/>
        <xdr:cNvCxnSpPr>
          <a:cxnSpLocks noChangeShapeType="1"/>
        </xdr:cNvCxnSpPr>
      </xdr:nvCxnSpPr>
      <xdr:spPr>
        <a:xfrm flipH="1">
          <a:off x="20593685" y="89340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557</xdr:row>
      <xdr:rowOff>200025</xdr:rowOff>
    </xdr:from>
    <xdr:to>
      <xdr:col>18</xdr:col>
      <xdr:colOff>9525</xdr:colOff>
      <xdr:row>557</xdr:row>
      <xdr:rowOff>200025</xdr:rowOff>
    </xdr:to>
    <xdr:cxnSp>
      <xdr:nvCxnSpPr>
        <xdr:cNvPr id="43" name="自选图形 4"/>
        <xdr:cNvCxnSpPr>
          <a:cxnSpLocks noChangeShapeType="1"/>
        </xdr:cNvCxnSpPr>
      </xdr:nvCxnSpPr>
      <xdr:spPr>
        <a:xfrm flipH="1">
          <a:off x="20593685" y="89493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558</xdr:row>
      <xdr:rowOff>200025</xdr:rowOff>
    </xdr:from>
    <xdr:to>
      <xdr:col>18</xdr:col>
      <xdr:colOff>9525</xdr:colOff>
      <xdr:row>558</xdr:row>
      <xdr:rowOff>200025</xdr:rowOff>
    </xdr:to>
    <xdr:cxnSp>
      <xdr:nvCxnSpPr>
        <xdr:cNvPr id="44" name="自选图形 4"/>
        <xdr:cNvCxnSpPr>
          <a:cxnSpLocks noChangeShapeType="1"/>
        </xdr:cNvCxnSpPr>
      </xdr:nvCxnSpPr>
      <xdr:spPr>
        <a:xfrm flipH="1">
          <a:off x="20593685" y="89645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559</xdr:row>
      <xdr:rowOff>171450</xdr:rowOff>
    </xdr:from>
    <xdr:to>
      <xdr:col>18</xdr:col>
      <xdr:colOff>9525</xdr:colOff>
      <xdr:row>559</xdr:row>
      <xdr:rowOff>171450</xdr:rowOff>
    </xdr:to>
    <xdr:cxnSp>
      <xdr:nvCxnSpPr>
        <xdr:cNvPr id="45" name="自选图形 4"/>
        <xdr:cNvCxnSpPr>
          <a:cxnSpLocks noChangeShapeType="1"/>
        </xdr:cNvCxnSpPr>
      </xdr:nvCxnSpPr>
      <xdr:spPr>
        <a:xfrm flipH="1">
          <a:off x="20593685" y="89797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560</xdr:row>
      <xdr:rowOff>171450</xdr:rowOff>
    </xdr:from>
    <xdr:to>
      <xdr:col>18</xdr:col>
      <xdr:colOff>9525</xdr:colOff>
      <xdr:row>560</xdr:row>
      <xdr:rowOff>171450</xdr:rowOff>
    </xdr:to>
    <xdr:cxnSp>
      <xdr:nvCxnSpPr>
        <xdr:cNvPr id="46" name="自选图形 4"/>
        <xdr:cNvCxnSpPr>
          <a:cxnSpLocks noChangeShapeType="1"/>
        </xdr:cNvCxnSpPr>
      </xdr:nvCxnSpPr>
      <xdr:spPr>
        <a:xfrm flipH="1">
          <a:off x="20593685" y="89950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561</xdr:row>
      <xdr:rowOff>171450</xdr:rowOff>
    </xdr:from>
    <xdr:to>
      <xdr:col>18</xdr:col>
      <xdr:colOff>9525</xdr:colOff>
      <xdr:row>561</xdr:row>
      <xdr:rowOff>171450</xdr:rowOff>
    </xdr:to>
    <xdr:cxnSp>
      <xdr:nvCxnSpPr>
        <xdr:cNvPr id="47" name="自选图形 4"/>
        <xdr:cNvCxnSpPr>
          <a:cxnSpLocks noChangeShapeType="1"/>
        </xdr:cNvCxnSpPr>
      </xdr:nvCxnSpPr>
      <xdr:spPr>
        <a:xfrm flipH="1">
          <a:off x="20593685" y="90102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547</xdr:row>
      <xdr:rowOff>171450</xdr:rowOff>
    </xdr:from>
    <xdr:to>
      <xdr:col>18</xdr:col>
      <xdr:colOff>9525</xdr:colOff>
      <xdr:row>547</xdr:row>
      <xdr:rowOff>171450</xdr:rowOff>
    </xdr:to>
    <xdr:cxnSp>
      <xdr:nvCxnSpPr>
        <xdr:cNvPr id="48" name="自选图形 4"/>
        <xdr:cNvCxnSpPr>
          <a:cxnSpLocks noChangeShapeType="1"/>
        </xdr:cNvCxnSpPr>
      </xdr:nvCxnSpPr>
      <xdr:spPr>
        <a:xfrm flipH="1">
          <a:off x="20593685" y="87969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548</xdr:row>
      <xdr:rowOff>171450</xdr:rowOff>
    </xdr:from>
    <xdr:to>
      <xdr:col>18</xdr:col>
      <xdr:colOff>9525</xdr:colOff>
      <xdr:row>548</xdr:row>
      <xdr:rowOff>171450</xdr:rowOff>
    </xdr:to>
    <xdr:cxnSp>
      <xdr:nvCxnSpPr>
        <xdr:cNvPr id="49" name="自选图形 4"/>
        <xdr:cNvCxnSpPr>
          <a:cxnSpLocks noChangeShapeType="1"/>
        </xdr:cNvCxnSpPr>
      </xdr:nvCxnSpPr>
      <xdr:spPr>
        <a:xfrm flipH="1">
          <a:off x="20593685" y="88121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549</xdr:row>
      <xdr:rowOff>171450</xdr:rowOff>
    </xdr:from>
    <xdr:to>
      <xdr:col>18</xdr:col>
      <xdr:colOff>9525</xdr:colOff>
      <xdr:row>549</xdr:row>
      <xdr:rowOff>171450</xdr:rowOff>
    </xdr:to>
    <xdr:cxnSp>
      <xdr:nvCxnSpPr>
        <xdr:cNvPr id="50" name="自选图形 4"/>
        <xdr:cNvCxnSpPr>
          <a:cxnSpLocks noChangeShapeType="1"/>
        </xdr:cNvCxnSpPr>
      </xdr:nvCxnSpPr>
      <xdr:spPr>
        <a:xfrm flipH="1">
          <a:off x="20593685" y="88273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550</xdr:row>
      <xdr:rowOff>171450</xdr:rowOff>
    </xdr:from>
    <xdr:to>
      <xdr:col>18</xdr:col>
      <xdr:colOff>9525</xdr:colOff>
      <xdr:row>550</xdr:row>
      <xdr:rowOff>171450</xdr:rowOff>
    </xdr:to>
    <xdr:cxnSp>
      <xdr:nvCxnSpPr>
        <xdr:cNvPr id="51" name="自选图形 4"/>
        <xdr:cNvCxnSpPr>
          <a:cxnSpLocks noChangeShapeType="1"/>
        </xdr:cNvCxnSpPr>
      </xdr:nvCxnSpPr>
      <xdr:spPr>
        <a:xfrm flipH="1">
          <a:off x="20593685" y="88426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551</xdr:row>
      <xdr:rowOff>171450</xdr:rowOff>
    </xdr:from>
    <xdr:to>
      <xdr:col>18</xdr:col>
      <xdr:colOff>9525</xdr:colOff>
      <xdr:row>551</xdr:row>
      <xdr:rowOff>171450</xdr:rowOff>
    </xdr:to>
    <xdr:cxnSp>
      <xdr:nvCxnSpPr>
        <xdr:cNvPr id="52" name="自选图形 4"/>
        <xdr:cNvCxnSpPr>
          <a:cxnSpLocks noChangeShapeType="1"/>
        </xdr:cNvCxnSpPr>
      </xdr:nvCxnSpPr>
      <xdr:spPr>
        <a:xfrm flipH="1">
          <a:off x="20593685" y="88578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552</xdr:row>
      <xdr:rowOff>171450</xdr:rowOff>
    </xdr:from>
    <xdr:to>
      <xdr:col>18</xdr:col>
      <xdr:colOff>9525</xdr:colOff>
      <xdr:row>552</xdr:row>
      <xdr:rowOff>171450</xdr:rowOff>
    </xdr:to>
    <xdr:cxnSp>
      <xdr:nvCxnSpPr>
        <xdr:cNvPr id="53" name="自选图形 4"/>
        <xdr:cNvCxnSpPr>
          <a:cxnSpLocks noChangeShapeType="1"/>
        </xdr:cNvCxnSpPr>
      </xdr:nvCxnSpPr>
      <xdr:spPr>
        <a:xfrm flipH="1">
          <a:off x="20593685" y="88731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200025</xdr:rowOff>
    </xdr:from>
    <xdr:to>
      <xdr:col>18</xdr:col>
      <xdr:colOff>9525</xdr:colOff>
      <xdr:row>553</xdr:row>
      <xdr:rowOff>200025</xdr:rowOff>
    </xdr:to>
    <xdr:cxnSp>
      <xdr:nvCxnSpPr>
        <xdr:cNvPr id="54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554</xdr:row>
      <xdr:rowOff>200025</xdr:rowOff>
    </xdr:from>
    <xdr:to>
      <xdr:col>18</xdr:col>
      <xdr:colOff>9525</xdr:colOff>
      <xdr:row>554</xdr:row>
      <xdr:rowOff>200025</xdr:rowOff>
    </xdr:to>
    <xdr:cxnSp>
      <xdr:nvCxnSpPr>
        <xdr:cNvPr id="55" name="自选图形 4"/>
        <xdr:cNvCxnSpPr>
          <a:cxnSpLocks noChangeShapeType="1"/>
        </xdr:cNvCxnSpPr>
      </xdr:nvCxnSpPr>
      <xdr:spPr>
        <a:xfrm flipH="1">
          <a:off x="20593685" y="89035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555</xdr:row>
      <xdr:rowOff>200025</xdr:rowOff>
    </xdr:from>
    <xdr:to>
      <xdr:col>18</xdr:col>
      <xdr:colOff>9525</xdr:colOff>
      <xdr:row>555</xdr:row>
      <xdr:rowOff>200025</xdr:rowOff>
    </xdr:to>
    <xdr:cxnSp>
      <xdr:nvCxnSpPr>
        <xdr:cNvPr id="56" name="自选图形 4"/>
        <xdr:cNvCxnSpPr>
          <a:cxnSpLocks noChangeShapeType="1"/>
        </xdr:cNvCxnSpPr>
      </xdr:nvCxnSpPr>
      <xdr:spPr>
        <a:xfrm flipH="1">
          <a:off x="20593685" y="89188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556</xdr:row>
      <xdr:rowOff>200025</xdr:rowOff>
    </xdr:from>
    <xdr:to>
      <xdr:col>18</xdr:col>
      <xdr:colOff>9525</xdr:colOff>
      <xdr:row>556</xdr:row>
      <xdr:rowOff>200025</xdr:rowOff>
    </xdr:to>
    <xdr:cxnSp>
      <xdr:nvCxnSpPr>
        <xdr:cNvPr id="57" name="自选图形 4"/>
        <xdr:cNvCxnSpPr>
          <a:cxnSpLocks noChangeShapeType="1"/>
        </xdr:cNvCxnSpPr>
      </xdr:nvCxnSpPr>
      <xdr:spPr>
        <a:xfrm flipH="1">
          <a:off x="20593685" y="89340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562</xdr:row>
      <xdr:rowOff>171450</xdr:rowOff>
    </xdr:from>
    <xdr:to>
      <xdr:col>18</xdr:col>
      <xdr:colOff>9525</xdr:colOff>
      <xdr:row>562</xdr:row>
      <xdr:rowOff>171450</xdr:rowOff>
    </xdr:to>
    <xdr:cxnSp>
      <xdr:nvCxnSpPr>
        <xdr:cNvPr id="58" name="自选图形 4"/>
        <xdr:cNvCxnSpPr>
          <a:cxnSpLocks noChangeShapeType="1"/>
        </xdr:cNvCxnSpPr>
      </xdr:nvCxnSpPr>
      <xdr:spPr>
        <a:xfrm flipH="1">
          <a:off x="20593685" y="90255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563</xdr:row>
      <xdr:rowOff>171450</xdr:rowOff>
    </xdr:from>
    <xdr:to>
      <xdr:col>18</xdr:col>
      <xdr:colOff>9525</xdr:colOff>
      <xdr:row>563</xdr:row>
      <xdr:rowOff>171450</xdr:rowOff>
    </xdr:to>
    <xdr:cxnSp>
      <xdr:nvCxnSpPr>
        <xdr:cNvPr id="59" name="自选图形 4"/>
        <xdr:cNvCxnSpPr>
          <a:cxnSpLocks noChangeShapeType="1"/>
        </xdr:cNvCxnSpPr>
      </xdr:nvCxnSpPr>
      <xdr:spPr>
        <a:xfrm flipH="1">
          <a:off x="20593685" y="90407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564</xdr:row>
      <xdr:rowOff>171450</xdr:rowOff>
    </xdr:from>
    <xdr:to>
      <xdr:col>18</xdr:col>
      <xdr:colOff>9525</xdr:colOff>
      <xdr:row>564</xdr:row>
      <xdr:rowOff>171450</xdr:rowOff>
    </xdr:to>
    <xdr:cxnSp>
      <xdr:nvCxnSpPr>
        <xdr:cNvPr id="60" name="自选图形 4"/>
        <xdr:cNvCxnSpPr>
          <a:cxnSpLocks noChangeShapeType="1"/>
        </xdr:cNvCxnSpPr>
      </xdr:nvCxnSpPr>
      <xdr:spPr>
        <a:xfrm flipH="1">
          <a:off x="20593685" y="90559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565</xdr:row>
      <xdr:rowOff>171450</xdr:rowOff>
    </xdr:from>
    <xdr:to>
      <xdr:col>18</xdr:col>
      <xdr:colOff>9525</xdr:colOff>
      <xdr:row>565</xdr:row>
      <xdr:rowOff>171450</xdr:rowOff>
    </xdr:to>
    <xdr:cxnSp>
      <xdr:nvCxnSpPr>
        <xdr:cNvPr id="61" name="自选图形 4"/>
        <xdr:cNvCxnSpPr>
          <a:cxnSpLocks noChangeShapeType="1"/>
        </xdr:cNvCxnSpPr>
      </xdr:nvCxnSpPr>
      <xdr:spPr>
        <a:xfrm flipH="1">
          <a:off x="20593685" y="90712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566</xdr:row>
      <xdr:rowOff>171450</xdr:rowOff>
    </xdr:from>
    <xdr:to>
      <xdr:col>18</xdr:col>
      <xdr:colOff>9525</xdr:colOff>
      <xdr:row>566</xdr:row>
      <xdr:rowOff>171450</xdr:rowOff>
    </xdr:to>
    <xdr:cxnSp>
      <xdr:nvCxnSpPr>
        <xdr:cNvPr id="62" name="自选图形 4"/>
        <xdr:cNvCxnSpPr>
          <a:cxnSpLocks noChangeShapeType="1"/>
        </xdr:cNvCxnSpPr>
      </xdr:nvCxnSpPr>
      <xdr:spPr>
        <a:xfrm flipH="1">
          <a:off x="20593685" y="90864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558</xdr:row>
      <xdr:rowOff>200025</xdr:rowOff>
    </xdr:from>
    <xdr:to>
      <xdr:col>18</xdr:col>
      <xdr:colOff>9525</xdr:colOff>
      <xdr:row>558</xdr:row>
      <xdr:rowOff>200025</xdr:rowOff>
    </xdr:to>
    <xdr:cxnSp>
      <xdr:nvCxnSpPr>
        <xdr:cNvPr id="63" name="自选图形 4"/>
        <xdr:cNvCxnSpPr>
          <a:cxnSpLocks noChangeShapeType="1"/>
        </xdr:cNvCxnSpPr>
      </xdr:nvCxnSpPr>
      <xdr:spPr>
        <a:xfrm flipH="1">
          <a:off x="20593685" y="89645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548</xdr:row>
      <xdr:rowOff>171450</xdr:rowOff>
    </xdr:from>
    <xdr:to>
      <xdr:col>18</xdr:col>
      <xdr:colOff>9525</xdr:colOff>
      <xdr:row>548</xdr:row>
      <xdr:rowOff>171450</xdr:rowOff>
    </xdr:to>
    <xdr:cxnSp>
      <xdr:nvCxnSpPr>
        <xdr:cNvPr id="128" name="自选图形 4"/>
        <xdr:cNvCxnSpPr>
          <a:cxnSpLocks noChangeShapeType="1"/>
        </xdr:cNvCxnSpPr>
      </xdr:nvCxnSpPr>
      <xdr:spPr>
        <a:xfrm flipH="1">
          <a:off x="20593685" y="88121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549</xdr:row>
      <xdr:rowOff>171450</xdr:rowOff>
    </xdr:from>
    <xdr:to>
      <xdr:col>18</xdr:col>
      <xdr:colOff>9525</xdr:colOff>
      <xdr:row>549</xdr:row>
      <xdr:rowOff>171450</xdr:rowOff>
    </xdr:to>
    <xdr:cxnSp>
      <xdr:nvCxnSpPr>
        <xdr:cNvPr id="129" name="自选图形 4"/>
        <xdr:cNvCxnSpPr>
          <a:cxnSpLocks noChangeShapeType="1"/>
        </xdr:cNvCxnSpPr>
      </xdr:nvCxnSpPr>
      <xdr:spPr>
        <a:xfrm flipH="1">
          <a:off x="20593685" y="88273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550</xdr:row>
      <xdr:rowOff>171450</xdr:rowOff>
    </xdr:from>
    <xdr:to>
      <xdr:col>18</xdr:col>
      <xdr:colOff>9525</xdr:colOff>
      <xdr:row>550</xdr:row>
      <xdr:rowOff>171450</xdr:rowOff>
    </xdr:to>
    <xdr:cxnSp>
      <xdr:nvCxnSpPr>
        <xdr:cNvPr id="130" name="自选图形 4"/>
        <xdr:cNvCxnSpPr>
          <a:cxnSpLocks noChangeShapeType="1"/>
        </xdr:cNvCxnSpPr>
      </xdr:nvCxnSpPr>
      <xdr:spPr>
        <a:xfrm flipH="1">
          <a:off x="20593685" y="88426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551</xdr:row>
      <xdr:rowOff>171450</xdr:rowOff>
    </xdr:from>
    <xdr:to>
      <xdr:col>18</xdr:col>
      <xdr:colOff>9525</xdr:colOff>
      <xdr:row>551</xdr:row>
      <xdr:rowOff>171450</xdr:rowOff>
    </xdr:to>
    <xdr:cxnSp>
      <xdr:nvCxnSpPr>
        <xdr:cNvPr id="131" name="自选图形 4"/>
        <xdr:cNvCxnSpPr>
          <a:cxnSpLocks noChangeShapeType="1"/>
        </xdr:cNvCxnSpPr>
      </xdr:nvCxnSpPr>
      <xdr:spPr>
        <a:xfrm flipH="1">
          <a:off x="20593685" y="88578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552</xdr:row>
      <xdr:rowOff>171450</xdr:rowOff>
    </xdr:from>
    <xdr:to>
      <xdr:col>18</xdr:col>
      <xdr:colOff>9525</xdr:colOff>
      <xdr:row>552</xdr:row>
      <xdr:rowOff>171450</xdr:rowOff>
    </xdr:to>
    <xdr:cxnSp>
      <xdr:nvCxnSpPr>
        <xdr:cNvPr id="132" name="自选图形 4"/>
        <xdr:cNvCxnSpPr>
          <a:cxnSpLocks noChangeShapeType="1"/>
        </xdr:cNvCxnSpPr>
      </xdr:nvCxnSpPr>
      <xdr:spPr>
        <a:xfrm flipH="1">
          <a:off x="20593685" y="88731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200025</xdr:rowOff>
    </xdr:from>
    <xdr:to>
      <xdr:col>18</xdr:col>
      <xdr:colOff>9525</xdr:colOff>
      <xdr:row>553</xdr:row>
      <xdr:rowOff>200025</xdr:rowOff>
    </xdr:to>
    <xdr:cxnSp>
      <xdr:nvCxnSpPr>
        <xdr:cNvPr id="133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554</xdr:row>
      <xdr:rowOff>200025</xdr:rowOff>
    </xdr:from>
    <xdr:to>
      <xdr:col>18</xdr:col>
      <xdr:colOff>9525</xdr:colOff>
      <xdr:row>554</xdr:row>
      <xdr:rowOff>200025</xdr:rowOff>
    </xdr:to>
    <xdr:cxnSp>
      <xdr:nvCxnSpPr>
        <xdr:cNvPr id="134" name="自选图形 4"/>
        <xdr:cNvCxnSpPr>
          <a:cxnSpLocks noChangeShapeType="1"/>
        </xdr:cNvCxnSpPr>
      </xdr:nvCxnSpPr>
      <xdr:spPr>
        <a:xfrm flipH="1">
          <a:off x="20593685" y="89035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555</xdr:row>
      <xdr:rowOff>200025</xdr:rowOff>
    </xdr:from>
    <xdr:to>
      <xdr:col>18</xdr:col>
      <xdr:colOff>9525</xdr:colOff>
      <xdr:row>555</xdr:row>
      <xdr:rowOff>200025</xdr:rowOff>
    </xdr:to>
    <xdr:cxnSp>
      <xdr:nvCxnSpPr>
        <xdr:cNvPr id="135" name="自选图形 4"/>
        <xdr:cNvCxnSpPr>
          <a:cxnSpLocks noChangeShapeType="1"/>
        </xdr:cNvCxnSpPr>
      </xdr:nvCxnSpPr>
      <xdr:spPr>
        <a:xfrm flipH="1">
          <a:off x="20593685" y="89188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556</xdr:row>
      <xdr:rowOff>200025</xdr:rowOff>
    </xdr:from>
    <xdr:to>
      <xdr:col>18</xdr:col>
      <xdr:colOff>9525</xdr:colOff>
      <xdr:row>556</xdr:row>
      <xdr:rowOff>200025</xdr:rowOff>
    </xdr:to>
    <xdr:cxnSp>
      <xdr:nvCxnSpPr>
        <xdr:cNvPr id="136" name="自选图形 4"/>
        <xdr:cNvCxnSpPr>
          <a:cxnSpLocks noChangeShapeType="1"/>
        </xdr:cNvCxnSpPr>
      </xdr:nvCxnSpPr>
      <xdr:spPr>
        <a:xfrm flipH="1">
          <a:off x="20593685" y="89340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557</xdr:row>
      <xdr:rowOff>200025</xdr:rowOff>
    </xdr:from>
    <xdr:to>
      <xdr:col>18</xdr:col>
      <xdr:colOff>9525</xdr:colOff>
      <xdr:row>557</xdr:row>
      <xdr:rowOff>200025</xdr:rowOff>
    </xdr:to>
    <xdr:cxnSp>
      <xdr:nvCxnSpPr>
        <xdr:cNvPr id="137" name="自选图形 4"/>
        <xdr:cNvCxnSpPr>
          <a:cxnSpLocks noChangeShapeType="1"/>
        </xdr:cNvCxnSpPr>
      </xdr:nvCxnSpPr>
      <xdr:spPr>
        <a:xfrm flipH="1">
          <a:off x="20593685" y="89493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558</xdr:row>
      <xdr:rowOff>200025</xdr:rowOff>
    </xdr:from>
    <xdr:to>
      <xdr:col>18</xdr:col>
      <xdr:colOff>9525</xdr:colOff>
      <xdr:row>558</xdr:row>
      <xdr:rowOff>200025</xdr:rowOff>
    </xdr:to>
    <xdr:cxnSp>
      <xdr:nvCxnSpPr>
        <xdr:cNvPr id="138" name="自选图形 4"/>
        <xdr:cNvCxnSpPr>
          <a:cxnSpLocks noChangeShapeType="1"/>
        </xdr:cNvCxnSpPr>
      </xdr:nvCxnSpPr>
      <xdr:spPr>
        <a:xfrm flipH="1">
          <a:off x="20593685" y="89645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559</xdr:row>
      <xdr:rowOff>171450</xdr:rowOff>
    </xdr:from>
    <xdr:to>
      <xdr:col>18</xdr:col>
      <xdr:colOff>9525</xdr:colOff>
      <xdr:row>559</xdr:row>
      <xdr:rowOff>171450</xdr:rowOff>
    </xdr:to>
    <xdr:cxnSp>
      <xdr:nvCxnSpPr>
        <xdr:cNvPr id="139" name="自选图形 4"/>
        <xdr:cNvCxnSpPr>
          <a:cxnSpLocks noChangeShapeType="1"/>
        </xdr:cNvCxnSpPr>
      </xdr:nvCxnSpPr>
      <xdr:spPr>
        <a:xfrm flipH="1">
          <a:off x="20593685" y="89797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560</xdr:row>
      <xdr:rowOff>171450</xdr:rowOff>
    </xdr:from>
    <xdr:to>
      <xdr:col>18</xdr:col>
      <xdr:colOff>9525</xdr:colOff>
      <xdr:row>560</xdr:row>
      <xdr:rowOff>171450</xdr:rowOff>
    </xdr:to>
    <xdr:cxnSp>
      <xdr:nvCxnSpPr>
        <xdr:cNvPr id="140" name="自选图形 4"/>
        <xdr:cNvCxnSpPr>
          <a:cxnSpLocks noChangeShapeType="1"/>
        </xdr:cNvCxnSpPr>
      </xdr:nvCxnSpPr>
      <xdr:spPr>
        <a:xfrm flipH="1">
          <a:off x="20593685" y="89950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561</xdr:row>
      <xdr:rowOff>171450</xdr:rowOff>
    </xdr:from>
    <xdr:to>
      <xdr:col>18</xdr:col>
      <xdr:colOff>9525</xdr:colOff>
      <xdr:row>561</xdr:row>
      <xdr:rowOff>171450</xdr:rowOff>
    </xdr:to>
    <xdr:cxnSp>
      <xdr:nvCxnSpPr>
        <xdr:cNvPr id="141" name="自选图形 4"/>
        <xdr:cNvCxnSpPr>
          <a:cxnSpLocks noChangeShapeType="1"/>
        </xdr:cNvCxnSpPr>
      </xdr:nvCxnSpPr>
      <xdr:spPr>
        <a:xfrm flipH="1">
          <a:off x="20593685" y="90102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547</xdr:row>
      <xdr:rowOff>171450</xdr:rowOff>
    </xdr:from>
    <xdr:to>
      <xdr:col>18</xdr:col>
      <xdr:colOff>9525</xdr:colOff>
      <xdr:row>547</xdr:row>
      <xdr:rowOff>171450</xdr:rowOff>
    </xdr:to>
    <xdr:cxnSp>
      <xdr:nvCxnSpPr>
        <xdr:cNvPr id="142" name="自选图形 4"/>
        <xdr:cNvCxnSpPr>
          <a:cxnSpLocks noChangeShapeType="1"/>
        </xdr:cNvCxnSpPr>
      </xdr:nvCxnSpPr>
      <xdr:spPr>
        <a:xfrm flipH="1">
          <a:off x="20593685" y="87969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548</xdr:row>
      <xdr:rowOff>171450</xdr:rowOff>
    </xdr:from>
    <xdr:to>
      <xdr:col>18</xdr:col>
      <xdr:colOff>9525</xdr:colOff>
      <xdr:row>548</xdr:row>
      <xdr:rowOff>171450</xdr:rowOff>
    </xdr:to>
    <xdr:cxnSp>
      <xdr:nvCxnSpPr>
        <xdr:cNvPr id="143" name="自选图形 4"/>
        <xdr:cNvCxnSpPr>
          <a:cxnSpLocks noChangeShapeType="1"/>
        </xdr:cNvCxnSpPr>
      </xdr:nvCxnSpPr>
      <xdr:spPr>
        <a:xfrm flipH="1">
          <a:off x="20593685" y="88121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549</xdr:row>
      <xdr:rowOff>171450</xdr:rowOff>
    </xdr:from>
    <xdr:to>
      <xdr:col>18</xdr:col>
      <xdr:colOff>9525</xdr:colOff>
      <xdr:row>549</xdr:row>
      <xdr:rowOff>171450</xdr:rowOff>
    </xdr:to>
    <xdr:cxnSp>
      <xdr:nvCxnSpPr>
        <xdr:cNvPr id="144" name="自选图形 4"/>
        <xdr:cNvCxnSpPr>
          <a:cxnSpLocks noChangeShapeType="1"/>
        </xdr:cNvCxnSpPr>
      </xdr:nvCxnSpPr>
      <xdr:spPr>
        <a:xfrm flipH="1">
          <a:off x="20593685" y="88273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550</xdr:row>
      <xdr:rowOff>171450</xdr:rowOff>
    </xdr:from>
    <xdr:to>
      <xdr:col>18</xdr:col>
      <xdr:colOff>9525</xdr:colOff>
      <xdr:row>550</xdr:row>
      <xdr:rowOff>171450</xdr:rowOff>
    </xdr:to>
    <xdr:cxnSp>
      <xdr:nvCxnSpPr>
        <xdr:cNvPr id="145" name="自选图形 4"/>
        <xdr:cNvCxnSpPr>
          <a:cxnSpLocks noChangeShapeType="1"/>
        </xdr:cNvCxnSpPr>
      </xdr:nvCxnSpPr>
      <xdr:spPr>
        <a:xfrm flipH="1">
          <a:off x="20593685" y="88426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551</xdr:row>
      <xdr:rowOff>171450</xdr:rowOff>
    </xdr:from>
    <xdr:to>
      <xdr:col>18</xdr:col>
      <xdr:colOff>9525</xdr:colOff>
      <xdr:row>551</xdr:row>
      <xdr:rowOff>171450</xdr:rowOff>
    </xdr:to>
    <xdr:cxnSp>
      <xdr:nvCxnSpPr>
        <xdr:cNvPr id="146" name="自选图形 4"/>
        <xdr:cNvCxnSpPr>
          <a:cxnSpLocks noChangeShapeType="1"/>
        </xdr:cNvCxnSpPr>
      </xdr:nvCxnSpPr>
      <xdr:spPr>
        <a:xfrm flipH="1">
          <a:off x="20593685" y="88578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552</xdr:row>
      <xdr:rowOff>171450</xdr:rowOff>
    </xdr:from>
    <xdr:to>
      <xdr:col>18</xdr:col>
      <xdr:colOff>9525</xdr:colOff>
      <xdr:row>552</xdr:row>
      <xdr:rowOff>171450</xdr:rowOff>
    </xdr:to>
    <xdr:cxnSp>
      <xdr:nvCxnSpPr>
        <xdr:cNvPr id="147" name="自选图形 4"/>
        <xdr:cNvCxnSpPr>
          <a:cxnSpLocks noChangeShapeType="1"/>
        </xdr:cNvCxnSpPr>
      </xdr:nvCxnSpPr>
      <xdr:spPr>
        <a:xfrm flipH="1">
          <a:off x="20593685" y="88731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200025</xdr:rowOff>
    </xdr:from>
    <xdr:to>
      <xdr:col>18</xdr:col>
      <xdr:colOff>9525</xdr:colOff>
      <xdr:row>553</xdr:row>
      <xdr:rowOff>200025</xdr:rowOff>
    </xdr:to>
    <xdr:cxnSp>
      <xdr:nvCxnSpPr>
        <xdr:cNvPr id="148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554</xdr:row>
      <xdr:rowOff>200025</xdr:rowOff>
    </xdr:from>
    <xdr:to>
      <xdr:col>18</xdr:col>
      <xdr:colOff>9525</xdr:colOff>
      <xdr:row>554</xdr:row>
      <xdr:rowOff>200025</xdr:rowOff>
    </xdr:to>
    <xdr:cxnSp>
      <xdr:nvCxnSpPr>
        <xdr:cNvPr id="149" name="自选图形 4"/>
        <xdr:cNvCxnSpPr>
          <a:cxnSpLocks noChangeShapeType="1"/>
        </xdr:cNvCxnSpPr>
      </xdr:nvCxnSpPr>
      <xdr:spPr>
        <a:xfrm flipH="1">
          <a:off x="20593685" y="89035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555</xdr:row>
      <xdr:rowOff>200025</xdr:rowOff>
    </xdr:from>
    <xdr:to>
      <xdr:col>18</xdr:col>
      <xdr:colOff>9525</xdr:colOff>
      <xdr:row>555</xdr:row>
      <xdr:rowOff>200025</xdr:rowOff>
    </xdr:to>
    <xdr:cxnSp>
      <xdr:nvCxnSpPr>
        <xdr:cNvPr id="150" name="自选图形 4"/>
        <xdr:cNvCxnSpPr>
          <a:cxnSpLocks noChangeShapeType="1"/>
        </xdr:cNvCxnSpPr>
      </xdr:nvCxnSpPr>
      <xdr:spPr>
        <a:xfrm flipH="1">
          <a:off x="20593685" y="89188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556</xdr:row>
      <xdr:rowOff>200025</xdr:rowOff>
    </xdr:from>
    <xdr:to>
      <xdr:col>18</xdr:col>
      <xdr:colOff>9525</xdr:colOff>
      <xdr:row>556</xdr:row>
      <xdr:rowOff>200025</xdr:rowOff>
    </xdr:to>
    <xdr:cxnSp>
      <xdr:nvCxnSpPr>
        <xdr:cNvPr id="151" name="自选图形 4"/>
        <xdr:cNvCxnSpPr>
          <a:cxnSpLocks noChangeShapeType="1"/>
        </xdr:cNvCxnSpPr>
      </xdr:nvCxnSpPr>
      <xdr:spPr>
        <a:xfrm flipH="1">
          <a:off x="20593685" y="89340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562</xdr:row>
      <xdr:rowOff>171450</xdr:rowOff>
    </xdr:from>
    <xdr:to>
      <xdr:col>18</xdr:col>
      <xdr:colOff>9525</xdr:colOff>
      <xdr:row>562</xdr:row>
      <xdr:rowOff>171450</xdr:rowOff>
    </xdr:to>
    <xdr:cxnSp>
      <xdr:nvCxnSpPr>
        <xdr:cNvPr id="152" name="自选图形 4"/>
        <xdr:cNvCxnSpPr>
          <a:cxnSpLocks noChangeShapeType="1"/>
        </xdr:cNvCxnSpPr>
      </xdr:nvCxnSpPr>
      <xdr:spPr>
        <a:xfrm flipH="1">
          <a:off x="20593685" y="90255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563</xdr:row>
      <xdr:rowOff>171450</xdr:rowOff>
    </xdr:from>
    <xdr:to>
      <xdr:col>18</xdr:col>
      <xdr:colOff>9525</xdr:colOff>
      <xdr:row>563</xdr:row>
      <xdr:rowOff>171450</xdr:rowOff>
    </xdr:to>
    <xdr:cxnSp>
      <xdr:nvCxnSpPr>
        <xdr:cNvPr id="153" name="自选图形 4"/>
        <xdr:cNvCxnSpPr>
          <a:cxnSpLocks noChangeShapeType="1"/>
        </xdr:cNvCxnSpPr>
      </xdr:nvCxnSpPr>
      <xdr:spPr>
        <a:xfrm flipH="1">
          <a:off x="20593685" y="90407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564</xdr:row>
      <xdr:rowOff>171450</xdr:rowOff>
    </xdr:from>
    <xdr:to>
      <xdr:col>18</xdr:col>
      <xdr:colOff>9525</xdr:colOff>
      <xdr:row>564</xdr:row>
      <xdr:rowOff>171450</xdr:rowOff>
    </xdr:to>
    <xdr:cxnSp>
      <xdr:nvCxnSpPr>
        <xdr:cNvPr id="154" name="自选图形 4"/>
        <xdr:cNvCxnSpPr>
          <a:cxnSpLocks noChangeShapeType="1"/>
        </xdr:cNvCxnSpPr>
      </xdr:nvCxnSpPr>
      <xdr:spPr>
        <a:xfrm flipH="1">
          <a:off x="20593685" y="90559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565</xdr:row>
      <xdr:rowOff>171450</xdr:rowOff>
    </xdr:from>
    <xdr:to>
      <xdr:col>18</xdr:col>
      <xdr:colOff>9525</xdr:colOff>
      <xdr:row>565</xdr:row>
      <xdr:rowOff>171450</xdr:rowOff>
    </xdr:to>
    <xdr:cxnSp>
      <xdr:nvCxnSpPr>
        <xdr:cNvPr id="155" name="自选图形 4"/>
        <xdr:cNvCxnSpPr>
          <a:cxnSpLocks noChangeShapeType="1"/>
        </xdr:cNvCxnSpPr>
      </xdr:nvCxnSpPr>
      <xdr:spPr>
        <a:xfrm flipH="1">
          <a:off x="20593685" y="90712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566</xdr:row>
      <xdr:rowOff>171450</xdr:rowOff>
    </xdr:from>
    <xdr:to>
      <xdr:col>18</xdr:col>
      <xdr:colOff>9525</xdr:colOff>
      <xdr:row>566</xdr:row>
      <xdr:rowOff>171450</xdr:rowOff>
    </xdr:to>
    <xdr:cxnSp>
      <xdr:nvCxnSpPr>
        <xdr:cNvPr id="156" name="自选图形 4"/>
        <xdr:cNvCxnSpPr>
          <a:cxnSpLocks noChangeShapeType="1"/>
        </xdr:cNvCxnSpPr>
      </xdr:nvCxnSpPr>
      <xdr:spPr>
        <a:xfrm flipH="1">
          <a:off x="20593685" y="90864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558</xdr:row>
      <xdr:rowOff>200025</xdr:rowOff>
    </xdr:from>
    <xdr:to>
      <xdr:col>18</xdr:col>
      <xdr:colOff>9525</xdr:colOff>
      <xdr:row>558</xdr:row>
      <xdr:rowOff>200025</xdr:rowOff>
    </xdr:to>
    <xdr:cxnSp>
      <xdr:nvCxnSpPr>
        <xdr:cNvPr id="157" name="自选图形 4"/>
        <xdr:cNvCxnSpPr>
          <a:cxnSpLocks noChangeShapeType="1"/>
        </xdr:cNvCxnSpPr>
      </xdr:nvCxnSpPr>
      <xdr:spPr>
        <a:xfrm flipH="1">
          <a:off x="20593685" y="89645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548</xdr:row>
      <xdr:rowOff>171450</xdr:rowOff>
    </xdr:from>
    <xdr:to>
      <xdr:col>18</xdr:col>
      <xdr:colOff>9525</xdr:colOff>
      <xdr:row>548</xdr:row>
      <xdr:rowOff>171450</xdr:rowOff>
    </xdr:to>
    <xdr:cxnSp>
      <xdr:nvCxnSpPr>
        <xdr:cNvPr id="158" name="自选图形 4"/>
        <xdr:cNvCxnSpPr>
          <a:cxnSpLocks noChangeShapeType="1"/>
        </xdr:cNvCxnSpPr>
      </xdr:nvCxnSpPr>
      <xdr:spPr>
        <a:xfrm flipH="1">
          <a:off x="20593685" y="88121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549</xdr:row>
      <xdr:rowOff>171450</xdr:rowOff>
    </xdr:from>
    <xdr:to>
      <xdr:col>18</xdr:col>
      <xdr:colOff>9525</xdr:colOff>
      <xdr:row>549</xdr:row>
      <xdr:rowOff>171450</xdr:rowOff>
    </xdr:to>
    <xdr:cxnSp>
      <xdr:nvCxnSpPr>
        <xdr:cNvPr id="159" name="自选图形 4"/>
        <xdr:cNvCxnSpPr>
          <a:cxnSpLocks noChangeShapeType="1"/>
        </xdr:cNvCxnSpPr>
      </xdr:nvCxnSpPr>
      <xdr:spPr>
        <a:xfrm flipH="1">
          <a:off x="20593685" y="88273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550</xdr:row>
      <xdr:rowOff>171450</xdr:rowOff>
    </xdr:from>
    <xdr:to>
      <xdr:col>18</xdr:col>
      <xdr:colOff>9525</xdr:colOff>
      <xdr:row>550</xdr:row>
      <xdr:rowOff>171450</xdr:rowOff>
    </xdr:to>
    <xdr:cxnSp>
      <xdr:nvCxnSpPr>
        <xdr:cNvPr id="160" name="自选图形 4"/>
        <xdr:cNvCxnSpPr>
          <a:cxnSpLocks noChangeShapeType="1"/>
        </xdr:cNvCxnSpPr>
      </xdr:nvCxnSpPr>
      <xdr:spPr>
        <a:xfrm flipH="1">
          <a:off x="20593685" y="88426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551</xdr:row>
      <xdr:rowOff>171450</xdr:rowOff>
    </xdr:from>
    <xdr:to>
      <xdr:col>18</xdr:col>
      <xdr:colOff>9525</xdr:colOff>
      <xdr:row>551</xdr:row>
      <xdr:rowOff>171450</xdr:rowOff>
    </xdr:to>
    <xdr:cxnSp>
      <xdr:nvCxnSpPr>
        <xdr:cNvPr id="161" name="自选图形 4"/>
        <xdr:cNvCxnSpPr>
          <a:cxnSpLocks noChangeShapeType="1"/>
        </xdr:cNvCxnSpPr>
      </xdr:nvCxnSpPr>
      <xdr:spPr>
        <a:xfrm flipH="1">
          <a:off x="20593685" y="88578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552</xdr:row>
      <xdr:rowOff>171450</xdr:rowOff>
    </xdr:from>
    <xdr:to>
      <xdr:col>18</xdr:col>
      <xdr:colOff>9525</xdr:colOff>
      <xdr:row>552</xdr:row>
      <xdr:rowOff>171450</xdr:rowOff>
    </xdr:to>
    <xdr:cxnSp>
      <xdr:nvCxnSpPr>
        <xdr:cNvPr id="162" name="自选图形 4"/>
        <xdr:cNvCxnSpPr>
          <a:cxnSpLocks noChangeShapeType="1"/>
        </xdr:cNvCxnSpPr>
      </xdr:nvCxnSpPr>
      <xdr:spPr>
        <a:xfrm flipH="1">
          <a:off x="20593685" y="88731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200025</xdr:rowOff>
    </xdr:from>
    <xdr:to>
      <xdr:col>18</xdr:col>
      <xdr:colOff>9525</xdr:colOff>
      <xdr:row>553</xdr:row>
      <xdr:rowOff>200025</xdr:rowOff>
    </xdr:to>
    <xdr:cxnSp>
      <xdr:nvCxnSpPr>
        <xdr:cNvPr id="163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554</xdr:row>
      <xdr:rowOff>200025</xdr:rowOff>
    </xdr:from>
    <xdr:to>
      <xdr:col>18</xdr:col>
      <xdr:colOff>9525</xdr:colOff>
      <xdr:row>554</xdr:row>
      <xdr:rowOff>200025</xdr:rowOff>
    </xdr:to>
    <xdr:cxnSp>
      <xdr:nvCxnSpPr>
        <xdr:cNvPr id="164" name="自选图形 4"/>
        <xdr:cNvCxnSpPr>
          <a:cxnSpLocks noChangeShapeType="1"/>
        </xdr:cNvCxnSpPr>
      </xdr:nvCxnSpPr>
      <xdr:spPr>
        <a:xfrm flipH="1">
          <a:off x="20593685" y="89035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555</xdr:row>
      <xdr:rowOff>200025</xdr:rowOff>
    </xdr:from>
    <xdr:to>
      <xdr:col>18</xdr:col>
      <xdr:colOff>9525</xdr:colOff>
      <xdr:row>555</xdr:row>
      <xdr:rowOff>200025</xdr:rowOff>
    </xdr:to>
    <xdr:cxnSp>
      <xdr:nvCxnSpPr>
        <xdr:cNvPr id="165" name="自选图形 4"/>
        <xdr:cNvCxnSpPr>
          <a:cxnSpLocks noChangeShapeType="1"/>
        </xdr:cNvCxnSpPr>
      </xdr:nvCxnSpPr>
      <xdr:spPr>
        <a:xfrm flipH="1">
          <a:off x="20593685" y="89188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556</xdr:row>
      <xdr:rowOff>200025</xdr:rowOff>
    </xdr:from>
    <xdr:to>
      <xdr:col>18</xdr:col>
      <xdr:colOff>9525</xdr:colOff>
      <xdr:row>556</xdr:row>
      <xdr:rowOff>200025</xdr:rowOff>
    </xdr:to>
    <xdr:cxnSp>
      <xdr:nvCxnSpPr>
        <xdr:cNvPr id="166" name="自选图形 4"/>
        <xdr:cNvCxnSpPr>
          <a:cxnSpLocks noChangeShapeType="1"/>
        </xdr:cNvCxnSpPr>
      </xdr:nvCxnSpPr>
      <xdr:spPr>
        <a:xfrm flipH="1">
          <a:off x="20593685" y="89340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557</xdr:row>
      <xdr:rowOff>200025</xdr:rowOff>
    </xdr:from>
    <xdr:to>
      <xdr:col>18</xdr:col>
      <xdr:colOff>9525</xdr:colOff>
      <xdr:row>557</xdr:row>
      <xdr:rowOff>200025</xdr:rowOff>
    </xdr:to>
    <xdr:cxnSp>
      <xdr:nvCxnSpPr>
        <xdr:cNvPr id="167" name="自选图形 4"/>
        <xdr:cNvCxnSpPr>
          <a:cxnSpLocks noChangeShapeType="1"/>
        </xdr:cNvCxnSpPr>
      </xdr:nvCxnSpPr>
      <xdr:spPr>
        <a:xfrm flipH="1">
          <a:off x="20593685" y="89493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558</xdr:row>
      <xdr:rowOff>200025</xdr:rowOff>
    </xdr:from>
    <xdr:to>
      <xdr:col>18</xdr:col>
      <xdr:colOff>9525</xdr:colOff>
      <xdr:row>558</xdr:row>
      <xdr:rowOff>200025</xdr:rowOff>
    </xdr:to>
    <xdr:cxnSp>
      <xdr:nvCxnSpPr>
        <xdr:cNvPr id="168" name="自选图形 4"/>
        <xdr:cNvCxnSpPr>
          <a:cxnSpLocks noChangeShapeType="1"/>
        </xdr:cNvCxnSpPr>
      </xdr:nvCxnSpPr>
      <xdr:spPr>
        <a:xfrm flipH="1">
          <a:off x="20593685" y="89645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559</xdr:row>
      <xdr:rowOff>171450</xdr:rowOff>
    </xdr:from>
    <xdr:to>
      <xdr:col>18</xdr:col>
      <xdr:colOff>9525</xdr:colOff>
      <xdr:row>559</xdr:row>
      <xdr:rowOff>171450</xdr:rowOff>
    </xdr:to>
    <xdr:cxnSp>
      <xdr:nvCxnSpPr>
        <xdr:cNvPr id="169" name="自选图形 4"/>
        <xdr:cNvCxnSpPr>
          <a:cxnSpLocks noChangeShapeType="1"/>
        </xdr:cNvCxnSpPr>
      </xdr:nvCxnSpPr>
      <xdr:spPr>
        <a:xfrm flipH="1">
          <a:off x="20593685" y="89797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560</xdr:row>
      <xdr:rowOff>171450</xdr:rowOff>
    </xdr:from>
    <xdr:to>
      <xdr:col>18</xdr:col>
      <xdr:colOff>9525</xdr:colOff>
      <xdr:row>560</xdr:row>
      <xdr:rowOff>171450</xdr:rowOff>
    </xdr:to>
    <xdr:cxnSp>
      <xdr:nvCxnSpPr>
        <xdr:cNvPr id="170" name="自选图形 4"/>
        <xdr:cNvCxnSpPr>
          <a:cxnSpLocks noChangeShapeType="1"/>
        </xdr:cNvCxnSpPr>
      </xdr:nvCxnSpPr>
      <xdr:spPr>
        <a:xfrm flipH="1">
          <a:off x="20593685" y="89950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561</xdr:row>
      <xdr:rowOff>171450</xdr:rowOff>
    </xdr:from>
    <xdr:to>
      <xdr:col>18</xdr:col>
      <xdr:colOff>9525</xdr:colOff>
      <xdr:row>561</xdr:row>
      <xdr:rowOff>171450</xdr:rowOff>
    </xdr:to>
    <xdr:cxnSp>
      <xdr:nvCxnSpPr>
        <xdr:cNvPr id="171" name="自选图形 4"/>
        <xdr:cNvCxnSpPr>
          <a:cxnSpLocks noChangeShapeType="1"/>
        </xdr:cNvCxnSpPr>
      </xdr:nvCxnSpPr>
      <xdr:spPr>
        <a:xfrm flipH="1">
          <a:off x="20593685" y="90102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547</xdr:row>
      <xdr:rowOff>171450</xdr:rowOff>
    </xdr:from>
    <xdr:to>
      <xdr:col>18</xdr:col>
      <xdr:colOff>9525</xdr:colOff>
      <xdr:row>547</xdr:row>
      <xdr:rowOff>171450</xdr:rowOff>
    </xdr:to>
    <xdr:cxnSp>
      <xdr:nvCxnSpPr>
        <xdr:cNvPr id="172" name="自选图形 4"/>
        <xdr:cNvCxnSpPr>
          <a:cxnSpLocks noChangeShapeType="1"/>
        </xdr:cNvCxnSpPr>
      </xdr:nvCxnSpPr>
      <xdr:spPr>
        <a:xfrm flipH="1">
          <a:off x="20593685" y="87969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548</xdr:row>
      <xdr:rowOff>171450</xdr:rowOff>
    </xdr:from>
    <xdr:to>
      <xdr:col>18</xdr:col>
      <xdr:colOff>9525</xdr:colOff>
      <xdr:row>548</xdr:row>
      <xdr:rowOff>171450</xdr:rowOff>
    </xdr:to>
    <xdr:cxnSp>
      <xdr:nvCxnSpPr>
        <xdr:cNvPr id="173" name="自选图形 4"/>
        <xdr:cNvCxnSpPr>
          <a:cxnSpLocks noChangeShapeType="1"/>
        </xdr:cNvCxnSpPr>
      </xdr:nvCxnSpPr>
      <xdr:spPr>
        <a:xfrm flipH="1">
          <a:off x="20593685" y="88121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549</xdr:row>
      <xdr:rowOff>171450</xdr:rowOff>
    </xdr:from>
    <xdr:to>
      <xdr:col>18</xdr:col>
      <xdr:colOff>9525</xdr:colOff>
      <xdr:row>549</xdr:row>
      <xdr:rowOff>171450</xdr:rowOff>
    </xdr:to>
    <xdr:cxnSp>
      <xdr:nvCxnSpPr>
        <xdr:cNvPr id="174" name="自选图形 4"/>
        <xdr:cNvCxnSpPr>
          <a:cxnSpLocks noChangeShapeType="1"/>
        </xdr:cNvCxnSpPr>
      </xdr:nvCxnSpPr>
      <xdr:spPr>
        <a:xfrm flipH="1">
          <a:off x="20593685" y="88273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550</xdr:row>
      <xdr:rowOff>171450</xdr:rowOff>
    </xdr:from>
    <xdr:to>
      <xdr:col>18</xdr:col>
      <xdr:colOff>9525</xdr:colOff>
      <xdr:row>550</xdr:row>
      <xdr:rowOff>171450</xdr:rowOff>
    </xdr:to>
    <xdr:cxnSp>
      <xdr:nvCxnSpPr>
        <xdr:cNvPr id="175" name="自选图形 4"/>
        <xdr:cNvCxnSpPr>
          <a:cxnSpLocks noChangeShapeType="1"/>
        </xdr:cNvCxnSpPr>
      </xdr:nvCxnSpPr>
      <xdr:spPr>
        <a:xfrm flipH="1">
          <a:off x="20593685" y="88426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551</xdr:row>
      <xdr:rowOff>171450</xdr:rowOff>
    </xdr:from>
    <xdr:to>
      <xdr:col>18</xdr:col>
      <xdr:colOff>9525</xdr:colOff>
      <xdr:row>551</xdr:row>
      <xdr:rowOff>171450</xdr:rowOff>
    </xdr:to>
    <xdr:cxnSp>
      <xdr:nvCxnSpPr>
        <xdr:cNvPr id="176" name="自选图形 4"/>
        <xdr:cNvCxnSpPr>
          <a:cxnSpLocks noChangeShapeType="1"/>
        </xdr:cNvCxnSpPr>
      </xdr:nvCxnSpPr>
      <xdr:spPr>
        <a:xfrm flipH="1">
          <a:off x="20593685" y="88578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552</xdr:row>
      <xdr:rowOff>171450</xdr:rowOff>
    </xdr:from>
    <xdr:to>
      <xdr:col>18</xdr:col>
      <xdr:colOff>9525</xdr:colOff>
      <xdr:row>552</xdr:row>
      <xdr:rowOff>171450</xdr:rowOff>
    </xdr:to>
    <xdr:cxnSp>
      <xdr:nvCxnSpPr>
        <xdr:cNvPr id="177" name="自选图形 4"/>
        <xdr:cNvCxnSpPr>
          <a:cxnSpLocks noChangeShapeType="1"/>
        </xdr:cNvCxnSpPr>
      </xdr:nvCxnSpPr>
      <xdr:spPr>
        <a:xfrm flipH="1">
          <a:off x="20593685" y="88731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200025</xdr:rowOff>
    </xdr:from>
    <xdr:to>
      <xdr:col>18</xdr:col>
      <xdr:colOff>9525</xdr:colOff>
      <xdr:row>553</xdr:row>
      <xdr:rowOff>200025</xdr:rowOff>
    </xdr:to>
    <xdr:cxnSp>
      <xdr:nvCxnSpPr>
        <xdr:cNvPr id="178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554</xdr:row>
      <xdr:rowOff>200025</xdr:rowOff>
    </xdr:from>
    <xdr:to>
      <xdr:col>18</xdr:col>
      <xdr:colOff>9525</xdr:colOff>
      <xdr:row>554</xdr:row>
      <xdr:rowOff>200025</xdr:rowOff>
    </xdr:to>
    <xdr:cxnSp>
      <xdr:nvCxnSpPr>
        <xdr:cNvPr id="179" name="自选图形 4"/>
        <xdr:cNvCxnSpPr>
          <a:cxnSpLocks noChangeShapeType="1"/>
        </xdr:cNvCxnSpPr>
      </xdr:nvCxnSpPr>
      <xdr:spPr>
        <a:xfrm flipH="1">
          <a:off x="20593685" y="89035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555</xdr:row>
      <xdr:rowOff>200025</xdr:rowOff>
    </xdr:from>
    <xdr:to>
      <xdr:col>18</xdr:col>
      <xdr:colOff>9525</xdr:colOff>
      <xdr:row>555</xdr:row>
      <xdr:rowOff>200025</xdr:rowOff>
    </xdr:to>
    <xdr:cxnSp>
      <xdr:nvCxnSpPr>
        <xdr:cNvPr id="180" name="自选图形 4"/>
        <xdr:cNvCxnSpPr>
          <a:cxnSpLocks noChangeShapeType="1"/>
        </xdr:cNvCxnSpPr>
      </xdr:nvCxnSpPr>
      <xdr:spPr>
        <a:xfrm flipH="1">
          <a:off x="20593685" y="89188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556</xdr:row>
      <xdr:rowOff>200025</xdr:rowOff>
    </xdr:from>
    <xdr:to>
      <xdr:col>18</xdr:col>
      <xdr:colOff>9525</xdr:colOff>
      <xdr:row>556</xdr:row>
      <xdr:rowOff>200025</xdr:rowOff>
    </xdr:to>
    <xdr:cxnSp>
      <xdr:nvCxnSpPr>
        <xdr:cNvPr id="181" name="自选图形 4"/>
        <xdr:cNvCxnSpPr>
          <a:cxnSpLocks noChangeShapeType="1"/>
        </xdr:cNvCxnSpPr>
      </xdr:nvCxnSpPr>
      <xdr:spPr>
        <a:xfrm flipH="1">
          <a:off x="20593685" y="89340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562</xdr:row>
      <xdr:rowOff>171450</xdr:rowOff>
    </xdr:from>
    <xdr:to>
      <xdr:col>18</xdr:col>
      <xdr:colOff>9525</xdr:colOff>
      <xdr:row>562</xdr:row>
      <xdr:rowOff>171450</xdr:rowOff>
    </xdr:to>
    <xdr:cxnSp>
      <xdr:nvCxnSpPr>
        <xdr:cNvPr id="182" name="自选图形 4"/>
        <xdr:cNvCxnSpPr>
          <a:cxnSpLocks noChangeShapeType="1"/>
        </xdr:cNvCxnSpPr>
      </xdr:nvCxnSpPr>
      <xdr:spPr>
        <a:xfrm flipH="1">
          <a:off x="20593685" y="902550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563</xdr:row>
      <xdr:rowOff>171450</xdr:rowOff>
    </xdr:from>
    <xdr:to>
      <xdr:col>18</xdr:col>
      <xdr:colOff>9525</xdr:colOff>
      <xdr:row>563</xdr:row>
      <xdr:rowOff>171450</xdr:rowOff>
    </xdr:to>
    <xdr:cxnSp>
      <xdr:nvCxnSpPr>
        <xdr:cNvPr id="183" name="自选图形 4"/>
        <xdr:cNvCxnSpPr>
          <a:cxnSpLocks noChangeShapeType="1"/>
        </xdr:cNvCxnSpPr>
      </xdr:nvCxnSpPr>
      <xdr:spPr>
        <a:xfrm flipH="1">
          <a:off x="20593685" y="90407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564</xdr:row>
      <xdr:rowOff>171450</xdr:rowOff>
    </xdr:from>
    <xdr:to>
      <xdr:col>18</xdr:col>
      <xdr:colOff>9525</xdr:colOff>
      <xdr:row>564</xdr:row>
      <xdr:rowOff>171450</xdr:rowOff>
    </xdr:to>
    <xdr:cxnSp>
      <xdr:nvCxnSpPr>
        <xdr:cNvPr id="184" name="自选图形 4"/>
        <xdr:cNvCxnSpPr>
          <a:cxnSpLocks noChangeShapeType="1"/>
        </xdr:cNvCxnSpPr>
      </xdr:nvCxnSpPr>
      <xdr:spPr>
        <a:xfrm flipH="1">
          <a:off x="20593685" y="905598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565</xdr:row>
      <xdr:rowOff>171450</xdr:rowOff>
    </xdr:from>
    <xdr:to>
      <xdr:col>18</xdr:col>
      <xdr:colOff>9525</xdr:colOff>
      <xdr:row>565</xdr:row>
      <xdr:rowOff>171450</xdr:rowOff>
    </xdr:to>
    <xdr:cxnSp>
      <xdr:nvCxnSpPr>
        <xdr:cNvPr id="185" name="自选图形 4"/>
        <xdr:cNvCxnSpPr>
          <a:cxnSpLocks noChangeShapeType="1"/>
        </xdr:cNvCxnSpPr>
      </xdr:nvCxnSpPr>
      <xdr:spPr>
        <a:xfrm flipH="1">
          <a:off x="20593685" y="907122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566</xdr:row>
      <xdr:rowOff>171450</xdr:rowOff>
    </xdr:from>
    <xdr:to>
      <xdr:col>18</xdr:col>
      <xdr:colOff>9525</xdr:colOff>
      <xdr:row>566</xdr:row>
      <xdr:rowOff>171450</xdr:rowOff>
    </xdr:to>
    <xdr:cxnSp>
      <xdr:nvCxnSpPr>
        <xdr:cNvPr id="186" name="自选图形 4"/>
        <xdr:cNvCxnSpPr>
          <a:cxnSpLocks noChangeShapeType="1"/>
        </xdr:cNvCxnSpPr>
      </xdr:nvCxnSpPr>
      <xdr:spPr>
        <a:xfrm flipH="1">
          <a:off x="20593685" y="908646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558</xdr:row>
      <xdr:rowOff>200025</xdr:rowOff>
    </xdr:from>
    <xdr:to>
      <xdr:col>18</xdr:col>
      <xdr:colOff>9525</xdr:colOff>
      <xdr:row>558</xdr:row>
      <xdr:rowOff>200025</xdr:rowOff>
    </xdr:to>
    <xdr:cxnSp>
      <xdr:nvCxnSpPr>
        <xdr:cNvPr id="187" name="自选图形 4"/>
        <xdr:cNvCxnSpPr>
          <a:cxnSpLocks noChangeShapeType="1"/>
        </xdr:cNvCxnSpPr>
      </xdr:nvCxnSpPr>
      <xdr:spPr>
        <a:xfrm flipH="1">
          <a:off x="20593685" y="89645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152400</xdr:rowOff>
    </xdr:from>
    <xdr:to>
      <xdr:col>18</xdr:col>
      <xdr:colOff>9525</xdr:colOff>
      <xdr:row>553</xdr:row>
      <xdr:rowOff>152400</xdr:rowOff>
    </xdr:to>
    <xdr:cxnSp>
      <xdr:nvCxnSpPr>
        <xdr:cNvPr id="188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152400</xdr:rowOff>
    </xdr:from>
    <xdr:to>
      <xdr:col>18</xdr:col>
      <xdr:colOff>9525</xdr:colOff>
      <xdr:row>553</xdr:row>
      <xdr:rowOff>152400</xdr:rowOff>
    </xdr:to>
    <xdr:cxnSp>
      <xdr:nvCxnSpPr>
        <xdr:cNvPr id="189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152400</xdr:rowOff>
    </xdr:from>
    <xdr:to>
      <xdr:col>18</xdr:col>
      <xdr:colOff>9525</xdr:colOff>
      <xdr:row>553</xdr:row>
      <xdr:rowOff>152400</xdr:rowOff>
    </xdr:to>
    <xdr:cxnSp>
      <xdr:nvCxnSpPr>
        <xdr:cNvPr id="190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17</xdr:col>
      <xdr:colOff>561975</xdr:colOff>
      <xdr:row>553</xdr:row>
      <xdr:rowOff>152400</xdr:rowOff>
    </xdr:from>
    <xdr:to>
      <xdr:col>18</xdr:col>
      <xdr:colOff>9525</xdr:colOff>
      <xdr:row>553</xdr:row>
      <xdr:rowOff>152400</xdr:rowOff>
    </xdr:to>
    <xdr:cxnSp>
      <xdr:nvCxnSpPr>
        <xdr:cNvPr id="191" name="自选图形 4"/>
        <xdr:cNvCxnSpPr>
          <a:cxnSpLocks noChangeShapeType="1"/>
        </xdr:cNvCxnSpPr>
      </xdr:nvCxnSpPr>
      <xdr:spPr>
        <a:xfrm flipH="1">
          <a:off x="20593685" y="88883490"/>
          <a:ext cx="257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5"/>
  <sheetViews>
    <sheetView view="pageBreakPreview" zoomScale="77" zoomScaleNormal="70" zoomScaleSheetLayoutView="77" workbookViewId="0">
      <pane xSplit="4" ySplit="4" topLeftCell="E164" activePane="bottomRight" state="frozen"/>
      <selection/>
      <selection pane="topRight"/>
      <selection pane="bottomLeft"/>
      <selection pane="bottomRight" activeCell="T4" sqref="T$1:T$1048576"/>
    </sheetView>
  </sheetViews>
  <sheetFormatPr defaultColWidth="9" defaultRowHeight="5.65" customHeight="1"/>
  <cols>
    <col min="1" max="1" width="6.25" style="16" customWidth="1"/>
    <col min="2" max="2" width="13.375" style="16" customWidth="1"/>
    <col min="3" max="3" width="6.125" style="16" customWidth="1"/>
    <col min="4" max="4" width="6.625" style="16" customWidth="1"/>
    <col min="5" max="5" width="9.625" style="16" customWidth="1"/>
    <col min="6" max="7" width="10.625" style="16" customWidth="1"/>
    <col min="8" max="8" width="12.125" style="16" customWidth="1"/>
    <col min="9" max="9" width="8.75" style="16" customWidth="1"/>
    <col min="10" max="10" width="6.625" style="17" customWidth="1"/>
    <col min="11" max="11" width="66.25" style="17" customWidth="1"/>
    <col min="12" max="12" width="17.95" style="16" customWidth="1"/>
    <col min="13" max="13" width="20.125" style="17" customWidth="1"/>
    <col min="14" max="14" width="9" style="17" customWidth="1"/>
    <col min="15" max="15" width="23.1833333333333" style="17" customWidth="1"/>
    <col min="16" max="16" width="23.75" style="17" customWidth="1"/>
    <col min="17" max="17" width="11.875" style="17" customWidth="1"/>
    <col min="18" max="18" width="10.625" style="17" customWidth="1"/>
    <col min="19" max="19" width="17.875" style="17" customWidth="1"/>
    <col min="20" max="16378" width="9" style="17"/>
    <col min="16379" max="16384" width="9" style="15"/>
  </cols>
  <sheetData>
    <row r="1" ht="19.5" customHeight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="13" customFormat="1" ht="65" customHeight="1" spans="1:19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="14" customFormat="1" ht="31" customHeight="1" spans="1:19">
      <c r="A3" s="19" t="s">
        <v>1</v>
      </c>
      <c r="B3" s="19" t="s">
        <v>2</v>
      </c>
      <c r="C3" s="19" t="s">
        <v>3</v>
      </c>
      <c r="D3" s="19" t="s">
        <v>4</v>
      </c>
      <c r="E3" s="19"/>
      <c r="F3" s="19"/>
      <c r="G3" s="19"/>
      <c r="H3" s="19" t="s">
        <v>5</v>
      </c>
      <c r="I3" s="19"/>
      <c r="J3" s="19"/>
      <c r="K3" s="19"/>
      <c r="L3" s="19" t="s">
        <v>6</v>
      </c>
      <c r="M3" s="19"/>
      <c r="N3" s="19"/>
      <c r="O3" s="19"/>
      <c r="P3" s="19" t="s">
        <v>7</v>
      </c>
      <c r="Q3" s="19"/>
      <c r="R3" s="19"/>
      <c r="S3" s="19"/>
    </row>
    <row r="4" s="14" customFormat="1" ht="24" spans="1:19">
      <c r="A4" s="19"/>
      <c r="B4" s="19"/>
      <c r="C4" s="19"/>
      <c r="D4" s="19" t="s">
        <v>8</v>
      </c>
      <c r="E4" s="19" t="s">
        <v>9</v>
      </c>
      <c r="F4" s="20" t="s">
        <v>10</v>
      </c>
      <c r="G4" s="20" t="s">
        <v>9</v>
      </c>
      <c r="H4" s="19" t="s">
        <v>11</v>
      </c>
      <c r="I4" s="19" t="s">
        <v>12</v>
      </c>
      <c r="J4" s="19" t="s">
        <v>8</v>
      </c>
      <c r="K4" s="19" t="s">
        <v>9</v>
      </c>
      <c r="L4" s="19" t="s">
        <v>11</v>
      </c>
      <c r="M4" s="19" t="s">
        <v>12</v>
      </c>
      <c r="N4" s="19" t="s">
        <v>8</v>
      </c>
      <c r="O4" s="19" t="s">
        <v>9</v>
      </c>
      <c r="P4" s="19" t="s">
        <v>13</v>
      </c>
      <c r="Q4" s="19" t="s">
        <v>12</v>
      </c>
      <c r="R4" s="19" t="s">
        <v>8</v>
      </c>
      <c r="S4" s="19" t="s">
        <v>9</v>
      </c>
    </row>
    <row r="5" s="14" customFormat="1" ht="14.25" customHeight="1" spans="1:19">
      <c r="A5" s="21">
        <v>1</v>
      </c>
      <c r="B5" s="20" t="s">
        <v>14</v>
      </c>
      <c r="C5" s="22">
        <v>141</v>
      </c>
      <c r="D5" s="20" t="s">
        <v>15</v>
      </c>
      <c r="E5" s="20" t="s">
        <v>16</v>
      </c>
      <c r="F5" s="23" t="s">
        <v>17</v>
      </c>
      <c r="G5" s="20" t="s">
        <v>18</v>
      </c>
      <c r="H5" s="20" t="s">
        <v>19</v>
      </c>
      <c r="I5" s="25">
        <v>15.8</v>
      </c>
      <c r="J5" s="20" t="s">
        <v>20</v>
      </c>
      <c r="K5" s="20" t="s">
        <v>21</v>
      </c>
      <c r="L5" s="26" t="s">
        <v>22</v>
      </c>
      <c r="M5" s="27">
        <v>8.8</v>
      </c>
      <c r="N5" s="26" t="s">
        <v>23</v>
      </c>
      <c r="O5" s="26" t="s">
        <v>24</v>
      </c>
      <c r="P5" s="26" t="s">
        <v>25</v>
      </c>
      <c r="Q5" s="30">
        <v>1.6</v>
      </c>
      <c r="R5" s="26" t="s">
        <v>26</v>
      </c>
      <c r="S5" s="26" t="s">
        <v>27</v>
      </c>
    </row>
    <row r="6" s="14" customFormat="1" ht="12" spans="1:19">
      <c r="A6" s="21"/>
      <c r="B6" s="20"/>
      <c r="C6" s="22"/>
      <c r="D6" s="20"/>
      <c r="E6" s="20"/>
      <c r="F6" s="23"/>
      <c r="G6" s="20"/>
      <c r="H6" s="20"/>
      <c r="I6" s="25"/>
      <c r="J6" s="20"/>
      <c r="K6" s="20"/>
      <c r="L6" s="26"/>
      <c r="M6" s="27"/>
      <c r="N6" s="26"/>
      <c r="O6" s="26"/>
      <c r="P6" s="26" t="s">
        <v>28</v>
      </c>
      <c r="Q6" s="30">
        <v>2.7</v>
      </c>
      <c r="R6" s="26" t="s">
        <v>29</v>
      </c>
      <c r="S6" s="26" t="s">
        <v>27</v>
      </c>
    </row>
    <row r="7" s="14" customFormat="1" ht="12" spans="1:19">
      <c r="A7" s="21"/>
      <c r="B7" s="20"/>
      <c r="C7" s="22"/>
      <c r="D7" s="20"/>
      <c r="E7" s="20"/>
      <c r="F7" s="23"/>
      <c r="G7" s="20"/>
      <c r="H7" s="20"/>
      <c r="I7" s="25"/>
      <c r="J7" s="20"/>
      <c r="K7" s="20"/>
      <c r="L7" s="26"/>
      <c r="M7" s="27"/>
      <c r="N7" s="26"/>
      <c r="O7" s="26"/>
      <c r="P7" s="26" t="s">
        <v>30</v>
      </c>
      <c r="Q7" s="30">
        <v>1.4</v>
      </c>
      <c r="R7" s="26" t="s">
        <v>31</v>
      </c>
      <c r="S7" s="26" t="s">
        <v>27</v>
      </c>
    </row>
    <row r="8" s="14" customFormat="1" ht="12" spans="1:19">
      <c r="A8" s="21"/>
      <c r="B8" s="20"/>
      <c r="C8" s="22"/>
      <c r="D8" s="20"/>
      <c r="E8" s="20"/>
      <c r="F8" s="23"/>
      <c r="G8" s="20"/>
      <c r="H8" s="20"/>
      <c r="I8" s="25"/>
      <c r="J8" s="20"/>
      <c r="K8" s="20"/>
      <c r="L8" s="26"/>
      <c r="M8" s="27"/>
      <c r="N8" s="26"/>
      <c r="O8" s="26"/>
      <c r="P8" s="26" t="s">
        <v>32</v>
      </c>
      <c r="Q8" s="30">
        <v>2.5</v>
      </c>
      <c r="R8" s="26" t="s">
        <v>33</v>
      </c>
      <c r="S8" s="26" t="s">
        <v>27</v>
      </c>
    </row>
    <row r="9" s="14" customFormat="1" ht="12" spans="1:19">
      <c r="A9" s="21"/>
      <c r="B9" s="20"/>
      <c r="C9" s="22"/>
      <c r="D9" s="20"/>
      <c r="E9" s="20"/>
      <c r="F9" s="23"/>
      <c r="G9" s="20"/>
      <c r="H9" s="20"/>
      <c r="I9" s="25"/>
      <c r="J9" s="20"/>
      <c r="K9" s="20"/>
      <c r="L9" s="26"/>
      <c r="M9" s="27"/>
      <c r="N9" s="26"/>
      <c r="O9" s="26"/>
      <c r="P9" s="26" t="s">
        <v>34</v>
      </c>
      <c r="Q9" s="30">
        <v>0.6</v>
      </c>
      <c r="R9" s="26" t="s">
        <v>35</v>
      </c>
      <c r="S9" s="26" t="s">
        <v>27</v>
      </c>
    </row>
    <row r="10" s="14" customFormat="1" ht="12" spans="1:19">
      <c r="A10" s="21"/>
      <c r="B10" s="20"/>
      <c r="C10" s="22"/>
      <c r="D10" s="20"/>
      <c r="E10" s="20"/>
      <c r="F10" s="23"/>
      <c r="G10" s="20"/>
      <c r="H10" s="20"/>
      <c r="I10" s="25"/>
      <c r="J10" s="20"/>
      <c r="K10" s="20"/>
      <c r="L10" s="20" t="s">
        <v>36</v>
      </c>
      <c r="M10" s="27">
        <v>7</v>
      </c>
      <c r="N10" s="20" t="s">
        <v>37</v>
      </c>
      <c r="O10" s="20" t="s">
        <v>38</v>
      </c>
      <c r="P10" s="26" t="s">
        <v>39</v>
      </c>
      <c r="Q10" s="30">
        <v>1.2</v>
      </c>
      <c r="R10" s="34" t="s">
        <v>40</v>
      </c>
      <c r="S10" s="35" t="s">
        <v>27</v>
      </c>
    </row>
    <row r="11" s="14" customFormat="1" ht="12" spans="1:19">
      <c r="A11" s="21"/>
      <c r="B11" s="20"/>
      <c r="C11" s="22"/>
      <c r="D11" s="20"/>
      <c r="E11" s="20"/>
      <c r="F11" s="23"/>
      <c r="G11" s="20"/>
      <c r="H11" s="20"/>
      <c r="I11" s="25"/>
      <c r="J11" s="20"/>
      <c r="K11" s="20"/>
      <c r="L11" s="20"/>
      <c r="M11" s="27"/>
      <c r="N11" s="20"/>
      <c r="O11" s="20"/>
      <c r="P11" s="26" t="s">
        <v>41</v>
      </c>
      <c r="Q11" s="30">
        <v>2.2</v>
      </c>
      <c r="R11" s="26" t="s">
        <v>42</v>
      </c>
      <c r="S11" s="26" t="s">
        <v>43</v>
      </c>
    </row>
    <row r="12" s="14" customFormat="1" ht="12" spans="1:19">
      <c r="A12" s="21"/>
      <c r="B12" s="20"/>
      <c r="C12" s="22"/>
      <c r="D12" s="20"/>
      <c r="E12" s="20"/>
      <c r="F12" s="23"/>
      <c r="G12" s="20"/>
      <c r="H12" s="20"/>
      <c r="I12" s="25"/>
      <c r="J12" s="20"/>
      <c r="K12" s="20"/>
      <c r="L12" s="20"/>
      <c r="M12" s="27"/>
      <c r="N12" s="20"/>
      <c r="O12" s="20"/>
      <c r="P12" s="26" t="s">
        <v>44</v>
      </c>
      <c r="Q12" s="30">
        <v>3.6</v>
      </c>
      <c r="R12" s="36" t="s">
        <v>45</v>
      </c>
      <c r="S12" s="36" t="s">
        <v>27</v>
      </c>
    </row>
    <row r="13" s="14" customFormat="1" ht="13.5" customHeight="1" spans="1:19">
      <c r="A13" s="21"/>
      <c r="B13" s="20"/>
      <c r="C13" s="22"/>
      <c r="D13" s="20"/>
      <c r="E13" s="20"/>
      <c r="F13" s="23"/>
      <c r="G13" s="20"/>
      <c r="H13" s="20" t="s">
        <v>46</v>
      </c>
      <c r="I13" s="25">
        <v>42.27</v>
      </c>
      <c r="J13" s="20" t="s">
        <v>47</v>
      </c>
      <c r="K13" s="20" t="s">
        <v>48</v>
      </c>
      <c r="L13" s="20" t="s">
        <v>49</v>
      </c>
      <c r="M13" s="27">
        <v>18.5</v>
      </c>
      <c r="N13" s="20" t="s">
        <v>50</v>
      </c>
      <c r="O13" s="20" t="s">
        <v>51</v>
      </c>
      <c r="P13" s="26" t="s">
        <v>52</v>
      </c>
      <c r="Q13" s="30">
        <v>4.3</v>
      </c>
      <c r="R13" s="26" t="s">
        <v>53</v>
      </c>
      <c r="S13" s="26" t="s">
        <v>27</v>
      </c>
    </row>
    <row r="14" s="14" customFormat="1" ht="12" spans="1:19">
      <c r="A14" s="21"/>
      <c r="B14" s="20"/>
      <c r="C14" s="22"/>
      <c r="D14" s="20"/>
      <c r="E14" s="20"/>
      <c r="F14" s="23"/>
      <c r="G14" s="20"/>
      <c r="H14" s="20"/>
      <c r="I14" s="25"/>
      <c r="J14" s="20"/>
      <c r="K14" s="20"/>
      <c r="L14" s="20"/>
      <c r="M14" s="27"/>
      <c r="N14" s="20"/>
      <c r="O14" s="20"/>
      <c r="P14" s="26" t="s">
        <v>54</v>
      </c>
      <c r="Q14" s="30">
        <v>4.72</v>
      </c>
      <c r="R14" s="26" t="s">
        <v>55</v>
      </c>
      <c r="S14" s="26" t="s">
        <v>27</v>
      </c>
    </row>
    <row r="15" s="14" customFormat="1" ht="12" spans="1:19">
      <c r="A15" s="21"/>
      <c r="B15" s="20"/>
      <c r="C15" s="22"/>
      <c r="D15" s="20"/>
      <c r="E15" s="20"/>
      <c r="F15" s="23"/>
      <c r="G15" s="20"/>
      <c r="H15" s="20"/>
      <c r="I15" s="25"/>
      <c r="J15" s="20"/>
      <c r="K15" s="20"/>
      <c r="L15" s="20"/>
      <c r="M15" s="27"/>
      <c r="N15" s="20"/>
      <c r="O15" s="20"/>
      <c r="P15" s="26" t="s">
        <v>56</v>
      </c>
      <c r="Q15" s="30">
        <v>1.65</v>
      </c>
      <c r="R15" s="26" t="s">
        <v>57</v>
      </c>
      <c r="S15" s="26" t="s">
        <v>27</v>
      </c>
    </row>
    <row r="16" s="14" customFormat="1" ht="12" spans="1:19">
      <c r="A16" s="21"/>
      <c r="B16" s="20"/>
      <c r="C16" s="22"/>
      <c r="D16" s="20"/>
      <c r="E16" s="20"/>
      <c r="F16" s="23"/>
      <c r="G16" s="20"/>
      <c r="H16" s="20"/>
      <c r="I16" s="25"/>
      <c r="J16" s="20"/>
      <c r="K16" s="20"/>
      <c r="L16" s="20"/>
      <c r="M16" s="27"/>
      <c r="N16" s="20"/>
      <c r="O16" s="20"/>
      <c r="P16" s="26" t="s">
        <v>58</v>
      </c>
      <c r="Q16" s="30">
        <v>1.96</v>
      </c>
      <c r="R16" s="26" t="s">
        <v>59</v>
      </c>
      <c r="S16" s="26" t="s">
        <v>27</v>
      </c>
    </row>
    <row r="17" s="14" customFormat="1" ht="12" spans="1:19">
      <c r="A17" s="21"/>
      <c r="B17" s="20"/>
      <c r="C17" s="22"/>
      <c r="D17" s="20"/>
      <c r="E17" s="20"/>
      <c r="F17" s="23"/>
      <c r="G17" s="20"/>
      <c r="H17" s="20"/>
      <c r="I17" s="25"/>
      <c r="J17" s="20"/>
      <c r="K17" s="20"/>
      <c r="L17" s="20"/>
      <c r="M17" s="27"/>
      <c r="N17" s="20"/>
      <c r="O17" s="20"/>
      <c r="P17" s="26" t="s">
        <v>60</v>
      </c>
      <c r="Q17" s="30">
        <v>2.04</v>
      </c>
      <c r="R17" s="26" t="s">
        <v>61</v>
      </c>
      <c r="S17" s="26" t="s">
        <v>27</v>
      </c>
    </row>
    <row r="18" s="14" customFormat="1" ht="12" spans="1:19">
      <c r="A18" s="21"/>
      <c r="B18" s="20"/>
      <c r="C18" s="22"/>
      <c r="D18" s="20"/>
      <c r="E18" s="20"/>
      <c r="F18" s="23"/>
      <c r="G18" s="20"/>
      <c r="H18" s="20"/>
      <c r="I18" s="25"/>
      <c r="J18" s="20"/>
      <c r="K18" s="20"/>
      <c r="L18" s="20"/>
      <c r="M18" s="27"/>
      <c r="N18" s="20"/>
      <c r="O18" s="20"/>
      <c r="P18" s="26" t="s">
        <v>62</v>
      </c>
      <c r="Q18" s="30">
        <v>1.18</v>
      </c>
      <c r="R18" s="26" t="s">
        <v>63</v>
      </c>
      <c r="S18" s="26" t="s">
        <v>27</v>
      </c>
    </row>
    <row r="19" s="14" customFormat="1" ht="12" spans="1:19">
      <c r="A19" s="21"/>
      <c r="B19" s="20"/>
      <c r="C19" s="22"/>
      <c r="D19" s="20"/>
      <c r="E19" s="20"/>
      <c r="F19" s="23"/>
      <c r="G19" s="20"/>
      <c r="H19" s="20"/>
      <c r="I19" s="25"/>
      <c r="J19" s="20"/>
      <c r="K19" s="20"/>
      <c r="L19" s="20"/>
      <c r="M19" s="27"/>
      <c r="N19" s="20"/>
      <c r="O19" s="20"/>
      <c r="P19" s="26" t="s">
        <v>64</v>
      </c>
      <c r="Q19" s="30">
        <v>2.65</v>
      </c>
      <c r="R19" s="26" t="s">
        <v>65</v>
      </c>
      <c r="S19" s="26" t="s">
        <v>27</v>
      </c>
    </row>
    <row r="20" s="14" customFormat="1" ht="12" spans="1:19">
      <c r="A20" s="21"/>
      <c r="B20" s="20"/>
      <c r="C20" s="22"/>
      <c r="D20" s="20"/>
      <c r="E20" s="20"/>
      <c r="F20" s="23"/>
      <c r="G20" s="20"/>
      <c r="H20" s="20"/>
      <c r="I20" s="25"/>
      <c r="J20" s="20"/>
      <c r="K20" s="20"/>
      <c r="L20" s="20" t="s">
        <v>66</v>
      </c>
      <c r="M20" s="27">
        <v>16.31</v>
      </c>
      <c r="N20" s="20" t="s">
        <v>67</v>
      </c>
      <c r="O20" s="20" t="s">
        <v>24</v>
      </c>
      <c r="P20" s="28" t="s">
        <v>68</v>
      </c>
      <c r="Q20" s="37">
        <f>1.78+0.64</f>
        <v>2.42</v>
      </c>
      <c r="R20" s="28" t="s">
        <v>69</v>
      </c>
      <c r="S20" s="28" t="s">
        <v>27</v>
      </c>
    </row>
    <row r="21" s="14" customFormat="1" ht="12" spans="1:19">
      <c r="A21" s="21"/>
      <c r="B21" s="20"/>
      <c r="C21" s="22"/>
      <c r="D21" s="20"/>
      <c r="E21" s="20"/>
      <c r="F21" s="23"/>
      <c r="G21" s="20"/>
      <c r="H21" s="20"/>
      <c r="I21" s="25"/>
      <c r="J21" s="20"/>
      <c r="K21" s="20"/>
      <c r="L21" s="20"/>
      <c r="M21" s="27"/>
      <c r="N21" s="20"/>
      <c r="O21" s="20"/>
      <c r="P21" s="28" t="s">
        <v>70</v>
      </c>
      <c r="Q21" s="37">
        <v>3.52</v>
      </c>
      <c r="R21" s="28" t="s">
        <v>71</v>
      </c>
      <c r="S21" s="28" t="s">
        <v>27</v>
      </c>
    </row>
    <row r="22" s="14" customFormat="1" ht="12" spans="1:19">
      <c r="A22" s="21"/>
      <c r="B22" s="20"/>
      <c r="C22" s="22"/>
      <c r="D22" s="20"/>
      <c r="E22" s="20"/>
      <c r="F22" s="23"/>
      <c r="G22" s="20"/>
      <c r="H22" s="20"/>
      <c r="I22" s="25"/>
      <c r="J22" s="20"/>
      <c r="K22" s="20"/>
      <c r="L22" s="20"/>
      <c r="M22" s="27"/>
      <c r="N22" s="20"/>
      <c r="O22" s="20"/>
      <c r="P22" s="28" t="s">
        <v>72</v>
      </c>
      <c r="Q22" s="37">
        <v>2.61</v>
      </c>
      <c r="R22" s="28" t="s">
        <v>73</v>
      </c>
      <c r="S22" s="28" t="s">
        <v>27</v>
      </c>
    </row>
    <row r="23" s="14" customFormat="1" ht="12" spans="1:19">
      <c r="A23" s="21"/>
      <c r="B23" s="20"/>
      <c r="C23" s="22"/>
      <c r="D23" s="20"/>
      <c r="E23" s="20"/>
      <c r="F23" s="23"/>
      <c r="G23" s="20"/>
      <c r="H23" s="20"/>
      <c r="I23" s="25"/>
      <c r="J23" s="20"/>
      <c r="K23" s="20"/>
      <c r="L23" s="20"/>
      <c r="M23" s="27"/>
      <c r="N23" s="20"/>
      <c r="O23" s="20"/>
      <c r="P23" s="28" t="s">
        <v>74</v>
      </c>
      <c r="Q23" s="37">
        <v>3.14</v>
      </c>
      <c r="R23" s="28" t="s">
        <v>75</v>
      </c>
      <c r="S23" s="28" t="s">
        <v>27</v>
      </c>
    </row>
    <row r="24" s="14" customFormat="1" ht="12" spans="1:19">
      <c r="A24" s="21"/>
      <c r="B24" s="20"/>
      <c r="C24" s="22"/>
      <c r="D24" s="20"/>
      <c r="E24" s="20"/>
      <c r="F24" s="23"/>
      <c r="G24" s="20"/>
      <c r="H24" s="20"/>
      <c r="I24" s="25"/>
      <c r="J24" s="20"/>
      <c r="K24" s="20"/>
      <c r="L24" s="20"/>
      <c r="M24" s="27"/>
      <c r="N24" s="20"/>
      <c r="O24" s="20"/>
      <c r="P24" s="28" t="s">
        <v>76</v>
      </c>
      <c r="Q24" s="37">
        <v>0.3</v>
      </c>
      <c r="R24" s="28" t="s">
        <v>77</v>
      </c>
      <c r="S24" s="28" t="s">
        <v>27</v>
      </c>
    </row>
    <row r="25" s="14" customFormat="1" ht="12" spans="1:19">
      <c r="A25" s="21"/>
      <c r="B25" s="20"/>
      <c r="C25" s="22"/>
      <c r="D25" s="20"/>
      <c r="E25" s="20"/>
      <c r="F25" s="23"/>
      <c r="G25" s="20"/>
      <c r="H25" s="20"/>
      <c r="I25" s="25"/>
      <c r="J25" s="20"/>
      <c r="K25" s="20"/>
      <c r="L25" s="20"/>
      <c r="M25" s="27"/>
      <c r="N25" s="20"/>
      <c r="O25" s="20"/>
      <c r="P25" s="28" t="s">
        <v>78</v>
      </c>
      <c r="Q25" s="37">
        <v>0.28</v>
      </c>
      <c r="R25" s="28" t="s">
        <v>79</v>
      </c>
      <c r="S25" s="28" t="s">
        <v>27</v>
      </c>
    </row>
    <row r="26" s="14" customFormat="1" ht="12" spans="1:19">
      <c r="A26" s="21"/>
      <c r="B26" s="20"/>
      <c r="C26" s="22"/>
      <c r="D26" s="20"/>
      <c r="E26" s="20"/>
      <c r="F26" s="23"/>
      <c r="G26" s="20"/>
      <c r="H26" s="20"/>
      <c r="I26" s="25"/>
      <c r="J26" s="20"/>
      <c r="K26" s="20"/>
      <c r="L26" s="20"/>
      <c r="M26" s="27"/>
      <c r="N26" s="20"/>
      <c r="O26" s="20"/>
      <c r="P26" s="28" t="s">
        <v>80</v>
      </c>
      <c r="Q26" s="37">
        <v>2.89</v>
      </c>
      <c r="R26" s="28" t="s">
        <v>81</v>
      </c>
      <c r="S26" s="28" t="s">
        <v>27</v>
      </c>
    </row>
    <row r="27" s="14" customFormat="1" ht="12" spans="1:19">
      <c r="A27" s="21"/>
      <c r="B27" s="20"/>
      <c r="C27" s="22"/>
      <c r="D27" s="20"/>
      <c r="E27" s="20"/>
      <c r="F27" s="23"/>
      <c r="G27" s="20"/>
      <c r="H27" s="20"/>
      <c r="I27" s="25"/>
      <c r="J27" s="20"/>
      <c r="K27" s="20"/>
      <c r="L27" s="20"/>
      <c r="M27" s="27"/>
      <c r="N27" s="20"/>
      <c r="O27" s="20"/>
      <c r="P27" s="29" t="s">
        <v>82</v>
      </c>
      <c r="Q27" s="37">
        <v>0.71</v>
      </c>
      <c r="R27" s="28" t="s">
        <v>83</v>
      </c>
      <c r="S27" s="28" t="s">
        <v>27</v>
      </c>
    </row>
    <row r="28" s="14" customFormat="1" ht="12" spans="1:19">
      <c r="A28" s="21"/>
      <c r="B28" s="20"/>
      <c r="C28" s="22"/>
      <c r="D28" s="20"/>
      <c r="E28" s="20"/>
      <c r="F28" s="23"/>
      <c r="G28" s="20"/>
      <c r="H28" s="20"/>
      <c r="I28" s="25"/>
      <c r="J28" s="20"/>
      <c r="K28" s="20"/>
      <c r="L28" s="20" t="s">
        <v>84</v>
      </c>
      <c r="M28" s="27">
        <v>20.2</v>
      </c>
      <c r="N28" s="20" t="s">
        <v>85</v>
      </c>
      <c r="O28" s="20" t="s">
        <v>86</v>
      </c>
      <c r="P28" s="26" t="s">
        <v>87</v>
      </c>
      <c r="Q28" s="30">
        <v>2.68</v>
      </c>
      <c r="R28" s="26" t="s">
        <v>88</v>
      </c>
      <c r="S28" s="26" t="s">
        <v>27</v>
      </c>
    </row>
    <row r="29" s="14" customFormat="1" ht="12" spans="1:19">
      <c r="A29" s="21"/>
      <c r="B29" s="20"/>
      <c r="C29" s="22"/>
      <c r="D29" s="20"/>
      <c r="E29" s="20"/>
      <c r="F29" s="23"/>
      <c r="G29" s="20"/>
      <c r="H29" s="20"/>
      <c r="I29" s="25"/>
      <c r="J29" s="20"/>
      <c r="K29" s="20"/>
      <c r="L29" s="20"/>
      <c r="M29" s="27"/>
      <c r="N29" s="20"/>
      <c r="O29" s="20"/>
      <c r="P29" s="26" t="s">
        <v>89</v>
      </c>
      <c r="Q29" s="30">
        <v>4.85</v>
      </c>
      <c r="R29" s="26" t="s">
        <v>90</v>
      </c>
      <c r="S29" s="26" t="s">
        <v>27</v>
      </c>
    </row>
    <row r="30" s="14" customFormat="1" ht="12" spans="1:19">
      <c r="A30" s="21"/>
      <c r="B30" s="20"/>
      <c r="C30" s="22"/>
      <c r="D30" s="20"/>
      <c r="E30" s="20"/>
      <c r="F30" s="23"/>
      <c r="G30" s="20"/>
      <c r="H30" s="20"/>
      <c r="I30" s="25"/>
      <c r="J30" s="20"/>
      <c r="K30" s="20"/>
      <c r="L30" s="20"/>
      <c r="M30" s="27"/>
      <c r="N30" s="20"/>
      <c r="O30" s="20"/>
      <c r="P30" s="26" t="s">
        <v>91</v>
      </c>
      <c r="Q30" s="30">
        <v>2.83</v>
      </c>
      <c r="R30" s="26" t="s">
        <v>92</v>
      </c>
      <c r="S30" s="26" t="s">
        <v>27</v>
      </c>
    </row>
    <row r="31" s="14" customFormat="1" ht="12" spans="1:19">
      <c r="A31" s="21"/>
      <c r="B31" s="20"/>
      <c r="C31" s="22"/>
      <c r="D31" s="20"/>
      <c r="E31" s="20"/>
      <c r="F31" s="23"/>
      <c r="G31" s="20"/>
      <c r="H31" s="20"/>
      <c r="I31" s="25"/>
      <c r="J31" s="20"/>
      <c r="K31" s="20"/>
      <c r="L31" s="20"/>
      <c r="M31" s="27"/>
      <c r="N31" s="20"/>
      <c r="O31" s="20"/>
      <c r="P31" s="26" t="s">
        <v>93</v>
      </c>
      <c r="Q31" s="30">
        <v>2.02</v>
      </c>
      <c r="R31" s="26" t="s">
        <v>94</v>
      </c>
      <c r="S31" s="26" t="s">
        <v>27</v>
      </c>
    </row>
    <row r="32" s="14" customFormat="1" ht="12" spans="1:19">
      <c r="A32" s="21"/>
      <c r="B32" s="20"/>
      <c r="C32" s="22"/>
      <c r="D32" s="20"/>
      <c r="E32" s="20"/>
      <c r="F32" s="23"/>
      <c r="G32" s="20"/>
      <c r="H32" s="20"/>
      <c r="I32" s="25"/>
      <c r="J32" s="20"/>
      <c r="K32" s="20"/>
      <c r="L32" s="20"/>
      <c r="M32" s="27"/>
      <c r="N32" s="20"/>
      <c r="O32" s="20"/>
      <c r="P32" s="26" t="s">
        <v>95</v>
      </c>
      <c r="Q32" s="30">
        <v>0.16</v>
      </c>
      <c r="R32" s="26" t="s">
        <v>96</v>
      </c>
      <c r="S32" s="26" t="s">
        <v>27</v>
      </c>
    </row>
    <row r="33" s="14" customFormat="1" ht="12" spans="1:19">
      <c r="A33" s="21"/>
      <c r="B33" s="20"/>
      <c r="C33" s="22"/>
      <c r="D33" s="20"/>
      <c r="E33" s="20"/>
      <c r="F33" s="23"/>
      <c r="G33" s="20"/>
      <c r="H33" s="20"/>
      <c r="I33" s="25"/>
      <c r="J33" s="20"/>
      <c r="K33" s="20"/>
      <c r="L33" s="20"/>
      <c r="M33" s="27"/>
      <c r="N33" s="20"/>
      <c r="O33" s="20"/>
      <c r="P33" s="26" t="s">
        <v>97</v>
      </c>
      <c r="Q33" s="30">
        <v>2.74</v>
      </c>
      <c r="R33" s="26" t="s">
        <v>98</v>
      </c>
      <c r="S33" s="26" t="s">
        <v>27</v>
      </c>
    </row>
    <row r="34" s="14" customFormat="1" ht="13.5" customHeight="1" spans="1:19">
      <c r="A34" s="21"/>
      <c r="B34" s="20"/>
      <c r="C34" s="22"/>
      <c r="D34" s="20"/>
      <c r="E34" s="20"/>
      <c r="F34" s="23"/>
      <c r="G34" s="20"/>
      <c r="H34" s="20"/>
      <c r="I34" s="25"/>
      <c r="J34" s="20"/>
      <c r="K34" s="20"/>
      <c r="L34" s="20" t="s">
        <v>99</v>
      </c>
      <c r="M34" s="27">
        <v>4.99</v>
      </c>
      <c r="N34" s="20" t="s">
        <v>100</v>
      </c>
      <c r="O34" s="26" t="s">
        <v>101</v>
      </c>
      <c r="P34" s="30" t="s">
        <v>102</v>
      </c>
      <c r="Q34" s="30">
        <v>3</v>
      </c>
      <c r="R34" s="26" t="s">
        <v>103</v>
      </c>
      <c r="S34" s="24" t="s">
        <v>27</v>
      </c>
    </row>
    <row r="35" s="14" customFormat="1" ht="12" spans="1:19">
      <c r="A35" s="21"/>
      <c r="B35" s="20"/>
      <c r="C35" s="22"/>
      <c r="D35" s="20"/>
      <c r="E35" s="20"/>
      <c r="F35" s="23"/>
      <c r="G35" s="20"/>
      <c r="H35" s="20"/>
      <c r="I35" s="25"/>
      <c r="J35" s="20"/>
      <c r="K35" s="20"/>
      <c r="L35" s="20"/>
      <c r="M35" s="27"/>
      <c r="N35" s="20"/>
      <c r="O35" s="26"/>
      <c r="P35" s="30" t="s">
        <v>104</v>
      </c>
      <c r="Q35" s="30">
        <v>1.43</v>
      </c>
      <c r="R35" s="38" t="s">
        <v>105</v>
      </c>
      <c r="S35" s="24" t="s">
        <v>27</v>
      </c>
    </row>
    <row r="36" s="14" customFormat="1" ht="12" spans="1:19">
      <c r="A36" s="21"/>
      <c r="B36" s="20"/>
      <c r="C36" s="22"/>
      <c r="D36" s="20"/>
      <c r="E36" s="20"/>
      <c r="F36" s="23"/>
      <c r="G36" s="20"/>
      <c r="H36" s="20"/>
      <c r="I36" s="25"/>
      <c r="J36" s="20"/>
      <c r="K36" s="20"/>
      <c r="L36" s="20"/>
      <c r="M36" s="27"/>
      <c r="N36" s="20"/>
      <c r="O36" s="26"/>
      <c r="P36" s="30" t="s">
        <v>106</v>
      </c>
      <c r="Q36" s="30">
        <v>0.56</v>
      </c>
      <c r="R36" s="26" t="s">
        <v>107</v>
      </c>
      <c r="S36" s="24" t="s">
        <v>108</v>
      </c>
    </row>
    <row r="37" s="14" customFormat="1" ht="12" spans="1:20">
      <c r="A37" s="21"/>
      <c r="B37" s="20"/>
      <c r="C37" s="22"/>
      <c r="D37" s="20"/>
      <c r="E37" s="20"/>
      <c r="F37" s="23"/>
      <c r="G37" s="20"/>
      <c r="H37" s="20"/>
      <c r="I37" s="25"/>
      <c r="J37" s="20"/>
      <c r="K37" s="20"/>
      <c r="L37" s="20" t="s">
        <v>109</v>
      </c>
      <c r="M37" s="27">
        <v>2.99</v>
      </c>
      <c r="N37" s="20" t="s">
        <v>110</v>
      </c>
      <c r="O37" s="20" t="s">
        <v>86</v>
      </c>
      <c r="P37" s="24" t="s">
        <v>111</v>
      </c>
      <c r="Q37" s="30"/>
      <c r="R37" s="26" t="s">
        <v>112</v>
      </c>
      <c r="S37" s="26" t="s">
        <v>27</v>
      </c>
      <c r="T37" s="26" t="s">
        <v>113</v>
      </c>
    </row>
    <row r="38" s="14" customFormat="1" ht="12" spans="1:20">
      <c r="A38" s="21"/>
      <c r="B38" s="20"/>
      <c r="C38" s="22"/>
      <c r="D38" s="20"/>
      <c r="E38" s="20"/>
      <c r="F38" s="23"/>
      <c r="G38" s="20"/>
      <c r="H38" s="20"/>
      <c r="I38" s="25"/>
      <c r="J38" s="20"/>
      <c r="K38" s="20"/>
      <c r="L38" s="20"/>
      <c r="M38" s="27"/>
      <c r="N38" s="20"/>
      <c r="O38" s="20"/>
      <c r="P38" s="24" t="s">
        <v>114</v>
      </c>
      <c r="Q38" s="26"/>
      <c r="R38" s="26" t="s">
        <v>115</v>
      </c>
      <c r="S38" s="26" t="s">
        <v>27</v>
      </c>
      <c r="T38" s="26"/>
    </row>
    <row r="39" s="14" customFormat="1" ht="12" spans="1:19">
      <c r="A39" s="21"/>
      <c r="B39" s="20"/>
      <c r="C39" s="22"/>
      <c r="D39" s="20"/>
      <c r="E39" s="20"/>
      <c r="F39" s="23"/>
      <c r="G39" s="20"/>
      <c r="H39" s="20" t="s">
        <v>116</v>
      </c>
      <c r="I39" s="25">
        <f>7.26+4.92+1.99</f>
        <v>14.17</v>
      </c>
      <c r="J39" s="20" t="s">
        <v>117</v>
      </c>
      <c r="K39" s="20" t="s">
        <v>118</v>
      </c>
      <c r="L39" s="20" t="s">
        <v>119</v>
      </c>
      <c r="M39" s="27">
        <v>11.57</v>
      </c>
      <c r="N39" s="20" t="s">
        <v>120</v>
      </c>
      <c r="O39" s="20" t="s">
        <v>86</v>
      </c>
      <c r="P39" s="26" t="s">
        <v>121</v>
      </c>
      <c r="Q39" s="30">
        <v>4.3</v>
      </c>
      <c r="R39" s="26" t="s">
        <v>122</v>
      </c>
      <c r="S39" s="26" t="s">
        <v>27</v>
      </c>
    </row>
    <row r="40" s="14" customFormat="1" ht="12" spans="1:19">
      <c r="A40" s="21"/>
      <c r="B40" s="20"/>
      <c r="C40" s="22"/>
      <c r="D40" s="20"/>
      <c r="E40" s="20"/>
      <c r="F40" s="23"/>
      <c r="G40" s="20"/>
      <c r="H40" s="24"/>
      <c r="I40" s="25"/>
      <c r="J40" s="20"/>
      <c r="K40" s="20"/>
      <c r="L40" s="20"/>
      <c r="M40" s="27"/>
      <c r="N40" s="20"/>
      <c r="O40" s="20"/>
      <c r="P40" s="26" t="s">
        <v>123</v>
      </c>
      <c r="Q40" s="30">
        <v>1.98</v>
      </c>
      <c r="R40" s="26" t="s">
        <v>124</v>
      </c>
      <c r="S40" s="26" t="s">
        <v>27</v>
      </c>
    </row>
    <row r="41" s="14" customFormat="1" ht="12" spans="1:19">
      <c r="A41" s="21"/>
      <c r="B41" s="20"/>
      <c r="C41" s="22"/>
      <c r="D41" s="20"/>
      <c r="E41" s="20"/>
      <c r="F41" s="23"/>
      <c r="G41" s="20"/>
      <c r="H41" s="24"/>
      <c r="I41" s="25"/>
      <c r="J41" s="20"/>
      <c r="K41" s="20"/>
      <c r="L41" s="20"/>
      <c r="M41" s="27"/>
      <c r="N41" s="20"/>
      <c r="O41" s="20"/>
      <c r="P41" s="26" t="s">
        <v>125</v>
      </c>
      <c r="Q41" s="30">
        <v>0.56</v>
      </c>
      <c r="R41" s="26" t="s">
        <v>126</v>
      </c>
      <c r="S41" s="26" t="s">
        <v>27</v>
      </c>
    </row>
    <row r="42" s="14" customFormat="1" ht="12" spans="1:19">
      <c r="A42" s="21"/>
      <c r="B42" s="20"/>
      <c r="C42" s="22"/>
      <c r="D42" s="20"/>
      <c r="E42" s="20"/>
      <c r="F42" s="23"/>
      <c r="G42" s="20"/>
      <c r="H42" s="24"/>
      <c r="I42" s="25"/>
      <c r="J42" s="20"/>
      <c r="K42" s="20"/>
      <c r="L42" s="20"/>
      <c r="M42" s="27"/>
      <c r="N42" s="20"/>
      <c r="O42" s="20"/>
      <c r="P42" s="26" t="s">
        <v>127</v>
      </c>
      <c r="Q42" s="30">
        <v>0.64</v>
      </c>
      <c r="R42" s="26" t="s">
        <v>128</v>
      </c>
      <c r="S42" s="26" t="s">
        <v>27</v>
      </c>
    </row>
    <row r="43" s="14" customFormat="1" ht="12" spans="1:19">
      <c r="A43" s="21"/>
      <c r="B43" s="20"/>
      <c r="C43" s="22"/>
      <c r="D43" s="20"/>
      <c r="E43" s="20"/>
      <c r="F43" s="23"/>
      <c r="G43" s="20"/>
      <c r="H43" s="24"/>
      <c r="I43" s="25"/>
      <c r="J43" s="20"/>
      <c r="K43" s="20"/>
      <c r="L43" s="20"/>
      <c r="M43" s="27"/>
      <c r="N43" s="20"/>
      <c r="O43" s="20"/>
      <c r="P43" s="26" t="s">
        <v>129</v>
      </c>
      <c r="Q43" s="30">
        <v>2.29</v>
      </c>
      <c r="R43" s="26" t="s">
        <v>130</v>
      </c>
      <c r="S43" s="26" t="s">
        <v>27</v>
      </c>
    </row>
    <row r="44" s="14" customFormat="1" ht="12" spans="1:19">
      <c r="A44" s="21"/>
      <c r="B44" s="20"/>
      <c r="C44" s="22"/>
      <c r="D44" s="20"/>
      <c r="E44" s="20"/>
      <c r="F44" s="23"/>
      <c r="G44" s="20"/>
      <c r="H44" s="24"/>
      <c r="I44" s="25"/>
      <c r="J44" s="20"/>
      <c r="K44" s="20"/>
      <c r="L44" s="20"/>
      <c r="M44" s="27"/>
      <c r="N44" s="20"/>
      <c r="O44" s="20"/>
      <c r="P44" s="26" t="s">
        <v>131</v>
      </c>
      <c r="Q44" s="30">
        <v>0.75</v>
      </c>
      <c r="R44" s="26" t="s">
        <v>132</v>
      </c>
      <c r="S44" s="16" t="s">
        <v>133</v>
      </c>
    </row>
    <row r="45" s="14" customFormat="1" ht="12" spans="1:19">
      <c r="A45" s="21"/>
      <c r="B45" s="20"/>
      <c r="C45" s="22"/>
      <c r="D45" s="20"/>
      <c r="E45" s="20"/>
      <c r="F45" s="23"/>
      <c r="G45" s="20"/>
      <c r="H45" s="24"/>
      <c r="I45" s="25"/>
      <c r="J45" s="20"/>
      <c r="K45" s="20"/>
      <c r="L45" s="20"/>
      <c r="M45" s="27"/>
      <c r="N45" s="20"/>
      <c r="O45" s="20"/>
      <c r="P45" s="24" t="s">
        <v>134</v>
      </c>
      <c r="Q45" s="39">
        <v>1</v>
      </c>
      <c r="R45" s="24" t="s">
        <v>135</v>
      </c>
      <c r="S45" s="24" t="s">
        <v>27</v>
      </c>
    </row>
    <row r="46" s="14" customFormat="1" ht="12" spans="1:19">
      <c r="A46" s="21"/>
      <c r="B46" s="20"/>
      <c r="C46" s="22"/>
      <c r="D46" s="20"/>
      <c r="E46" s="20"/>
      <c r="F46" s="23"/>
      <c r="G46" s="20"/>
      <c r="H46" s="24"/>
      <c r="I46" s="25"/>
      <c r="J46" s="20"/>
      <c r="K46" s="20"/>
      <c r="L46" s="20"/>
      <c r="M46" s="27"/>
      <c r="N46" s="20"/>
      <c r="O46" s="20"/>
      <c r="P46" s="26" t="s">
        <v>136</v>
      </c>
      <c r="Q46" s="30">
        <v>1.99</v>
      </c>
      <c r="R46" s="26" t="s">
        <v>137</v>
      </c>
      <c r="S46" s="26" t="s">
        <v>27</v>
      </c>
    </row>
    <row r="47" s="14" customFormat="1" ht="40" customHeight="1" spans="1:19">
      <c r="A47" s="21"/>
      <c r="B47" s="20"/>
      <c r="C47" s="22"/>
      <c r="D47" s="20"/>
      <c r="E47" s="20"/>
      <c r="F47" s="23"/>
      <c r="G47" s="20"/>
      <c r="H47" s="24"/>
      <c r="I47" s="25"/>
      <c r="J47" s="20"/>
      <c r="K47" s="20"/>
      <c r="L47" s="20" t="s">
        <v>138</v>
      </c>
      <c r="M47" s="27">
        <v>2.6</v>
      </c>
      <c r="N47" s="20" t="s">
        <v>139</v>
      </c>
      <c r="O47" s="20" t="s">
        <v>140</v>
      </c>
      <c r="P47" s="26" t="s">
        <v>141</v>
      </c>
      <c r="Q47" s="30">
        <v>0.85</v>
      </c>
      <c r="R47" s="26" t="s">
        <v>142</v>
      </c>
      <c r="S47" s="16" t="s">
        <v>143</v>
      </c>
    </row>
    <row r="48" ht="12.75" customHeight="1" spans="1:19">
      <c r="A48" s="21"/>
      <c r="B48" s="20"/>
      <c r="C48" s="22"/>
      <c r="D48" s="20"/>
      <c r="E48" s="20"/>
      <c r="F48" s="23"/>
      <c r="G48" s="20"/>
      <c r="H48" s="20" t="s">
        <v>144</v>
      </c>
      <c r="I48" s="25">
        <v>76.37</v>
      </c>
      <c r="J48" s="20" t="s">
        <v>145</v>
      </c>
      <c r="K48" s="20" t="s">
        <v>146</v>
      </c>
      <c r="L48" s="31" t="s">
        <v>147</v>
      </c>
      <c r="M48" s="32">
        <v>40.85</v>
      </c>
      <c r="N48" s="31" t="s">
        <v>148</v>
      </c>
      <c r="O48" s="31" t="s">
        <v>24</v>
      </c>
      <c r="P48" s="33" t="s">
        <v>149</v>
      </c>
      <c r="Q48" s="33">
        <v>3.418</v>
      </c>
      <c r="R48" s="33" t="s">
        <v>150</v>
      </c>
      <c r="S48" s="33" t="s">
        <v>108</v>
      </c>
    </row>
    <row r="49" ht="12.75" customHeight="1" spans="1:19">
      <c r="A49" s="21"/>
      <c r="B49" s="20"/>
      <c r="C49" s="22"/>
      <c r="D49" s="20"/>
      <c r="E49" s="20"/>
      <c r="F49" s="23"/>
      <c r="G49" s="20"/>
      <c r="H49" s="20"/>
      <c r="I49" s="25"/>
      <c r="J49" s="20"/>
      <c r="K49" s="20"/>
      <c r="L49" s="31"/>
      <c r="M49" s="32"/>
      <c r="N49" s="31"/>
      <c r="O49" s="31"/>
      <c r="P49" s="33" t="s">
        <v>151</v>
      </c>
      <c r="Q49" s="33">
        <v>1.9</v>
      </c>
      <c r="R49" s="33" t="s">
        <v>152</v>
      </c>
      <c r="S49" s="33" t="s">
        <v>108</v>
      </c>
    </row>
    <row r="50" ht="12.75" customHeight="1" spans="1:19">
      <c r="A50" s="21"/>
      <c r="B50" s="20"/>
      <c r="C50" s="22"/>
      <c r="D50" s="20"/>
      <c r="E50" s="20"/>
      <c r="F50" s="23"/>
      <c r="G50" s="20"/>
      <c r="H50" s="20"/>
      <c r="I50" s="25"/>
      <c r="J50" s="20"/>
      <c r="K50" s="20"/>
      <c r="L50" s="31"/>
      <c r="M50" s="32"/>
      <c r="N50" s="31"/>
      <c r="O50" s="31"/>
      <c r="P50" s="33" t="s">
        <v>153</v>
      </c>
      <c r="Q50" s="33">
        <v>4</v>
      </c>
      <c r="R50" s="33" t="s">
        <v>154</v>
      </c>
      <c r="S50" s="33" t="s">
        <v>108</v>
      </c>
    </row>
    <row r="51" ht="12.75" customHeight="1" spans="1:19">
      <c r="A51" s="21"/>
      <c r="B51" s="20"/>
      <c r="C51" s="22"/>
      <c r="D51" s="20"/>
      <c r="E51" s="20"/>
      <c r="F51" s="23"/>
      <c r="G51" s="20"/>
      <c r="H51" s="20"/>
      <c r="I51" s="25"/>
      <c r="J51" s="20"/>
      <c r="K51" s="20"/>
      <c r="L51" s="31"/>
      <c r="M51" s="32"/>
      <c r="N51" s="31"/>
      <c r="O51" s="31"/>
      <c r="P51" s="33" t="s">
        <v>155</v>
      </c>
      <c r="Q51" s="33">
        <v>2.54</v>
      </c>
      <c r="R51" s="33" t="s">
        <v>156</v>
      </c>
      <c r="S51" s="33" t="s">
        <v>108</v>
      </c>
    </row>
    <row r="52" ht="12.75" customHeight="1" spans="1:19">
      <c r="A52" s="21"/>
      <c r="B52" s="20"/>
      <c r="C52" s="22"/>
      <c r="D52" s="20"/>
      <c r="E52" s="20"/>
      <c r="F52" s="23"/>
      <c r="G52" s="20"/>
      <c r="H52" s="20"/>
      <c r="I52" s="25"/>
      <c r="J52" s="20"/>
      <c r="K52" s="20"/>
      <c r="L52" s="31"/>
      <c r="M52" s="32"/>
      <c r="N52" s="31"/>
      <c r="O52" s="31"/>
      <c r="P52" s="33" t="s">
        <v>157</v>
      </c>
      <c r="Q52" s="33">
        <v>7.52</v>
      </c>
      <c r="R52" s="33" t="s">
        <v>158</v>
      </c>
      <c r="S52" s="33" t="s">
        <v>108</v>
      </c>
    </row>
    <row r="53" ht="12.75" customHeight="1" spans="1:19">
      <c r="A53" s="21"/>
      <c r="B53" s="20"/>
      <c r="C53" s="22"/>
      <c r="D53" s="20"/>
      <c r="E53" s="20"/>
      <c r="F53" s="23"/>
      <c r="G53" s="20"/>
      <c r="H53" s="20"/>
      <c r="I53" s="25"/>
      <c r="J53" s="20"/>
      <c r="K53" s="20"/>
      <c r="L53" s="31"/>
      <c r="M53" s="32"/>
      <c r="N53" s="31"/>
      <c r="O53" s="31"/>
      <c r="P53" s="33" t="s">
        <v>159</v>
      </c>
      <c r="Q53" s="33">
        <v>4.1</v>
      </c>
      <c r="R53" s="33" t="s">
        <v>160</v>
      </c>
      <c r="S53" s="33" t="s">
        <v>108</v>
      </c>
    </row>
    <row r="54" ht="12.75" customHeight="1" spans="1:19">
      <c r="A54" s="21"/>
      <c r="B54" s="20"/>
      <c r="C54" s="22"/>
      <c r="D54" s="20"/>
      <c r="E54" s="20"/>
      <c r="F54" s="23"/>
      <c r="G54" s="20"/>
      <c r="H54" s="20"/>
      <c r="I54" s="25"/>
      <c r="J54" s="20"/>
      <c r="K54" s="20"/>
      <c r="L54" s="31"/>
      <c r="M54" s="32"/>
      <c r="N54" s="31"/>
      <c r="O54" s="31"/>
      <c r="P54" s="33" t="s">
        <v>161</v>
      </c>
      <c r="Q54" s="33">
        <v>2.7</v>
      </c>
      <c r="R54" s="33" t="s">
        <v>162</v>
      </c>
      <c r="S54" s="33" t="s">
        <v>108</v>
      </c>
    </row>
    <row r="55" ht="12.75" customHeight="1" spans="1:19">
      <c r="A55" s="21"/>
      <c r="B55" s="20"/>
      <c r="C55" s="22"/>
      <c r="D55" s="20"/>
      <c r="E55" s="20"/>
      <c r="F55" s="23"/>
      <c r="G55" s="20"/>
      <c r="H55" s="20"/>
      <c r="I55" s="25"/>
      <c r="J55" s="20"/>
      <c r="K55" s="20"/>
      <c r="L55" s="31"/>
      <c r="M55" s="32"/>
      <c r="N55" s="31"/>
      <c r="O55" s="31"/>
      <c r="P55" s="33" t="s">
        <v>163</v>
      </c>
      <c r="Q55" s="33">
        <v>2.3</v>
      </c>
      <c r="R55" s="33" t="s">
        <v>164</v>
      </c>
      <c r="S55" s="33" t="s">
        <v>108</v>
      </c>
    </row>
    <row r="56" ht="12.75" customHeight="1" spans="1:19">
      <c r="A56" s="21"/>
      <c r="B56" s="20"/>
      <c r="C56" s="22"/>
      <c r="D56" s="20"/>
      <c r="E56" s="20"/>
      <c r="F56" s="23"/>
      <c r="G56" s="20"/>
      <c r="H56" s="20"/>
      <c r="I56" s="25"/>
      <c r="J56" s="20"/>
      <c r="K56" s="20"/>
      <c r="L56" s="31"/>
      <c r="M56" s="32"/>
      <c r="N56" s="31"/>
      <c r="O56" s="31"/>
      <c r="P56" s="33" t="s">
        <v>165</v>
      </c>
      <c r="Q56" s="33">
        <v>1.7</v>
      </c>
      <c r="R56" s="33" t="s">
        <v>166</v>
      </c>
      <c r="S56" s="33" t="s">
        <v>108</v>
      </c>
    </row>
    <row r="57" ht="12.75" customHeight="1" spans="1:19">
      <c r="A57" s="21"/>
      <c r="B57" s="20"/>
      <c r="C57" s="22"/>
      <c r="D57" s="20"/>
      <c r="E57" s="20"/>
      <c r="F57" s="23"/>
      <c r="G57" s="20"/>
      <c r="H57" s="20"/>
      <c r="I57" s="25"/>
      <c r="J57" s="20"/>
      <c r="K57" s="20"/>
      <c r="L57" s="31"/>
      <c r="M57" s="32"/>
      <c r="N57" s="31"/>
      <c r="O57" s="31"/>
      <c r="P57" s="33" t="s">
        <v>167</v>
      </c>
      <c r="Q57" s="33">
        <v>0.78</v>
      </c>
      <c r="R57" s="33" t="s">
        <v>168</v>
      </c>
      <c r="S57" s="33" t="s">
        <v>108</v>
      </c>
    </row>
    <row r="58" ht="12.75" customHeight="1" spans="1:19">
      <c r="A58" s="21"/>
      <c r="B58" s="20"/>
      <c r="C58" s="22"/>
      <c r="D58" s="20"/>
      <c r="E58" s="20"/>
      <c r="F58" s="23"/>
      <c r="G58" s="20"/>
      <c r="H58" s="20"/>
      <c r="I58" s="25"/>
      <c r="J58" s="20"/>
      <c r="K58" s="20"/>
      <c r="L58" s="31"/>
      <c r="M58" s="32"/>
      <c r="N58" s="31"/>
      <c r="O58" s="31"/>
      <c r="P58" s="33" t="s">
        <v>169</v>
      </c>
      <c r="Q58" s="33">
        <v>1</v>
      </c>
      <c r="R58" s="33" t="s">
        <v>170</v>
      </c>
      <c r="S58" s="33" t="s">
        <v>108</v>
      </c>
    </row>
    <row r="59" ht="12.75" customHeight="1" spans="1:19">
      <c r="A59" s="21"/>
      <c r="B59" s="20"/>
      <c r="C59" s="22"/>
      <c r="D59" s="20"/>
      <c r="E59" s="20"/>
      <c r="F59" s="23"/>
      <c r="G59" s="20"/>
      <c r="H59" s="20"/>
      <c r="I59" s="25"/>
      <c r="J59" s="20"/>
      <c r="K59" s="20"/>
      <c r="L59" s="31"/>
      <c r="M59" s="32"/>
      <c r="N59" s="31"/>
      <c r="O59" s="31"/>
      <c r="P59" s="33" t="s">
        <v>171</v>
      </c>
      <c r="Q59" s="33">
        <v>1.16</v>
      </c>
      <c r="R59" s="33" t="s">
        <v>172</v>
      </c>
      <c r="S59" s="33" t="s">
        <v>108</v>
      </c>
    </row>
    <row r="60" ht="12.75" customHeight="1" spans="1:19">
      <c r="A60" s="21"/>
      <c r="B60" s="20"/>
      <c r="C60" s="22"/>
      <c r="D60" s="20"/>
      <c r="E60" s="20"/>
      <c r="F60" s="23"/>
      <c r="G60" s="20"/>
      <c r="H60" s="20"/>
      <c r="I60" s="25"/>
      <c r="J60" s="20"/>
      <c r="K60" s="20"/>
      <c r="L60" s="31"/>
      <c r="M60" s="32"/>
      <c r="N60" s="31"/>
      <c r="O60" s="31"/>
      <c r="P60" s="33" t="s">
        <v>173</v>
      </c>
      <c r="Q60" s="33">
        <v>2.33</v>
      </c>
      <c r="R60" s="33" t="s">
        <v>174</v>
      </c>
      <c r="S60" s="33" t="s">
        <v>108</v>
      </c>
    </row>
    <row r="61" ht="12.75" customHeight="1" spans="1:19">
      <c r="A61" s="21"/>
      <c r="B61" s="20"/>
      <c r="C61" s="22"/>
      <c r="D61" s="20"/>
      <c r="E61" s="20"/>
      <c r="F61" s="23"/>
      <c r="G61" s="20"/>
      <c r="H61" s="20"/>
      <c r="I61" s="25"/>
      <c r="J61" s="20"/>
      <c r="K61" s="20"/>
      <c r="L61" s="31"/>
      <c r="M61" s="32"/>
      <c r="N61" s="31"/>
      <c r="O61" s="31"/>
      <c r="P61" s="33" t="s">
        <v>175</v>
      </c>
      <c r="Q61" s="33">
        <v>0.98</v>
      </c>
      <c r="R61" s="33" t="s">
        <v>176</v>
      </c>
      <c r="S61" s="33" t="s">
        <v>108</v>
      </c>
    </row>
    <row r="62" ht="12.75" customHeight="1" spans="1:19">
      <c r="A62" s="21"/>
      <c r="B62" s="20"/>
      <c r="C62" s="22"/>
      <c r="D62" s="20"/>
      <c r="E62" s="20"/>
      <c r="F62" s="23"/>
      <c r="G62" s="20"/>
      <c r="H62" s="20"/>
      <c r="I62" s="25"/>
      <c r="J62" s="20"/>
      <c r="K62" s="20"/>
      <c r="L62" s="31"/>
      <c r="M62" s="32"/>
      <c r="N62" s="31"/>
      <c r="O62" s="31"/>
      <c r="P62" s="33" t="s">
        <v>177</v>
      </c>
      <c r="Q62" s="33">
        <v>3.53</v>
      </c>
      <c r="R62" s="33" t="s">
        <v>178</v>
      </c>
      <c r="S62" s="33" t="s">
        <v>108</v>
      </c>
    </row>
    <row r="63" ht="12.75" customHeight="1" spans="1:19">
      <c r="A63" s="21"/>
      <c r="B63" s="20"/>
      <c r="C63" s="22"/>
      <c r="D63" s="20"/>
      <c r="E63" s="20"/>
      <c r="F63" s="23"/>
      <c r="G63" s="20"/>
      <c r="H63" s="20"/>
      <c r="I63" s="25"/>
      <c r="J63" s="20"/>
      <c r="K63" s="20"/>
      <c r="L63" s="31"/>
      <c r="M63" s="32"/>
      <c r="N63" s="31"/>
      <c r="O63" s="31"/>
      <c r="P63" s="33" t="s">
        <v>179</v>
      </c>
      <c r="Q63" s="33">
        <v>3.3</v>
      </c>
      <c r="R63" s="33" t="s">
        <v>180</v>
      </c>
      <c r="S63" s="33" t="s">
        <v>108</v>
      </c>
    </row>
    <row r="64" ht="13.5" customHeight="1" spans="1:19">
      <c r="A64" s="21"/>
      <c r="B64" s="20"/>
      <c r="C64" s="22"/>
      <c r="D64" s="20"/>
      <c r="E64" s="20"/>
      <c r="F64" s="23"/>
      <c r="G64" s="20"/>
      <c r="H64" s="20"/>
      <c r="I64" s="25"/>
      <c r="J64" s="20"/>
      <c r="K64" s="20"/>
      <c r="L64" s="31" t="s">
        <v>181</v>
      </c>
      <c r="M64" s="32">
        <v>32.48</v>
      </c>
      <c r="N64" s="31" t="s">
        <v>182</v>
      </c>
      <c r="O64" s="31" t="s">
        <v>24</v>
      </c>
      <c r="P64" s="33" t="s">
        <v>183</v>
      </c>
      <c r="Q64" s="33">
        <v>3.16</v>
      </c>
      <c r="R64" s="33" t="s">
        <v>184</v>
      </c>
      <c r="S64" s="33" t="s">
        <v>108</v>
      </c>
    </row>
    <row r="65" ht="14.25" customHeight="1" spans="1:19">
      <c r="A65" s="21"/>
      <c r="B65" s="20"/>
      <c r="C65" s="22"/>
      <c r="D65" s="20"/>
      <c r="E65" s="20"/>
      <c r="F65" s="23"/>
      <c r="G65" s="20"/>
      <c r="H65" s="20"/>
      <c r="I65" s="25"/>
      <c r="J65" s="20"/>
      <c r="K65" s="20"/>
      <c r="L65" s="31"/>
      <c r="M65" s="32"/>
      <c r="N65" s="31"/>
      <c r="O65" s="31"/>
      <c r="P65" s="33" t="s">
        <v>185</v>
      </c>
      <c r="Q65" s="33">
        <v>0.8</v>
      </c>
      <c r="R65" s="33" t="s">
        <v>186</v>
      </c>
      <c r="S65" s="33" t="s">
        <v>108</v>
      </c>
    </row>
    <row r="66" ht="12" spans="1:19">
      <c r="A66" s="21"/>
      <c r="B66" s="20"/>
      <c r="C66" s="22"/>
      <c r="D66" s="20"/>
      <c r="E66" s="20"/>
      <c r="F66" s="23"/>
      <c r="G66" s="20"/>
      <c r="H66" s="20"/>
      <c r="I66" s="25"/>
      <c r="J66" s="20"/>
      <c r="K66" s="20"/>
      <c r="L66" s="31"/>
      <c r="M66" s="32"/>
      <c r="N66" s="31"/>
      <c r="O66" s="31"/>
      <c r="P66" s="33" t="s">
        <v>187</v>
      </c>
      <c r="Q66" s="33">
        <v>8.02</v>
      </c>
      <c r="R66" s="33" t="s">
        <v>188</v>
      </c>
      <c r="S66" s="33" t="s">
        <v>108</v>
      </c>
    </row>
    <row r="67" ht="12" spans="1:19">
      <c r="A67" s="21"/>
      <c r="B67" s="20"/>
      <c r="C67" s="22"/>
      <c r="D67" s="20"/>
      <c r="E67" s="20"/>
      <c r="F67" s="23"/>
      <c r="G67" s="20"/>
      <c r="H67" s="20"/>
      <c r="I67" s="25"/>
      <c r="J67" s="20"/>
      <c r="K67" s="20"/>
      <c r="L67" s="31"/>
      <c r="M67" s="32"/>
      <c r="N67" s="31"/>
      <c r="O67" s="31"/>
      <c r="P67" s="33" t="s">
        <v>189</v>
      </c>
      <c r="Q67" s="33">
        <v>4.43</v>
      </c>
      <c r="R67" s="33" t="s">
        <v>190</v>
      </c>
      <c r="S67" s="33" t="s">
        <v>108</v>
      </c>
    </row>
    <row r="68" ht="15" customHeight="1" spans="1:19">
      <c r="A68" s="21"/>
      <c r="B68" s="20"/>
      <c r="C68" s="22"/>
      <c r="D68" s="20"/>
      <c r="E68" s="20"/>
      <c r="F68" s="23"/>
      <c r="G68" s="20"/>
      <c r="H68" s="20"/>
      <c r="I68" s="25"/>
      <c r="J68" s="20"/>
      <c r="K68" s="20"/>
      <c r="L68" s="31"/>
      <c r="M68" s="32"/>
      <c r="N68" s="31"/>
      <c r="O68" s="31"/>
      <c r="P68" s="33" t="s">
        <v>191</v>
      </c>
      <c r="Q68" s="33">
        <v>6.06</v>
      </c>
      <c r="R68" s="33" t="s">
        <v>192</v>
      </c>
      <c r="S68" s="33" t="s">
        <v>108</v>
      </c>
    </row>
    <row r="69" ht="12" spans="1:19">
      <c r="A69" s="21"/>
      <c r="B69" s="20"/>
      <c r="C69" s="22"/>
      <c r="D69" s="20"/>
      <c r="E69" s="20"/>
      <c r="F69" s="23"/>
      <c r="G69" s="20"/>
      <c r="H69" s="20"/>
      <c r="I69" s="25"/>
      <c r="J69" s="20"/>
      <c r="K69" s="20"/>
      <c r="L69" s="31"/>
      <c r="M69" s="32"/>
      <c r="N69" s="31"/>
      <c r="O69" s="31"/>
      <c r="P69" s="33" t="s">
        <v>193</v>
      </c>
      <c r="Q69" s="33">
        <v>3.7</v>
      </c>
      <c r="R69" s="33" t="s">
        <v>194</v>
      </c>
      <c r="S69" s="33" t="s">
        <v>108</v>
      </c>
    </row>
    <row r="70" ht="12" spans="1:19">
      <c r="A70" s="21"/>
      <c r="B70" s="20"/>
      <c r="C70" s="22"/>
      <c r="D70" s="20"/>
      <c r="E70" s="20"/>
      <c r="F70" s="23"/>
      <c r="G70" s="20"/>
      <c r="H70" s="20"/>
      <c r="I70" s="25"/>
      <c r="J70" s="20"/>
      <c r="K70" s="20"/>
      <c r="L70" s="31"/>
      <c r="M70" s="32"/>
      <c r="N70" s="31"/>
      <c r="O70" s="31"/>
      <c r="P70" s="33" t="s">
        <v>195</v>
      </c>
      <c r="Q70" s="33">
        <v>2.23</v>
      </c>
      <c r="R70" s="33" t="s">
        <v>196</v>
      </c>
      <c r="S70" s="33" t="s">
        <v>108</v>
      </c>
    </row>
    <row r="71" ht="14.25" customHeight="1" spans="1:19">
      <c r="A71" s="21"/>
      <c r="B71" s="20"/>
      <c r="C71" s="22"/>
      <c r="D71" s="20"/>
      <c r="E71" s="20"/>
      <c r="F71" s="23"/>
      <c r="G71" s="20"/>
      <c r="H71" s="20"/>
      <c r="I71" s="25"/>
      <c r="J71" s="20"/>
      <c r="K71" s="20"/>
      <c r="L71" s="31"/>
      <c r="M71" s="32"/>
      <c r="N71" s="31"/>
      <c r="O71" s="31"/>
      <c r="P71" s="33" t="s">
        <v>197</v>
      </c>
      <c r="Q71" s="33">
        <v>2.54</v>
      </c>
      <c r="R71" s="33" t="s">
        <v>198</v>
      </c>
      <c r="S71" s="33" t="s">
        <v>108</v>
      </c>
    </row>
    <row r="72" ht="13.5" customHeight="1" spans="1:19">
      <c r="A72" s="21"/>
      <c r="B72" s="20"/>
      <c r="C72" s="22"/>
      <c r="D72" s="20"/>
      <c r="E72" s="20"/>
      <c r="F72" s="23"/>
      <c r="G72" s="20"/>
      <c r="H72" s="20"/>
      <c r="I72" s="25"/>
      <c r="J72" s="20"/>
      <c r="K72" s="20"/>
      <c r="L72" s="31"/>
      <c r="M72" s="32"/>
      <c r="N72" s="31"/>
      <c r="O72" s="31"/>
      <c r="P72" s="33" t="s">
        <v>199</v>
      </c>
      <c r="Q72" s="33">
        <v>4.35</v>
      </c>
      <c r="R72" s="33" t="s">
        <v>200</v>
      </c>
      <c r="S72" s="33" t="s">
        <v>108</v>
      </c>
    </row>
    <row r="73" ht="14.25" customHeight="1" spans="1:19">
      <c r="A73" s="21"/>
      <c r="B73" s="20"/>
      <c r="C73" s="22"/>
      <c r="D73" s="20"/>
      <c r="E73" s="20"/>
      <c r="F73" s="23"/>
      <c r="G73" s="20"/>
      <c r="H73" s="20" t="s">
        <v>144</v>
      </c>
      <c r="I73" s="25">
        <v>76.37</v>
      </c>
      <c r="J73" s="20" t="s">
        <v>145</v>
      </c>
      <c r="K73" s="20" t="s">
        <v>146</v>
      </c>
      <c r="L73" s="31" t="s">
        <v>181</v>
      </c>
      <c r="M73" s="32">
        <v>32.48</v>
      </c>
      <c r="N73" s="31" t="s">
        <v>182</v>
      </c>
      <c r="O73" s="31" t="s">
        <v>24</v>
      </c>
      <c r="P73" s="33" t="s">
        <v>201</v>
      </c>
      <c r="Q73" s="33">
        <v>1.26</v>
      </c>
      <c r="R73" s="33" t="s">
        <v>202</v>
      </c>
      <c r="S73" s="33" t="s">
        <v>108</v>
      </c>
    </row>
    <row r="74" ht="12" spans="1:19">
      <c r="A74" s="21"/>
      <c r="B74" s="20"/>
      <c r="C74" s="22"/>
      <c r="D74" s="20"/>
      <c r="E74" s="20"/>
      <c r="F74" s="23"/>
      <c r="G74" s="20"/>
      <c r="H74" s="20"/>
      <c r="I74" s="25"/>
      <c r="J74" s="20"/>
      <c r="K74" s="20"/>
      <c r="L74" s="31"/>
      <c r="M74" s="32"/>
      <c r="N74" s="31"/>
      <c r="O74" s="31"/>
      <c r="P74" s="33" t="s">
        <v>203</v>
      </c>
      <c r="Q74" s="33">
        <v>12.38</v>
      </c>
      <c r="R74" s="33" t="s">
        <v>204</v>
      </c>
      <c r="S74" s="33" t="s">
        <v>108</v>
      </c>
    </row>
    <row r="75" ht="12" spans="1:19">
      <c r="A75" s="21"/>
      <c r="B75" s="20"/>
      <c r="C75" s="22"/>
      <c r="D75" s="20"/>
      <c r="E75" s="20"/>
      <c r="F75" s="23"/>
      <c r="G75" s="20"/>
      <c r="H75" s="20"/>
      <c r="I75" s="25"/>
      <c r="J75" s="20"/>
      <c r="K75" s="20"/>
      <c r="L75" s="31"/>
      <c r="M75" s="32"/>
      <c r="N75" s="31"/>
      <c r="O75" s="31"/>
      <c r="P75" s="33" t="s">
        <v>205</v>
      </c>
      <c r="Q75" s="33">
        <v>1.86</v>
      </c>
      <c r="R75" s="33" t="s">
        <v>206</v>
      </c>
      <c r="S75" s="33" t="s">
        <v>108</v>
      </c>
    </row>
    <row r="76" ht="12" spans="1:19">
      <c r="A76" s="21"/>
      <c r="B76" s="20"/>
      <c r="C76" s="22"/>
      <c r="D76" s="20"/>
      <c r="E76" s="20"/>
      <c r="F76" s="23"/>
      <c r="G76" s="20"/>
      <c r="H76" s="20"/>
      <c r="I76" s="25"/>
      <c r="J76" s="20"/>
      <c r="K76" s="20"/>
      <c r="L76" s="31" t="s">
        <v>207</v>
      </c>
      <c r="M76" s="32">
        <v>20.57</v>
      </c>
      <c r="N76" s="31" t="s">
        <v>208</v>
      </c>
      <c r="O76" s="31" t="s">
        <v>24</v>
      </c>
      <c r="P76" s="33" t="s">
        <v>209</v>
      </c>
      <c r="Q76" s="33">
        <v>1.84</v>
      </c>
      <c r="R76" s="33" t="s">
        <v>210</v>
      </c>
      <c r="S76" s="33" t="s">
        <v>108</v>
      </c>
    </row>
    <row r="77" ht="12" spans="1:19">
      <c r="A77" s="21"/>
      <c r="B77" s="20"/>
      <c r="C77" s="22"/>
      <c r="D77" s="20"/>
      <c r="E77" s="20"/>
      <c r="F77" s="23"/>
      <c r="G77" s="20"/>
      <c r="H77" s="20"/>
      <c r="I77" s="25"/>
      <c r="J77" s="20"/>
      <c r="K77" s="20"/>
      <c r="L77" s="31"/>
      <c r="M77" s="32"/>
      <c r="N77" s="31"/>
      <c r="O77" s="31"/>
      <c r="P77" s="33" t="s">
        <v>211</v>
      </c>
      <c r="Q77" s="33">
        <v>1.07</v>
      </c>
      <c r="R77" s="33" t="s">
        <v>212</v>
      </c>
      <c r="S77" s="33" t="s">
        <v>27</v>
      </c>
    </row>
    <row r="78" ht="12" spans="1:19">
      <c r="A78" s="21"/>
      <c r="B78" s="20"/>
      <c r="C78" s="22"/>
      <c r="D78" s="20"/>
      <c r="E78" s="20"/>
      <c r="F78" s="23"/>
      <c r="G78" s="20"/>
      <c r="H78" s="20"/>
      <c r="I78" s="25"/>
      <c r="J78" s="20"/>
      <c r="K78" s="20"/>
      <c r="L78" s="31"/>
      <c r="M78" s="32"/>
      <c r="N78" s="31"/>
      <c r="O78" s="31"/>
      <c r="P78" s="33" t="s">
        <v>213</v>
      </c>
      <c r="Q78" s="33">
        <v>1</v>
      </c>
      <c r="R78" s="33" t="s">
        <v>214</v>
      </c>
      <c r="S78" s="33" t="s">
        <v>108</v>
      </c>
    </row>
    <row r="79" ht="12" spans="1:19">
      <c r="A79" s="21"/>
      <c r="B79" s="20"/>
      <c r="C79" s="22"/>
      <c r="D79" s="20"/>
      <c r="E79" s="20"/>
      <c r="F79" s="23"/>
      <c r="G79" s="20"/>
      <c r="H79" s="20"/>
      <c r="I79" s="25"/>
      <c r="J79" s="20"/>
      <c r="K79" s="20"/>
      <c r="L79" s="31"/>
      <c r="M79" s="32"/>
      <c r="N79" s="31"/>
      <c r="O79" s="31"/>
      <c r="P79" s="33" t="s">
        <v>215</v>
      </c>
      <c r="Q79" s="33">
        <v>11.67</v>
      </c>
      <c r="R79" s="33" t="s">
        <v>216</v>
      </c>
      <c r="S79" s="33" t="s">
        <v>43</v>
      </c>
    </row>
    <row r="80" ht="12" spans="1:19">
      <c r="A80" s="21"/>
      <c r="B80" s="20"/>
      <c r="C80" s="22"/>
      <c r="D80" s="20"/>
      <c r="E80" s="20"/>
      <c r="F80" s="23"/>
      <c r="G80" s="20"/>
      <c r="H80" s="20"/>
      <c r="I80" s="25"/>
      <c r="J80" s="20"/>
      <c r="K80" s="20"/>
      <c r="L80" s="31"/>
      <c r="M80" s="32"/>
      <c r="N80" s="31"/>
      <c r="O80" s="31"/>
      <c r="P80" s="33" t="s">
        <v>217</v>
      </c>
      <c r="Q80" s="33">
        <v>3.93</v>
      </c>
      <c r="R80" s="33" t="s">
        <v>218</v>
      </c>
      <c r="S80" s="33" t="s">
        <v>43</v>
      </c>
    </row>
    <row r="81" ht="12" spans="1:19">
      <c r="A81" s="21"/>
      <c r="B81" s="20"/>
      <c r="C81" s="22"/>
      <c r="D81" s="20"/>
      <c r="E81" s="20"/>
      <c r="F81" s="23"/>
      <c r="G81" s="20"/>
      <c r="H81" s="20"/>
      <c r="I81" s="25"/>
      <c r="J81" s="20"/>
      <c r="K81" s="20"/>
      <c r="L81" s="31"/>
      <c r="M81" s="32"/>
      <c r="N81" s="31"/>
      <c r="O81" s="31"/>
      <c r="P81" s="33" t="s">
        <v>219</v>
      </c>
      <c r="Q81" s="33">
        <v>0.23</v>
      </c>
      <c r="R81" s="33" t="s">
        <v>220</v>
      </c>
      <c r="S81" s="33" t="s">
        <v>108</v>
      </c>
    </row>
    <row r="82" ht="12" spans="1:19">
      <c r="A82" s="21"/>
      <c r="B82" s="20"/>
      <c r="C82" s="22"/>
      <c r="D82" s="20"/>
      <c r="E82" s="20"/>
      <c r="F82" s="23"/>
      <c r="G82" s="20"/>
      <c r="H82" s="20"/>
      <c r="I82" s="25"/>
      <c r="J82" s="20"/>
      <c r="K82" s="20"/>
      <c r="L82" s="31"/>
      <c r="M82" s="32"/>
      <c r="N82" s="31"/>
      <c r="O82" s="31"/>
      <c r="P82" s="33" t="s">
        <v>221</v>
      </c>
      <c r="Q82" s="33">
        <v>0.83</v>
      </c>
      <c r="R82" s="33" t="s">
        <v>222</v>
      </c>
      <c r="S82" s="33" t="s">
        <v>43</v>
      </c>
    </row>
    <row r="83" ht="12" spans="1:19">
      <c r="A83" s="21"/>
      <c r="B83" s="20"/>
      <c r="C83" s="22"/>
      <c r="D83" s="20"/>
      <c r="E83" s="20"/>
      <c r="F83" s="23"/>
      <c r="G83" s="20"/>
      <c r="H83" s="20"/>
      <c r="I83" s="25"/>
      <c r="J83" s="20"/>
      <c r="K83" s="20"/>
      <c r="L83" s="31"/>
      <c r="M83" s="32"/>
      <c r="N83" s="31"/>
      <c r="O83" s="31"/>
      <c r="P83" s="33" t="s">
        <v>223</v>
      </c>
      <c r="Q83" s="33">
        <v>0.72</v>
      </c>
      <c r="R83" s="33" t="s">
        <v>224</v>
      </c>
      <c r="S83" s="33" t="s">
        <v>43</v>
      </c>
    </row>
    <row r="84" ht="12" spans="1:19">
      <c r="A84" s="21"/>
      <c r="B84" s="20"/>
      <c r="C84" s="22"/>
      <c r="D84" s="20"/>
      <c r="E84" s="20"/>
      <c r="F84" s="23"/>
      <c r="G84" s="20"/>
      <c r="H84" s="20"/>
      <c r="I84" s="25"/>
      <c r="J84" s="20"/>
      <c r="K84" s="20"/>
      <c r="L84" s="31"/>
      <c r="M84" s="32"/>
      <c r="N84" s="31"/>
      <c r="O84" s="31"/>
      <c r="P84" s="33" t="s">
        <v>225</v>
      </c>
      <c r="Q84" s="33">
        <v>1.25</v>
      </c>
      <c r="R84" s="33" t="s">
        <v>226</v>
      </c>
      <c r="S84" s="33" t="s">
        <v>108</v>
      </c>
    </row>
    <row r="85" ht="12" spans="1:19">
      <c r="A85" s="21"/>
      <c r="B85" s="20"/>
      <c r="C85" s="22"/>
      <c r="D85" s="20"/>
      <c r="E85" s="20"/>
      <c r="F85" s="23"/>
      <c r="G85" s="20"/>
      <c r="H85" s="20"/>
      <c r="I85" s="25"/>
      <c r="J85" s="20"/>
      <c r="K85" s="20"/>
      <c r="L85" s="31"/>
      <c r="M85" s="32"/>
      <c r="N85" s="31"/>
      <c r="O85" s="31"/>
      <c r="P85" s="33" t="s">
        <v>227</v>
      </c>
      <c r="Q85" s="33">
        <v>0.85</v>
      </c>
      <c r="R85" s="33" t="s">
        <v>228</v>
      </c>
      <c r="S85" s="33" t="s">
        <v>108</v>
      </c>
    </row>
    <row r="86" s="15" customFormat="1" ht="16.5" customHeight="1" spans="1:19">
      <c r="A86" s="24">
        <v>2</v>
      </c>
      <c r="B86" s="24" t="s">
        <v>229</v>
      </c>
      <c r="C86" s="24">
        <v>203</v>
      </c>
      <c r="D86" s="24" t="s">
        <v>230</v>
      </c>
      <c r="E86" s="24" t="s">
        <v>231</v>
      </c>
      <c r="F86" s="24" t="s">
        <v>232</v>
      </c>
      <c r="G86" s="24" t="s">
        <v>233</v>
      </c>
      <c r="H86" s="19" t="s">
        <v>234</v>
      </c>
      <c r="I86" s="27">
        <v>89.3</v>
      </c>
      <c r="J86" s="19" t="s">
        <v>235</v>
      </c>
      <c r="K86" s="19" t="s">
        <v>236</v>
      </c>
      <c r="L86" s="40" t="s">
        <v>237</v>
      </c>
      <c r="M86" s="40">
        <v>12.64</v>
      </c>
      <c r="N86" s="40" t="s">
        <v>238</v>
      </c>
      <c r="O86" s="40" t="s">
        <v>24</v>
      </c>
      <c r="P86" s="40" t="s">
        <v>239</v>
      </c>
      <c r="Q86" s="44">
        <v>7.25</v>
      </c>
      <c r="R86" s="41" t="s">
        <v>240</v>
      </c>
      <c r="S86" s="41" t="s">
        <v>27</v>
      </c>
    </row>
    <row r="87" s="15" customFormat="1" ht="12" spans="1:19">
      <c r="A87" s="24"/>
      <c r="B87" s="24"/>
      <c r="C87" s="24"/>
      <c r="D87" s="24"/>
      <c r="E87" s="24"/>
      <c r="F87" s="24"/>
      <c r="G87" s="24"/>
      <c r="H87" s="19"/>
      <c r="I87" s="27"/>
      <c r="J87" s="19"/>
      <c r="K87" s="19"/>
      <c r="L87" s="41"/>
      <c r="M87" s="41"/>
      <c r="N87" s="41"/>
      <c r="O87" s="41"/>
      <c r="P87" s="40" t="s">
        <v>241</v>
      </c>
      <c r="Q87" s="44">
        <v>1.88</v>
      </c>
      <c r="R87" s="41" t="s">
        <v>242</v>
      </c>
      <c r="S87" s="41" t="s">
        <v>27</v>
      </c>
    </row>
    <row r="88" s="15" customFormat="1" ht="12" spans="1:19">
      <c r="A88" s="24"/>
      <c r="B88" s="24"/>
      <c r="C88" s="24"/>
      <c r="D88" s="24"/>
      <c r="E88" s="24"/>
      <c r="F88" s="24"/>
      <c r="G88" s="24"/>
      <c r="H88" s="19"/>
      <c r="I88" s="27"/>
      <c r="J88" s="19"/>
      <c r="K88" s="19"/>
      <c r="L88" s="41"/>
      <c r="M88" s="41"/>
      <c r="N88" s="41"/>
      <c r="O88" s="41"/>
      <c r="P88" s="40" t="s">
        <v>243</v>
      </c>
      <c r="Q88" s="45">
        <v>1.8</v>
      </c>
      <c r="R88" s="41" t="s">
        <v>244</v>
      </c>
      <c r="S88" s="41" t="s">
        <v>27</v>
      </c>
    </row>
    <row r="89" s="15" customFormat="1" ht="12" spans="1:19">
      <c r="A89" s="24"/>
      <c r="B89" s="24"/>
      <c r="C89" s="24"/>
      <c r="D89" s="24"/>
      <c r="E89" s="24"/>
      <c r="F89" s="24"/>
      <c r="G89" s="24"/>
      <c r="H89" s="19"/>
      <c r="I89" s="27"/>
      <c r="J89" s="19"/>
      <c r="K89" s="19"/>
      <c r="L89" s="41"/>
      <c r="M89" s="41"/>
      <c r="N89" s="41"/>
      <c r="O89" s="41"/>
      <c r="P89" s="40" t="s">
        <v>245</v>
      </c>
      <c r="Q89" s="44">
        <v>1.65</v>
      </c>
      <c r="R89" s="41" t="s">
        <v>246</v>
      </c>
      <c r="S89" s="41" t="s">
        <v>27</v>
      </c>
    </row>
    <row r="90" s="15" customFormat="1" ht="12" spans="1:19">
      <c r="A90" s="24"/>
      <c r="B90" s="24"/>
      <c r="C90" s="24"/>
      <c r="D90" s="24"/>
      <c r="E90" s="24"/>
      <c r="F90" s="24"/>
      <c r="G90" s="24"/>
      <c r="H90" s="19"/>
      <c r="I90" s="27"/>
      <c r="J90" s="19"/>
      <c r="K90" s="19"/>
      <c r="L90" s="41"/>
      <c r="M90" s="41"/>
      <c r="N90" s="41"/>
      <c r="O90" s="41"/>
      <c r="P90" s="40" t="s">
        <v>247</v>
      </c>
      <c r="Q90" s="44">
        <v>5.64</v>
      </c>
      <c r="R90" s="41" t="s">
        <v>248</v>
      </c>
      <c r="S90" s="41" t="s">
        <v>27</v>
      </c>
    </row>
    <row r="91" s="15" customFormat="1" ht="12" spans="1:19">
      <c r="A91" s="24"/>
      <c r="B91" s="24"/>
      <c r="C91" s="24"/>
      <c r="D91" s="24"/>
      <c r="E91" s="24"/>
      <c r="F91" s="24"/>
      <c r="G91" s="24"/>
      <c r="H91" s="19"/>
      <c r="I91" s="27"/>
      <c r="J91" s="19"/>
      <c r="K91" s="19"/>
      <c r="L91" s="41"/>
      <c r="M91" s="41"/>
      <c r="N91" s="41"/>
      <c r="O91" s="41"/>
      <c r="P91" s="40" t="s">
        <v>249</v>
      </c>
      <c r="Q91" s="46">
        <v>2.08</v>
      </c>
      <c r="R91" s="41" t="s">
        <v>250</v>
      </c>
      <c r="S91" s="46" t="s">
        <v>27</v>
      </c>
    </row>
    <row r="92" s="15" customFormat="1" ht="12" spans="1:19">
      <c r="A92" s="24"/>
      <c r="B92" s="24"/>
      <c r="C92" s="24"/>
      <c r="D92" s="24"/>
      <c r="E92" s="24"/>
      <c r="F92" s="24"/>
      <c r="G92" s="24"/>
      <c r="H92" s="19"/>
      <c r="I92" s="27"/>
      <c r="J92" s="19"/>
      <c r="K92" s="19"/>
      <c r="L92" s="40" t="s">
        <v>251</v>
      </c>
      <c r="M92" s="42">
        <v>22.65</v>
      </c>
      <c r="N92" s="40" t="s">
        <v>252</v>
      </c>
      <c r="O92" s="40" t="s">
        <v>86</v>
      </c>
      <c r="P92" s="40" t="s">
        <v>253</v>
      </c>
      <c r="Q92" s="47">
        <v>2.21</v>
      </c>
      <c r="R92" s="41" t="s">
        <v>254</v>
      </c>
      <c r="S92" s="46" t="s">
        <v>27</v>
      </c>
    </row>
    <row r="93" s="15" customFormat="1" ht="12" spans="1:19">
      <c r="A93" s="24"/>
      <c r="B93" s="24"/>
      <c r="C93" s="24"/>
      <c r="D93" s="24"/>
      <c r="E93" s="24"/>
      <c r="F93" s="24"/>
      <c r="G93" s="24"/>
      <c r="H93" s="19"/>
      <c r="I93" s="27"/>
      <c r="J93" s="19"/>
      <c r="K93" s="19"/>
      <c r="L93" s="41"/>
      <c r="M93" s="41"/>
      <c r="N93" s="41"/>
      <c r="O93" s="41"/>
      <c r="P93" s="40" t="s">
        <v>255</v>
      </c>
      <c r="Q93" s="47">
        <v>1.67</v>
      </c>
      <c r="R93" s="41" t="s">
        <v>256</v>
      </c>
      <c r="S93" s="46" t="s">
        <v>27</v>
      </c>
    </row>
    <row r="94" s="15" customFormat="1" ht="12" spans="1:19">
      <c r="A94" s="24"/>
      <c r="B94" s="24"/>
      <c r="C94" s="24"/>
      <c r="D94" s="24"/>
      <c r="E94" s="24"/>
      <c r="F94" s="24"/>
      <c r="G94" s="24"/>
      <c r="H94" s="19"/>
      <c r="I94" s="27"/>
      <c r="J94" s="19"/>
      <c r="K94" s="19"/>
      <c r="L94" s="41"/>
      <c r="M94" s="41"/>
      <c r="N94" s="41"/>
      <c r="O94" s="41"/>
      <c r="P94" s="40" t="s">
        <v>257</v>
      </c>
      <c r="Q94" s="47">
        <v>2.28</v>
      </c>
      <c r="R94" s="41" t="s">
        <v>258</v>
      </c>
      <c r="S94" s="46" t="s">
        <v>27</v>
      </c>
    </row>
    <row r="95" s="15" customFormat="1" ht="12" spans="1:19">
      <c r="A95" s="24"/>
      <c r="B95" s="24"/>
      <c r="C95" s="24"/>
      <c r="D95" s="24"/>
      <c r="E95" s="24"/>
      <c r="F95" s="24"/>
      <c r="G95" s="24"/>
      <c r="H95" s="19"/>
      <c r="I95" s="27"/>
      <c r="J95" s="19"/>
      <c r="K95" s="19"/>
      <c r="L95" s="41"/>
      <c r="M95" s="41"/>
      <c r="N95" s="41"/>
      <c r="O95" s="41"/>
      <c r="P95" s="40" t="s">
        <v>259</v>
      </c>
      <c r="Q95" s="47">
        <v>0.8</v>
      </c>
      <c r="R95" s="41" t="s">
        <v>260</v>
      </c>
      <c r="S95" s="46" t="s">
        <v>27</v>
      </c>
    </row>
    <row r="96" s="15" customFormat="1" ht="12" spans="1:19">
      <c r="A96" s="24"/>
      <c r="B96" s="24"/>
      <c r="C96" s="24"/>
      <c r="D96" s="24"/>
      <c r="E96" s="24"/>
      <c r="F96" s="24"/>
      <c r="G96" s="24"/>
      <c r="H96" s="19"/>
      <c r="I96" s="27"/>
      <c r="J96" s="19"/>
      <c r="K96" s="19"/>
      <c r="L96" s="41"/>
      <c r="M96" s="41"/>
      <c r="N96" s="41"/>
      <c r="O96" s="41"/>
      <c r="P96" s="40" t="s">
        <v>261</v>
      </c>
      <c r="Q96" s="47">
        <v>3.85</v>
      </c>
      <c r="R96" s="41" t="s">
        <v>262</v>
      </c>
      <c r="S96" s="46" t="s">
        <v>27</v>
      </c>
    </row>
    <row r="97" s="15" customFormat="1" ht="12" spans="1:19">
      <c r="A97" s="24"/>
      <c r="B97" s="24"/>
      <c r="C97" s="24"/>
      <c r="D97" s="24"/>
      <c r="E97" s="24"/>
      <c r="F97" s="24"/>
      <c r="G97" s="24"/>
      <c r="H97" s="19"/>
      <c r="I97" s="27"/>
      <c r="J97" s="19"/>
      <c r="K97" s="19"/>
      <c r="L97" s="41"/>
      <c r="M97" s="41"/>
      <c r="N97" s="41"/>
      <c r="O97" s="41"/>
      <c r="P97" s="40" t="s">
        <v>263</v>
      </c>
      <c r="Q97" s="47">
        <v>1.01</v>
      </c>
      <c r="R97" s="41" t="s">
        <v>264</v>
      </c>
      <c r="S97" s="46" t="s">
        <v>27</v>
      </c>
    </row>
    <row r="98" s="15" customFormat="1" ht="12" spans="1:19">
      <c r="A98" s="24"/>
      <c r="B98" s="24"/>
      <c r="C98" s="24"/>
      <c r="D98" s="24"/>
      <c r="E98" s="24"/>
      <c r="F98" s="24"/>
      <c r="G98" s="24"/>
      <c r="H98" s="19"/>
      <c r="I98" s="27"/>
      <c r="J98" s="19"/>
      <c r="K98" s="19"/>
      <c r="L98" s="41"/>
      <c r="M98" s="41"/>
      <c r="N98" s="41"/>
      <c r="O98" s="41"/>
      <c r="P98" s="40" t="s">
        <v>265</v>
      </c>
      <c r="Q98" s="41">
        <v>2.97</v>
      </c>
      <c r="R98" s="41" t="s">
        <v>266</v>
      </c>
      <c r="S98" s="46" t="s">
        <v>27</v>
      </c>
    </row>
    <row r="99" s="15" customFormat="1" ht="12" spans="1:19">
      <c r="A99" s="24"/>
      <c r="B99" s="24"/>
      <c r="C99" s="24"/>
      <c r="D99" s="24"/>
      <c r="E99" s="24"/>
      <c r="F99" s="24"/>
      <c r="G99" s="24"/>
      <c r="H99" s="19"/>
      <c r="I99" s="27"/>
      <c r="J99" s="19"/>
      <c r="K99" s="19"/>
      <c r="L99" s="41"/>
      <c r="M99" s="41"/>
      <c r="N99" s="41"/>
      <c r="O99" s="41"/>
      <c r="P99" s="40" t="s">
        <v>267</v>
      </c>
      <c r="Q99" s="47">
        <v>6.6</v>
      </c>
      <c r="R99" s="41" t="s">
        <v>268</v>
      </c>
      <c r="S99" s="46" t="s">
        <v>27</v>
      </c>
    </row>
    <row r="100" s="15" customFormat="1" ht="12" spans="1:19">
      <c r="A100" s="24"/>
      <c r="B100" s="24"/>
      <c r="C100" s="24"/>
      <c r="D100" s="24"/>
      <c r="E100" s="24"/>
      <c r="F100" s="24"/>
      <c r="G100" s="24"/>
      <c r="H100" s="19"/>
      <c r="I100" s="27"/>
      <c r="J100" s="19"/>
      <c r="K100" s="19"/>
      <c r="L100" s="41"/>
      <c r="M100" s="41"/>
      <c r="N100" s="41"/>
      <c r="O100" s="41"/>
      <c r="P100" s="40" t="s">
        <v>269</v>
      </c>
      <c r="Q100" s="47">
        <v>2.98</v>
      </c>
      <c r="R100" s="41" t="s">
        <v>270</v>
      </c>
      <c r="S100" s="46" t="s">
        <v>27</v>
      </c>
    </row>
    <row r="101" s="15" customFormat="1" ht="12" spans="1:19">
      <c r="A101" s="24"/>
      <c r="B101" s="24"/>
      <c r="C101" s="24"/>
      <c r="D101" s="24"/>
      <c r="E101" s="24"/>
      <c r="F101" s="24"/>
      <c r="G101" s="24"/>
      <c r="H101" s="19"/>
      <c r="I101" s="27"/>
      <c r="J101" s="19"/>
      <c r="K101" s="19"/>
      <c r="L101" s="41"/>
      <c r="M101" s="41"/>
      <c r="N101" s="41"/>
      <c r="O101" s="41"/>
      <c r="P101" s="40" t="s">
        <v>271</v>
      </c>
      <c r="Q101" s="47">
        <v>5.1</v>
      </c>
      <c r="R101" s="41" t="s">
        <v>272</v>
      </c>
      <c r="S101" s="46" t="s">
        <v>27</v>
      </c>
    </row>
    <row r="102" s="15" customFormat="1" ht="12" spans="1:19">
      <c r="A102" s="24"/>
      <c r="B102" s="24"/>
      <c r="C102" s="24"/>
      <c r="D102" s="24"/>
      <c r="E102" s="24"/>
      <c r="F102" s="24"/>
      <c r="G102" s="24"/>
      <c r="H102" s="19"/>
      <c r="I102" s="27"/>
      <c r="J102" s="19"/>
      <c r="K102" s="19"/>
      <c r="L102" s="41"/>
      <c r="M102" s="41"/>
      <c r="N102" s="41"/>
      <c r="O102" s="41"/>
      <c r="P102" s="40" t="s">
        <v>273</v>
      </c>
      <c r="Q102" s="47">
        <v>3.06</v>
      </c>
      <c r="R102" s="41" t="s">
        <v>274</v>
      </c>
      <c r="S102" s="46" t="s">
        <v>43</v>
      </c>
    </row>
    <row r="103" s="15" customFormat="1" ht="12" spans="1:19">
      <c r="A103" s="24"/>
      <c r="B103" s="24"/>
      <c r="C103" s="24"/>
      <c r="D103" s="24"/>
      <c r="E103" s="24"/>
      <c r="F103" s="24"/>
      <c r="G103" s="24"/>
      <c r="H103" s="19"/>
      <c r="I103" s="27"/>
      <c r="J103" s="19"/>
      <c r="K103" s="19"/>
      <c r="L103" s="41"/>
      <c r="M103" s="41"/>
      <c r="N103" s="41"/>
      <c r="O103" s="41"/>
      <c r="P103" s="40" t="s">
        <v>275</v>
      </c>
      <c r="Q103" s="47">
        <v>2.43</v>
      </c>
      <c r="R103" s="41" t="s">
        <v>276</v>
      </c>
      <c r="S103" s="46" t="s">
        <v>27</v>
      </c>
    </row>
    <row r="104" s="15" customFormat="1" ht="12" spans="1:19">
      <c r="A104" s="24"/>
      <c r="B104" s="24"/>
      <c r="C104" s="24"/>
      <c r="D104" s="24"/>
      <c r="E104" s="24"/>
      <c r="F104" s="24"/>
      <c r="G104" s="24"/>
      <c r="H104" s="19"/>
      <c r="I104" s="27"/>
      <c r="J104" s="19"/>
      <c r="K104" s="19"/>
      <c r="L104" s="41"/>
      <c r="M104" s="41"/>
      <c r="N104" s="41"/>
      <c r="O104" s="41"/>
      <c r="P104" s="40" t="s">
        <v>277</v>
      </c>
      <c r="Q104" s="47">
        <v>2.87</v>
      </c>
      <c r="R104" s="41" t="s">
        <v>278</v>
      </c>
      <c r="S104" s="46" t="s">
        <v>27</v>
      </c>
    </row>
    <row r="105" s="15" customFormat="1" ht="12" spans="1:19">
      <c r="A105" s="24"/>
      <c r="B105" s="24"/>
      <c r="C105" s="24"/>
      <c r="D105" s="24"/>
      <c r="E105" s="24"/>
      <c r="F105" s="24"/>
      <c r="G105" s="24"/>
      <c r="H105" s="19"/>
      <c r="I105" s="27"/>
      <c r="J105" s="19"/>
      <c r="K105" s="19"/>
      <c r="L105" s="40" t="s">
        <v>279</v>
      </c>
      <c r="M105" s="42">
        <v>14.5</v>
      </c>
      <c r="N105" s="40" t="s">
        <v>280</v>
      </c>
      <c r="O105" s="40" t="s">
        <v>281</v>
      </c>
      <c r="P105" s="40" t="s">
        <v>282</v>
      </c>
      <c r="Q105" s="40">
        <v>1.49</v>
      </c>
      <c r="R105" s="41" t="s">
        <v>283</v>
      </c>
      <c r="S105" s="41" t="s">
        <v>27</v>
      </c>
    </row>
    <row r="106" s="15" customFormat="1" ht="12" spans="1:19">
      <c r="A106" s="24"/>
      <c r="B106" s="24"/>
      <c r="C106" s="24"/>
      <c r="D106" s="24"/>
      <c r="E106" s="24"/>
      <c r="F106" s="24"/>
      <c r="G106" s="24"/>
      <c r="H106" s="19"/>
      <c r="I106" s="27"/>
      <c r="J106" s="19"/>
      <c r="K106" s="19"/>
      <c r="L106" s="40"/>
      <c r="M106" s="42"/>
      <c r="N106" s="40"/>
      <c r="O106" s="40"/>
      <c r="P106" s="40" t="s">
        <v>284</v>
      </c>
      <c r="Q106" s="40">
        <v>1.98</v>
      </c>
      <c r="R106" s="41" t="s">
        <v>285</v>
      </c>
      <c r="S106" s="41" t="s">
        <v>27</v>
      </c>
    </row>
    <row r="107" s="15" customFormat="1" ht="17.25" customHeight="1" spans="1:19">
      <c r="A107" s="24"/>
      <c r="B107" s="24"/>
      <c r="C107" s="24"/>
      <c r="D107" s="24"/>
      <c r="E107" s="24"/>
      <c r="F107" s="24"/>
      <c r="G107" s="24"/>
      <c r="H107" s="19"/>
      <c r="I107" s="27"/>
      <c r="J107" s="19"/>
      <c r="K107" s="19"/>
      <c r="L107" s="40"/>
      <c r="M107" s="42"/>
      <c r="N107" s="40"/>
      <c r="O107" s="40"/>
      <c r="P107" s="40" t="s">
        <v>286</v>
      </c>
      <c r="Q107" s="40">
        <v>3.11</v>
      </c>
      <c r="R107" s="41" t="s">
        <v>287</v>
      </c>
      <c r="S107" s="41" t="s">
        <v>27</v>
      </c>
    </row>
    <row r="108" s="15" customFormat="1" ht="12" spans="1:19">
      <c r="A108" s="24"/>
      <c r="B108" s="24"/>
      <c r="C108" s="24"/>
      <c r="D108" s="24"/>
      <c r="E108" s="24"/>
      <c r="F108" s="24"/>
      <c r="G108" s="24"/>
      <c r="H108" s="19"/>
      <c r="I108" s="27"/>
      <c r="J108" s="19"/>
      <c r="K108" s="19"/>
      <c r="L108" s="40"/>
      <c r="M108" s="42"/>
      <c r="N108" s="40"/>
      <c r="O108" s="40"/>
      <c r="P108" s="40" t="s">
        <v>288</v>
      </c>
      <c r="Q108" s="40">
        <v>1.74</v>
      </c>
      <c r="R108" s="41" t="s">
        <v>289</v>
      </c>
      <c r="S108" s="41" t="s">
        <v>27</v>
      </c>
    </row>
    <row r="109" s="15" customFormat="1" ht="12" spans="1:19">
      <c r="A109" s="24">
        <v>2</v>
      </c>
      <c r="B109" s="24" t="s">
        <v>229</v>
      </c>
      <c r="C109" s="24">
        <v>203</v>
      </c>
      <c r="D109" s="24" t="s">
        <v>230</v>
      </c>
      <c r="E109" s="24" t="s">
        <v>231</v>
      </c>
      <c r="F109" s="24" t="s">
        <v>232</v>
      </c>
      <c r="G109" s="24" t="s">
        <v>233</v>
      </c>
      <c r="H109" s="19" t="s">
        <v>234</v>
      </c>
      <c r="I109" s="27">
        <v>89.3</v>
      </c>
      <c r="J109" s="19" t="s">
        <v>235</v>
      </c>
      <c r="K109" s="19" t="s">
        <v>236</v>
      </c>
      <c r="L109" s="40" t="s">
        <v>279</v>
      </c>
      <c r="M109" s="43">
        <v>14.5</v>
      </c>
      <c r="N109" s="40" t="s">
        <v>280</v>
      </c>
      <c r="O109" s="40" t="s">
        <v>281</v>
      </c>
      <c r="P109" s="40" t="s">
        <v>290</v>
      </c>
      <c r="Q109" s="40">
        <v>1.91</v>
      </c>
      <c r="R109" s="41" t="s">
        <v>291</v>
      </c>
      <c r="S109" s="41" t="s">
        <v>27</v>
      </c>
    </row>
    <row r="110" s="15" customFormat="1" ht="12" spans="1:19">
      <c r="A110" s="24"/>
      <c r="B110" s="24"/>
      <c r="C110" s="24"/>
      <c r="D110" s="24"/>
      <c r="E110" s="24"/>
      <c r="F110" s="24"/>
      <c r="G110" s="24"/>
      <c r="H110" s="19"/>
      <c r="I110" s="27"/>
      <c r="J110" s="19"/>
      <c r="K110" s="19"/>
      <c r="L110" s="40"/>
      <c r="M110" s="43"/>
      <c r="N110" s="40"/>
      <c r="O110" s="40"/>
      <c r="P110" s="40" t="s">
        <v>292</v>
      </c>
      <c r="Q110" s="40">
        <v>0.96</v>
      </c>
      <c r="R110" s="41" t="s">
        <v>293</v>
      </c>
      <c r="S110" s="41" t="s">
        <v>27</v>
      </c>
    </row>
    <row r="111" s="15" customFormat="1" ht="12" spans="1:19">
      <c r="A111" s="24"/>
      <c r="B111" s="24"/>
      <c r="C111" s="24"/>
      <c r="D111" s="24"/>
      <c r="E111" s="24"/>
      <c r="F111" s="24"/>
      <c r="G111" s="24"/>
      <c r="H111" s="19"/>
      <c r="I111" s="27"/>
      <c r="J111" s="19"/>
      <c r="K111" s="19"/>
      <c r="L111" s="40"/>
      <c r="M111" s="43"/>
      <c r="N111" s="40"/>
      <c r="O111" s="40"/>
      <c r="P111" s="40" t="s">
        <v>294</v>
      </c>
      <c r="Q111" s="46">
        <v>4.19</v>
      </c>
      <c r="R111" s="41" t="s">
        <v>295</v>
      </c>
      <c r="S111" s="41" t="s">
        <v>27</v>
      </c>
    </row>
    <row r="112" s="15" customFormat="1" ht="12" spans="1:19">
      <c r="A112" s="24"/>
      <c r="B112" s="24"/>
      <c r="C112" s="24"/>
      <c r="D112" s="24"/>
      <c r="E112" s="24"/>
      <c r="F112" s="24"/>
      <c r="G112" s="24"/>
      <c r="H112" s="19"/>
      <c r="I112" s="27"/>
      <c r="J112" s="19"/>
      <c r="K112" s="19"/>
      <c r="L112" s="40" t="s">
        <v>296</v>
      </c>
      <c r="M112" s="42">
        <v>14.14</v>
      </c>
      <c r="N112" s="40" t="s">
        <v>297</v>
      </c>
      <c r="O112" s="40" t="s">
        <v>24</v>
      </c>
      <c r="P112" s="40" t="s">
        <v>298</v>
      </c>
      <c r="Q112" s="46">
        <v>3.95</v>
      </c>
      <c r="R112" s="41" t="s">
        <v>299</v>
      </c>
      <c r="S112" s="46" t="s">
        <v>27</v>
      </c>
    </row>
    <row r="113" s="15" customFormat="1" ht="12" spans="1:19">
      <c r="A113" s="24"/>
      <c r="B113" s="24"/>
      <c r="C113" s="24"/>
      <c r="D113" s="24"/>
      <c r="E113" s="24"/>
      <c r="F113" s="24"/>
      <c r="G113" s="24"/>
      <c r="H113" s="19"/>
      <c r="I113" s="27"/>
      <c r="J113" s="19"/>
      <c r="K113" s="19"/>
      <c r="L113" s="41"/>
      <c r="M113" s="41"/>
      <c r="N113" s="41"/>
      <c r="O113" s="41"/>
      <c r="P113" s="40" t="s">
        <v>300</v>
      </c>
      <c r="Q113" s="46">
        <v>3.36</v>
      </c>
      <c r="R113" s="41" t="s">
        <v>301</v>
      </c>
      <c r="S113" s="46" t="s">
        <v>27</v>
      </c>
    </row>
    <row r="114" s="15" customFormat="1" ht="12" spans="1:19">
      <c r="A114" s="24"/>
      <c r="B114" s="24"/>
      <c r="C114" s="24"/>
      <c r="D114" s="24"/>
      <c r="E114" s="24"/>
      <c r="F114" s="24"/>
      <c r="G114" s="24"/>
      <c r="H114" s="19"/>
      <c r="I114" s="27"/>
      <c r="J114" s="19"/>
      <c r="K114" s="19"/>
      <c r="L114" s="41"/>
      <c r="M114" s="41"/>
      <c r="N114" s="41"/>
      <c r="O114" s="41"/>
      <c r="P114" s="40" t="s">
        <v>302</v>
      </c>
      <c r="Q114" s="46">
        <v>2.83</v>
      </c>
      <c r="R114" s="41" t="s">
        <v>303</v>
      </c>
      <c r="S114" s="46" t="s">
        <v>27</v>
      </c>
    </row>
    <row r="115" s="15" customFormat="1" ht="12" spans="1:19">
      <c r="A115" s="24"/>
      <c r="B115" s="24"/>
      <c r="C115" s="24"/>
      <c r="D115" s="24"/>
      <c r="E115" s="24"/>
      <c r="F115" s="24"/>
      <c r="G115" s="24"/>
      <c r="H115" s="19"/>
      <c r="I115" s="27"/>
      <c r="J115" s="19"/>
      <c r="K115" s="19"/>
      <c r="L115" s="41"/>
      <c r="M115" s="41"/>
      <c r="N115" s="41"/>
      <c r="O115" s="41"/>
      <c r="P115" s="40" t="s">
        <v>304</v>
      </c>
      <c r="Q115" s="45">
        <v>1.4</v>
      </c>
      <c r="R115" s="41" t="s">
        <v>305</v>
      </c>
      <c r="S115" s="46" t="s">
        <v>27</v>
      </c>
    </row>
    <row r="116" s="15" customFormat="1" ht="12" spans="1:19">
      <c r="A116" s="24"/>
      <c r="B116" s="24"/>
      <c r="C116" s="24"/>
      <c r="D116" s="24"/>
      <c r="E116" s="24"/>
      <c r="F116" s="24"/>
      <c r="G116" s="24"/>
      <c r="H116" s="19"/>
      <c r="I116" s="27"/>
      <c r="J116" s="19"/>
      <c r="K116" s="19"/>
      <c r="L116" s="41"/>
      <c r="M116" s="41"/>
      <c r="N116" s="41"/>
      <c r="O116" s="41"/>
      <c r="P116" s="40" t="s">
        <v>306</v>
      </c>
      <c r="Q116" s="46">
        <v>2.08</v>
      </c>
      <c r="R116" s="41" t="s">
        <v>307</v>
      </c>
      <c r="S116" s="46" t="s">
        <v>27</v>
      </c>
    </row>
    <row r="117" s="15" customFormat="1" ht="12" spans="1:19">
      <c r="A117" s="24"/>
      <c r="B117" s="24"/>
      <c r="C117" s="24"/>
      <c r="D117" s="24"/>
      <c r="E117" s="24"/>
      <c r="F117" s="24"/>
      <c r="G117" s="24"/>
      <c r="H117" s="19"/>
      <c r="I117" s="27"/>
      <c r="J117" s="19"/>
      <c r="K117" s="19"/>
      <c r="L117" s="41"/>
      <c r="M117" s="41"/>
      <c r="N117" s="41"/>
      <c r="O117" s="41"/>
      <c r="P117" s="40" t="s">
        <v>308</v>
      </c>
      <c r="Q117" s="46">
        <v>0.92</v>
      </c>
      <c r="R117" s="41" t="s">
        <v>309</v>
      </c>
      <c r="S117" s="46" t="s">
        <v>27</v>
      </c>
    </row>
    <row r="118" s="15" customFormat="1" ht="12" spans="1:19">
      <c r="A118" s="24"/>
      <c r="B118" s="24"/>
      <c r="C118" s="24"/>
      <c r="D118" s="24"/>
      <c r="E118" s="24"/>
      <c r="F118" s="24"/>
      <c r="G118" s="24"/>
      <c r="H118" s="19"/>
      <c r="I118" s="27"/>
      <c r="J118" s="19"/>
      <c r="K118" s="19"/>
      <c r="L118" s="40" t="s">
        <v>310</v>
      </c>
      <c r="M118" s="42">
        <v>18.52</v>
      </c>
      <c r="N118" s="40" t="s">
        <v>311</v>
      </c>
      <c r="O118" s="40" t="s">
        <v>24</v>
      </c>
      <c r="P118" s="40" t="s">
        <v>312</v>
      </c>
      <c r="Q118" s="46">
        <v>2.38</v>
      </c>
      <c r="R118" s="41" t="s">
        <v>313</v>
      </c>
      <c r="S118" s="46" t="s">
        <v>27</v>
      </c>
    </row>
    <row r="119" s="15" customFormat="1" ht="12" spans="1:19">
      <c r="A119" s="24"/>
      <c r="B119" s="24"/>
      <c r="C119" s="24"/>
      <c r="D119" s="24"/>
      <c r="E119" s="24"/>
      <c r="F119" s="24"/>
      <c r="G119" s="24"/>
      <c r="H119" s="19"/>
      <c r="I119" s="27"/>
      <c r="J119" s="19"/>
      <c r="K119" s="19"/>
      <c r="L119" s="41"/>
      <c r="M119" s="41"/>
      <c r="N119" s="41"/>
      <c r="O119" s="41"/>
      <c r="P119" s="40" t="s">
        <v>314</v>
      </c>
      <c r="Q119" s="46">
        <v>4.35</v>
      </c>
      <c r="R119" s="41" t="s">
        <v>315</v>
      </c>
      <c r="S119" s="46" t="s">
        <v>27</v>
      </c>
    </row>
    <row r="120" s="15" customFormat="1" ht="12" spans="1:19">
      <c r="A120" s="24"/>
      <c r="B120" s="24"/>
      <c r="C120" s="24"/>
      <c r="D120" s="24"/>
      <c r="E120" s="24"/>
      <c r="F120" s="24"/>
      <c r="G120" s="24"/>
      <c r="H120" s="19"/>
      <c r="I120" s="27"/>
      <c r="J120" s="19"/>
      <c r="K120" s="19"/>
      <c r="L120" s="41"/>
      <c r="M120" s="41"/>
      <c r="N120" s="41"/>
      <c r="O120" s="41"/>
      <c r="P120" s="40" t="s">
        <v>316</v>
      </c>
      <c r="Q120" s="45">
        <v>4.4</v>
      </c>
      <c r="R120" s="41" t="s">
        <v>317</v>
      </c>
      <c r="S120" s="46" t="s">
        <v>27</v>
      </c>
    </row>
    <row r="121" s="15" customFormat="1" ht="12" spans="1:19">
      <c r="A121" s="24"/>
      <c r="B121" s="24"/>
      <c r="C121" s="24"/>
      <c r="D121" s="24"/>
      <c r="E121" s="24"/>
      <c r="F121" s="24"/>
      <c r="G121" s="24"/>
      <c r="H121" s="19"/>
      <c r="I121" s="27"/>
      <c r="J121" s="19"/>
      <c r="K121" s="19"/>
      <c r="L121" s="41"/>
      <c r="M121" s="41"/>
      <c r="N121" s="41"/>
      <c r="O121" s="41"/>
      <c r="P121" s="40" t="s">
        <v>318</v>
      </c>
      <c r="Q121" s="46">
        <v>2.21</v>
      </c>
      <c r="R121" s="41" t="s">
        <v>319</v>
      </c>
      <c r="S121" s="41" t="s">
        <v>27</v>
      </c>
    </row>
    <row r="122" s="15" customFormat="1" ht="12" spans="1:19">
      <c r="A122" s="24"/>
      <c r="B122" s="24"/>
      <c r="C122" s="24"/>
      <c r="D122" s="24"/>
      <c r="E122" s="24"/>
      <c r="F122" s="24"/>
      <c r="G122" s="24"/>
      <c r="H122" s="19"/>
      <c r="I122" s="27"/>
      <c r="J122" s="19"/>
      <c r="K122" s="19"/>
      <c r="L122" s="41"/>
      <c r="M122" s="41"/>
      <c r="N122" s="41"/>
      <c r="O122" s="41"/>
      <c r="P122" s="40" t="s">
        <v>320</v>
      </c>
      <c r="Q122" s="46">
        <v>1.45</v>
      </c>
      <c r="R122" s="41" t="s">
        <v>321</v>
      </c>
      <c r="S122" s="46" t="s">
        <v>27</v>
      </c>
    </row>
    <row r="123" s="15" customFormat="1" ht="12" spans="1:19">
      <c r="A123" s="24"/>
      <c r="B123" s="24"/>
      <c r="C123" s="24"/>
      <c r="D123" s="24"/>
      <c r="E123" s="24"/>
      <c r="F123" s="24"/>
      <c r="G123" s="24"/>
      <c r="H123" s="19"/>
      <c r="I123" s="27"/>
      <c r="J123" s="19"/>
      <c r="K123" s="19"/>
      <c r="L123" s="41"/>
      <c r="M123" s="41"/>
      <c r="N123" s="41"/>
      <c r="O123" s="41"/>
      <c r="P123" s="40" t="s">
        <v>322</v>
      </c>
      <c r="Q123" s="46">
        <v>4.52</v>
      </c>
      <c r="R123" s="41" t="s">
        <v>323</v>
      </c>
      <c r="S123" s="41" t="s">
        <v>27</v>
      </c>
    </row>
    <row r="124" s="15" customFormat="1" ht="12" spans="1:19">
      <c r="A124" s="24"/>
      <c r="B124" s="24"/>
      <c r="C124" s="24"/>
      <c r="D124" s="24"/>
      <c r="E124" s="24"/>
      <c r="F124" s="24"/>
      <c r="G124" s="24"/>
      <c r="H124" s="19"/>
      <c r="I124" s="27"/>
      <c r="J124" s="19"/>
      <c r="K124" s="19"/>
      <c r="L124" s="41"/>
      <c r="M124" s="41"/>
      <c r="N124" s="41"/>
      <c r="O124" s="41"/>
      <c r="P124" s="40" t="s">
        <v>324</v>
      </c>
      <c r="Q124" s="46">
        <v>0.36</v>
      </c>
      <c r="R124" s="41" t="s">
        <v>325</v>
      </c>
      <c r="S124" s="46" t="s">
        <v>27</v>
      </c>
    </row>
    <row r="125" s="15" customFormat="1" ht="12" spans="1:19">
      <c r="A125" s="24"/>
      <c r="B125" s="24"/>
      <c r="C125" s="24"/>
      <c r="D125" s="24"/>
      <c r="E125" s="24"/>
      <c r="F125" s="24"/>
      <c r="G125" s="24"/>
      <c r="H125" s="19"/>
      <c r="I125" s="27"/>
      <c r="J125" s="19"/>
      <c r="K125" s="19"/>
      <c r="L125" s="41"/>
      <c r="M125" s="41"/>
      <c r="N125" s="41"/>
      <c r="O125" s="41"/>
      <c r="P125" s="40" t="s">
        <v>326</v>
      </c>
      <c r="Q125" s="46">
        <v>3.05</v>
      </c>
      <c r="R125" s="41" t="s">
        <v>327</v>
      </c>
      <c r="S125" s="46" t="s">
        <v>27</v>
      </c>
    </row>
    <row r="126" s="15" customFormat="1" ht="12" spans="1:19">
      <c r="A126" s="24"/>
      <c r="B126" s="24"/>
      <c r="C126" s="24"/>
      <c r="D126" s="24"/>
      <c r="E126" s="24"/>
      <c r="F126" s="24"/>
      <c r="G126" s="24"/>
      <c r="H126" s="19"/>
      <c r="I126" s="27"/>
      <c r="J126" s="19"/>
      <c r="K126" s="19"/>
      <c r="L126" s="41"/>
      <c r="M126" s="41"/>
      <c r="N126" s="41"/>
      <c r="O126" s="41"/>
      <c r="P126" s="40" t="s">
        <v>328</v>
      </c>
      <c r="Q126" s="46">
        <v>1.32</v>
      </c>
      <c r="R126" s="41" t="s">
        <v>329</v>
      </c>
      <c r="S126" s="46" t="s">
        <v>27</v>
      </c>
    </row>
    <row r="127" s="15" customFormat="1" ht="12" spans="1:19">
      <c r="A127" s="24"/>
      <c r="B127" s="24"/>
      <c r="C127" s="24"/>
      <c r="D127" s="24"/>
      <c r="E127" s="24"/>
      <c r="F127" s="24"/>
      <c r="G127" s="24"/>
      <c r="H127" s="19"/>
      <c r="I127" s="27"/>
      <c r="J127" s="19"/>
      <c r="K127" s="19"/>
      <c r="L127" s="41"/>
      <c r="M127" s="41"/>
      <c r="N127" s="41"/>
      <c r="O127" s="41"/>
      <c r="P127" s="40" t="s">
        <v>330</v>
      </c>
      <c r="Q127" s="46">
        <v>1.52</v>
      </c>
      <c r="R127" s="41" t="s">
        <v>331</v>
      </c>
      <c r="S127" s="46" t="s">
        <v>27</v>
      </c>
    </row>
    <row r="128" s="15" customFormat="1" ht="24" spans="1:19">
      <c r="A128" s="24"/>
      <c r="B128" s="24"/>
      <c r="C128" s="24"/>
      <c r="D128" s="24"/>
      <c r="E128" s="24"/>
      <c r="F128" s="24"/>
      <c r="G128" s="24"/>
      <c r="H128" s="19"/>
      <c r="I128" s="27"/>
      <c r="J128" s="19"/>
      <c r="K128" s="19"/>
      <c r="L128" s="40" t="s">
        <v>332</v>
      </c>
      <c r="M128" s="42">
        <v>3.5</v>
      </c>
      <c r="N128" s="40" t="s">
        <v>333</v>
      </c>
      <c r="O128" s="40" t="s">
        <v>334</v>
      </c>
      <c r="P128" s="40" t="s">
        <v>335</v>
      </c>
      <c r="Q128" s="46">
        <v>3.49</v>
      </c>
      <c r="R128" s="41" t="s">
        <v>336</v>
      </c>
      <c r="S128" s="46" t="s">
        <v>27</v>
      </c>
    </row>
    <row r="129" ht="13.5" customHeight="1" spans="1:19">
      <c r="A129" s="24"/>
      <c r="B129" s="24"/>
      <c r="C129" s="24"/>
      <c r="D129" s="24"/>
      <c r="E129" s="24"/>
      <c r="F129" s="24"/>
      <c r="G129" s="24"/>
      <c r="H129" s="48" t="s">
        <v>337</v>
      </c>
      <c r="I129" s="49">
        <v>56</v>
      </c>
      <c r="J129" s="48" t="s">
        <v>338</v>
      </c>
      <c r="K129" s="48" t="s">
        <v>21</v>
      </c>
      <c r="L129" s="20" t="s">
        <v>339</v>
      </c>
      <c r="M129" s="50">
        <v>9.78</v>
      </c>
      <c r="N129" s="20" t="s">
        <v>340</v>
      </c>
      <c r="O129" s="20" t="s">
        <v>341</v>
      </c>
      <c r="P129" s="31" t="s">
        <v>342</v>
      </c>
      <c r="Q129" s="51">
        <v>3.7</v>
      </c>
      <c r="R129" s="31" t="s">
        <v>343</v>
      </c>
      <c r="S129" s="20" t="s">
        <v>27</v>
      </c>
    </row>
    <row r="130" ht="13.5" customHeight="1" spans="1:19">
      <c r="A130" s="24"/>
      <c r="B130" s="24"/>
      <c r="C130" s="24"/>
      <c r="D130" s="24"/>
      <c r="E130" s="24"/>
      <c r="F130" s="24"/>
      <c r="G130" s="24"/>
      <c r="H130" s="48"/>
      <c r="I130" s="49"/>
      <c r="J130" s="48"/>
      <c r="K130" s="48"/>
      <c r="L130" s="20"/>
      <c r="M130" s="24"/>
      <c r="N130" s="24"/>
      <c r="O130" s="24"/>
      <c r="P130" s="31" t="s">
        <v>344</v>
      </c>
      <c r="Q130" s="51">
        <v>1.9</v>
      </c>
      <c r="R130" s="31" t="s">
        <v>345</v>
      </c>
      <c r="S130" s="20" t="s">
        <v>27</v>
      </c>
    </row>
    <row r="131" ht="13.5" customHeight="1" spans="1:19">
      <c r="A131" s="24"/>
      <c r="B131" s="24"/>
      <c r="C131" s="24"/>
      <c r="D131" s="24"/>
      <c r="E131" s="24"/>
      <c r="F131" s="24"/>
      <c r="G131" s="24"/>
      <c r="H131" s="48"/>
      <c r="I131" s="49"/>
      <c r="J131" s="48"/>
      <c r="K131" s="48"/>
      <c r="L131" s="20"/>
      <c r="M131" s="24"/>
      <c r="N131" s="24"/>
      <c r="O131" s="24"/>
      <c r="P131" s="31" t="s">
        <v>346</v>
      </c>
      <c r="Q131" s="51">
        <v>2.56</v>
      </c>
      <c r="R131" s="31" t="s">
        <v>347</v>
      </c>
      <c r="S131" s="20" t="s">
        <v>27</v>
      </c>
    </row>
    <row r="132" ht="12" spans="1:19">
      <c r="A132" s="24"/>
      <c r="B132" s="24"/>
      <c r="C132" s="24"/>
      <c r="D132" s="24"/>
      <c r="E132" s="24"/>
      <c r="F132" s="24"/>
      <c r="G132" s="24"/>
      <c r="H132" s="48"/>
      <c r="I132" s="49"/>
      <c r="J132" s="48"/>
      <c r="K132" s="48"/>
      <c r="L132" s="20" t="s">
        <v>339</v>
      </c>
      <c r="M132" s="50">
        <v>9.78</v>
      </c>
      <c r="N132" s="20" t="s">
        <v>340</v>
      </c>
      <c r="O132" s="20" t="s">
        <v>341</v>
      </c>
      <c r="P132" s="31" t="s">
        <v>348</v>
      </c>
      <c r="Q132" s="51">
        <v>1.68</v>
      </c>
      <c r="R132" s="31" t="s">
        <v>349</v>
      </c>
      <c r="S132" s="20" t="s">
        <v>27</v>
      </c>
    </row>
    <row r="133" ht="12" spans="1:19">
      <c r="A133" s="24"/>
      <c r="B133" s="24"/>
      <c r="C133" s="24"/>
      <c r="D133" s="24"/>
      <c r="E133" s="24"/>
      <c r="F133" s="24"/>
      <c r="G133" s="24"/>
      <c r="H133" s="48"/>
      <c r="I133" s="49"/>
      <c r="J133" s="48"/>
      <c r="K133" s="48"/>
      <c r="L133" s="20" t="s">
        <v>350</v>
      </c>
      <c r="M133" s="50">
        <v>21.92</v>
      </c>
      <c r="N133" s="20" t="s">
        <v>351</v>
      </c>
      <c r="O133" s="20" t="s">
        <v>24</v>
      </c>
      <c r="P133" s="31" t="s">
        <v>352</v>
      </c>
      <c r="Q133" s="51">
        <v>3.5</v>
      </c>
      <c r="R133" s="31" t="s">
        <v>353</v>
      </c>
      <c r="S133" s="20" t="s">
        <v>27</v>
      </c>
    </row>
    <row r="134" ht="12" spans="1:19">
      <c r="A134" s="24"/>
      <c r="B134" s="24"/>
      <c r="C134" s="24"/>
      <c r="D134" s="24"/>
      <c r="E134" s="24"/>
      <c r="F134" s="24"/>
      <c r="G134" s="24"/>
      <c r="H134" s="48"/>
      <c r="I134" s="49"/>
      <c r="J134" s="48"/>
      <c r="K134" s="48"/>
      <c r="L134" s="20"/>
      <c r="M134" s="50"/>
      <c r="N134" s="20"/>
      <c r="O134" s="20"/>
      <c r="P134" s="31" t="s">
        <v>354</v>
      </c>
      <c r="Q134" s="51">
        <v>1.1</v>
      </c>
      <c r="R134" s="31" t="s">
        <v>355</v>
      </c>
      <c r="S134" s="20" t="s">
        <v>27</v>
      </c>
    </row>
    <row r="135" ht="12" spans="1:19">
      <c r="A135" s="24"/>
      <c r="B135" s="24"/>
      <c r="C135" s="24"/>
      <c r="D135" s="24"/>
      <c r="E135" s="24"/>
      <c r="F135" s="24"/>
      <c r="G135" s="24"/>
      <c r="H135" s="48"/>
      <c r="I135" s="49"/>
      <c r="J135" s="48"/>
      <c r="K135" s="48"/>
      <c r="L135" s="20"/>
      <c r="M135" s="50"/>
      <c r="N135" s="20"/>
      <c r="O135" s="20"/>
      <c r="P135" s="31" t="s">
        <v>356</v>
      </c>
      <c r="Q135" s="51">
        <v>5.3</v>
      </c>
      <c r="R135" s="31" t="s">
        <v>357</v>
      </c>
      <c r="S135" s="20" t="s">
        <v>27</v>
      </c>
    </row>
    <row r="136" ht="12" spans="1:19">
      <c r="A136" s="24"/>
      <c r="B136" s="24"/>
      <c r="C136" s="24"/>
      <c r="D136" s="24"/>
      <c r="E136" s="24"/>
      <c r="F136" s="24"/>
      <c r="G136" s="24"/>
      <c r="H136" s="48"/>
      <c r="I136" s="49"/>
      <c r="J136" s="48"/>
      <c r="K136" s="48"/>
      <c r="L136" s="20"/>
      <c r="M136" s="50"/>
      <c r="N136" s="20"/>
      <c r="O136" s="20"/>
      <c r="P136" s="31" t="s">
        <v>358</v>
      </c>
      <c r="Q136" s="51">
        <v>0.8</v>
      </c>
      <c r="R136" s="31" t="s">
        <v>359</v>
      </c>
      <c r="S136" s="20" t="s">
        <v>43</v>
      </c>
    </row>
    <row r="137" ht="12" spans="1:19">
      <c r="A137" s="24"/>
      <c r="B137" s="24"/>
      <c r="C137" s="24"/>
      <c r="D137" s="24"/>
      <c r="E137" s="24"/>
      <c r="F137" s="24"/>
      <c r="G137" s="24"/>
      <c r="H137" s="48"/>
      <c r="I137" s="49"/>
      <c r="J137" s="48"/>
      <c r="K137" s="48"/>
      <c r="L137" s="20"/>
      <c r="M137" s="50"/>
      <c r="N137" s="20"/>
      <c r="O137" s="20"/>
      <c r="P137" s="31" t="s">
        <v>360</v>
      </c>
      <c r="Q137" s="51">
        <v>4.5</v>
      </c>
      <c r="R137" s="31" t="s">
        <v>361</v>
      </c>
      <c r="S137" s="20" t="s">
        <v>27</v>
      </c>
    </row>
    <row r="138" ht="12" spans="1:19">
      <c r="A138" s="24"/>
      <c r="B138" s="24"/>
      <c r="C138" s="24"/>
      <c r="D138" s="24"/>
      <c r="E138" s="24"/>
      <c r="F138" s="24"/>
      <c r="G138" s="24"/>
      <c r="H138" s="48"/>
      <c r="I138" s="49"/>
      <c r="J138" s="48"/>
      <c r="K138" s="48"/>
      <c r="L138" s="20"/>
      <c r="M138" s="50"/>
      <c r="N138" s="20"/>
      <c r="O138" s="20"/>
      <c r="P138" s="31" t="s">
        <v>362</v>
      </c>
      <c r="Q138" s="51">
        <v>4.1</v>
      </c>
      <c r="R138" s="31" t="s">
        <v>363</v>
      </c>
      <c r="S138" s="20" t="s">
        <v>27</v>
      </c>
    </row>
    <row r="139" ht="12" spans="1:19">
      <c r="A139" s="24"/>
      <c r="B139" s="24"/>
      <c r="C139" s="24"/>
      <c r="D139" s="24"/>
      <c r="E139" s="24"/>
      <c r="F139" s="24"/>
      <c r="G139" s="24"/>
      <c r="H139" s="48"/>
      <c r="I139" s="49"/>
      <c r="J139" s="48"/>
      <c r="K139" s="48"/>
      <c r="L139" s="20"/>
      <c r="M139" s="50"/>
      <c r="N139" s="20"/>
      <c r="O139" s="20"/>
      <c r="P139" s="31" t="s">
        <v>364</v>
      </c>
      <c r="Q139" s="51">
        <v>1.2</v>
      </c>
      <c r="R139" s="31" t="s">
        <v>365</v>
      </c>
      <c r="S139" s="20" t="s">
        <v>27</v>
      </c>
    </row>
    <row r="140" ht="12" spans="1:19">
      <c r="A140" s="24"/>
      <c r="B140" s="24"/>
      <c r="C140" s="24"/>
      <c r="D140" s="24"/>
      <c r="E140" s="24"/>
      <c r="F140" s="24"/>
      <c r="G140" s="24"/>
      <c r="H140" s="48"/>
      <c r="I140" s="49"/>
      <c r="J140" s="48"/>
      <c r="K140" s="48"/>
      <c r="L140" s="20"/>
      <c r="M140" s="50"/>
      <c r="N140" s="20"/>
      <c r="O140" s="20"/>
      <c r="P140" s="31" t="s">
        <v>366</v>
      </c>
      <c r="Q140" s="51">
        <v>1.3</v>
      </c>
      <c r="R140" s="31" t="s">
        <v>367</v>
      </c>
      <c r="S140" s="20" t="s">
        <v>27</v>
      </c>
    </row>
    <row r="141" ht="12" spans="1:19">
      <c r="A141" s="24"/>
      <c r="B141" s="24"/>
      <c r="C141" s="24"/>
      <c r="D141" s="24"/>
      <c r="E141" s="24"/>
      <c r="F141" s="24"/>
      <c r="G141" s="24"/>
      <c r="H141" s="48"/>
      <c r="I141" s="49"/>
      <c r="J141" s="48"/>
      <c r="K141" s="48"/>
      <c r="L141" s="20"/>
      <c r="M141" s="50"/>
      <c r="N141" s="20"/>
      <c r="O141" s="20"/>
      <c r="P141" s="31" t="s">
        <v>368</v>
      </c>
      <c r="Q141" s="51">
        <v>2.3</v>
      </c>
      <c r="R141" s="31" t="s">
        <v>369</v>
      </c>
      <c r="S141" s="20" t="s">
        <v>27</v>
      </c>
    </row>
    <row r="142" ht="12" spans="1:19">
      <c r="A142" s="24"/>
      <c r="B142" s="24"/>
      <c r="C142" s="24"/>
      <c r="D142" s="24"/>
      <c r="E142" s="24"/>
      <c r="F142" s="24"/>
      <c r="G142" s="24"/>
      <c r="H142" s="48"/>
      <c r="I142" s="49"/>
      <c r="J142" s="48"/>
      <c r="K142" s="48"/>
      <c r="L142" s="20"/>
      <c r="M142" s="50"/>
      <c r="N142" s="20"/>
      <c r="O142" s="20"/>
      <c r="P142" s="31" t="s">
        <v>370</v>
      </c>
      <c r="Q142" s="51">
        <v>5.3</v>
      </c>
      <c r="R142" s="31" t="s">
        <v>371</v>
      </c>
      <c r="S142" s="20" t="s">
        <v>27</v>
      </c>
    </row>
    <row r="143" ht="12" spans="1:19">
      <c r="A143" s="24"/>
      <c r="B143" s="24"/>
      <c r="C143" s="24"/>
      <c r="D143" s="24"/>
      <c r="E143" s="24"/>
      <c r="F143" s="24"/>
      <c r="G143" s="24"/>
      <c r="H143" s="48"/>
      <c r="I143" s="49"/>
      <c r="J143" s="48"/>
      <c r="K143" s="48"/>
      <c r="L143" s="20" t="s">
        <v>372</v>
      </c>
      <c r="M143" s="50">
        <v>12.05</v>
      </c>
      <c r="N143" s="20" t="s">
        <v>373</v>
      </c>
      <c r="O143" s="20" t="s">
        <v>374</v>
      </c>
      <c r="P143" s="31" t="s">
        <v>375</v>
      </c>
      <c r="Q143" s="51">
        <v>0.35</v>
      </c>
      <c r="R143" s="31" t="s">
        <v>376</v>
      </c>
      <c r="S143" s="52" t="s">
        <v>27</v>
      </c>
    </row>
    <row r="144" ht="12" spans="1:19">
      <c r="A144" s="24"/>
      <c r="B144" s="24"/>
      <c r="C144" s="24"/>
      <c r="D144" s="24"/>
      <c r="E144" s="24"/>
      <c r="F144" s="24"/>
      <c r="G144" s="24"/>
      <c r="H144" s="48"/>
      <c r="I144" s="49"/>
      <c r="J144" s="48"/>
      <c r="K144" s="48"/>
      <c r="L144" s="20"/>
      <c r="M144" s="50"/>
      <c r="N144" s="20"/>
      <c r="O144" s="20"/>
      <c r="P144" s="31" t="s">
        <v>377</v>
      </c>
      <c r="Q144" s="51">
        <v>1.95</v>
      </c>
      <c r="R144" s="31" t="s">
        <v>378</v>
      </c>
      <c r="S144" s="52" t="s">
        <v>27</v>
      </c>
    </row>
    <row r="145" ht="12" spans="1:19">
      <c r="A145" s="24"/>
      <c r="B145" s="24"/>
      <c r="C145" s="24"/>
      <c r="D145" s="24"/>
      <c r="E145" s="24"/>
      <c r="F145" s="24"/>
      <c r="G145" s="24"/>
      <c r="H145" s="48"/>
      <c r="I145" s="49"/>
      <c r="J145" s="48"/>
      <c r="K145" s="48"/>
      <c r="L145" s="20"/>
      <c r="M145" s="50"/>
      <c r="N145" s="20"/>
      <c r="O145" s="20"/>
      <c r="P145" s="31" t="s">
        <v>379</v>
      </c>
      <c r="Q145" s="51">
        <v>0.3</v>
      </c>
      <c r="R145" s="31" t="s">
        <v>380</v>
      </c>
      <c r="S145" s="52" t="s">
        <v>27</v>
      </c>
    </row>
    <row r="146" ht="12" spans="1:19">
      <c r="A146" s="24"/>
      <c r="B146" s="24"/>
      <c r="C146" s="24"/>
      <c r="D146" s="24"/>
      <c r="E146" s="24"/>
      <c r="F146" s="24"/>
      <c r="G146" s="24"/>
      <c r="H146" s="48"/>
      <c r="I146" s="49"/>
      <c r="J146" s="48"/>
      <c r="K146" s="48"/>
      <c r="L146" s="20"/>
      <c r="M146" s="50"/>
      <c r="N146" s="20"/>
      <c r="O146" s="20"/>
      <c r="P146" s="31" t="s">
        <v>381</v>
      </c>
      <c r="Q146" s="51">
        <v>2.43</v>
      </c>
      <c r="R146" s="31" t="s">
        <v>382</v>
      </c>
      <c r="S146" s="52" t="s">
        <v>27</v>
      </c>
    </row>
    <row r="147" ht="12" spans="1:19">
      <c r="A147" s="24"/>
      <c r="B147" s="24"/>
      <c r="C147" s="24"/>
      <c r="D147" s="24"/>
      <c r="E147" s="24"/>
      <c r="F147" s="24"/>
      <c r="G147" s="24"/>
      <c r="H147" s="48"/>
      <c r="I147" s="49"/>
      <c r="J147" s="48"/>
      <c r="K147" s="48"/>
      <c r="L147" s="20"/>
      <c r="M147" s="50"/>
      <c r="N147" s="20"/>
      <c r="O147" s="20"/>
      <c r="P147" s="31" t="s">
        <v>383</v>
      </c>
      <c r="Q147" s="51">
        <v>0.91</v>
      </c>
      <c r="R147" s="31" t="s">
        <v>384</v>
      </c>
      <c r="S147" s="52" t="s">
        <v>27</v>
      </c>
    </row>
    <row r="148" ht="12" spans="1:19">
      <c r="A148" s="24"/>
      <c r="B148" s="24"/>
      <c r="C148" s="24"/>
      <c r="D148" s="24"/>
      <c r="E148" s="24"/>
      <c r="F148" s="24"/>
      <c r="G148" s="24"/>
      <c r="H148" s="48"/>
      <c r="I148" s="49"/>
      <c r="J148" s="48"/>
      <c r="K148" s="48"/>
      <c r="L148" s="20"/>
      <c r="M148" s="50"/>
      <c r="N148" s="20"/>
      <c r="O148" s="20"/>
      <c r="P148" s="31" t="s">
        <v>385</v>
      </c>
      <c r="Q148" s="51">
        <v>0.83</v>
      </c>
      <c r="R148" s="31" t="s">
        <v>386</v>
      </c>
      <c r="S148" s="52" t="s">
        <v>27</v>
      </c>
    </row>
    <row r="149" ht="12" spans="1:19">
      <c r="A149" s="24"/>
      <c r="B149" s="24"/>
      <c r="C149" s="24"/>
      <c r="D149" s="24"/>
      <c r="E149" s="24"/>
      <c r="F149" s="24"/>
      <c r="G149" s="24"/>
      <c r="H149" s="48"/>
      <c r="I149" s="49"/>
      <c r="J149" s="48"/>
      <c r="K149" s="48"/>
      <c r="L149" s="20"/>
      <c r="M149" s="50"/>
      <c r="N149" s="20"/>
      <c r="O149" s="20"/>
      <c r="P149" s="31" t="s">
        <v>387</v>
      </c>
      <c r="Q149" s="51">
        <v>1.38</v>
      </c>
      <c r="R149" s="31" t="s">
        <v>388</v>
      </c>
      <c r="S149" s="52" t="s">
        <v>27</v>
      </c>
    </row>
    <row r="150" ht="12" spans="1:19">
      <c r="A150" s="24"/>
      <c r="B150" s="24"/>
      <c r="C150" s="24"/>
      <c r="D150" s="24"/>
      <c r="E150" s="24"/>
      <c r="F150" s="24"/>
      <c r="G150" s="24"/>
      <c r="H150" s="48"/>
      <c r="I150" s="49"/>
      <c r="J150" s="48"/>
      <c r="K150" s="48"/>
      <c r="L150" s="20" t="s">
        <v>372</v>
      </c>
      <c r="M150" s="50">
        <v>12.05</v>
      </c>
      <c r="N150" s="20" t="s">
        <v>373</v>
      </c>
      <c r="O150" s="20" t="s">
        <v>374</v>
      </c>
      <c r="P150" s="31" t="s">
        <v>389</v>
      </c>
      <c r="Q150" s="51">
        <v>2.74</v>
      </c>
      <c r="R150" s="31" t="s">
        <v>390</v>
      </c>
      <c r="S150" s="52" t="s">
        <v>27</v>
      </c>
    </row>
    <row r="151" ht="12" spans="1:19">
      <c r="A151" s="24"/>
      <c r="B151" s="24"/>
      <c r="C151" s="24"/>
      <c r="D151" s="24"/>
      <c r="E151" s="24"/>
      <c r="F151" s="24"/>
      <c r="G151" s="24"/>
      <c r="H151" s="48"/>
      <c r="I151" s="49"/>
      <c r="J151" s="48"/>
      <c r="K151" s="48"/>
      <c r="L151" s="20"/>
      <c r="M151" s="50"/>
      <c r="N151" s="20"/>
      <c r="O151" s="20"/>
      <c r="P151" s="31" t="s">
        <v>391</v>
      </c>
      <c r="Q151" s="51">
        <v>5.84</v>
      </c>
      <c r="R151" s="31" t="s">
        <v>392</v>
      </c>
      <c r="S151" s="52" t="s">
        <v>27</v>
      </c>
    </row>
    <row r="152" ht="12" spans="1:19">
      <c r="A152" s="24"/>
      <c r="B152" s="24"/>
      <c r="C152" s="24"/>
      <c r="D152" s="24"/>
      <c r="E152" s="24"/>
      <c r="F152" s="24"/>
      <c r="G152" s="24"/>
      <c r="H152" s="48"/>
      <c r="I152" s="49"/>
      <c r="J152" s="48"/>
      <c r="K152" s="48"/>
      <c r="L152" s="20"/>
      <c r="M152" s="50"/>
      <c r="N152" s="20"/>
      <c r="O152" s="20"/>
      <c r="P152" s="31" t="s">
        <v>393</v>
      </c>
      <c r="Q152" s="51">
        <v>2.63</v>
      </c>
      <c r="R152" s="31" t="s">
        <v>394</v>
      </c>
      <c r="S152" s="52" t="s">
        <v>27</v>
      </c>
    </row>
    <row r="153" ht="12" spans="1:19">
      <c r="A153" s="24"/>
      <c r="B153" s="24"/>
      <c r="C153" s="24"/>
      <c r="D153" s="24"/>
      <c r="E153" s="24"/>
      <c r="F153" s="24"/>
      <c r="G153" s="24"/>
      <c r="H153" s="48"/>
      <c r="I153" s="49"/>
      <c r="J153" s="48"/>
      <c r="K153" s="48"/>
      <c r="L153" s="20"/>
      <c r="M153" s="50"/>
      <c r="N153" s="20"/>
      <c r="O153" s="20"/>
      <c r="P153" s="31" t="s">
        <v>395</v>
      </c>
      <c r="Q153" s="51">
        <v>2.1</v>
      </c>
      <c r="R153" s="31" t="s">
        <v>396</v>
      </c>
      <c r="S153" s="52" t="s">
        <v>27</v>
      </c>
    </row>
    <row r="154" ht="12" spans="1:19">
      <c r="A154" s="24"/>
      <c r="B154" s="24"/>
      <c r="C154" s="24"/>
      <c r="D154" s="24"/>
      <c r="E154" s="24"/>
      <c r="F154" s="24"/>
      <c r="G154" s="24"/>
      <c r="H154" s="48"/>
      <c r="I154" s="49"/>
      <c r="J154" s="48"/>
      <c r="K154" s="48"/>
      <c r="L154" s="20"/>
      <c r="M154" s="50"/>
      <c r="N154" s="20"/>
      <c r="O154" s="20"/>
      <c r="P154" s="31" t="s">
        <v>177</v>
      </c>
      <c r="Q154" s="51">
        <v>1.95</v>
      </c>
      <c r="R154" s="31" t="s">
        <v>397</v>
      </c>
      <c r="S154" s="52" t="s">
        <v>27</v>
      </c>
    </row>
    <row r="155" ht="12" spans="1:19">
      <c r="A155" s="24"/>
      <c r="B155" s="24"/>
      <c r="C155" s="24"/>
      <c r="D155" s="24"/>
      <c r="E155" s="24"/>
      <c r="F155" s="24"/>
      <c r="G155" s="24"/>
      <c r="H155" s="48"/>
      <c r="I155" s="49"/>
      <c r="J155" s="48"/>
      <c r="K155" s="48"/>
      <c r="L155" s="20"/>
      <c r="M155" s="50"/>
      <c r="N155" s="20"/>
      <c r="O155" s="20"/>
      <c r="P155" s="31" t="s">
        <v>398</v>
      </c>
      <c r="Q155" s="51">
        <v>0.93</v>
      </c>
      <c r="R155" s="31" t="s">
        <v>399</v>
      </c>
      <c r="S155" s="52" t="s">
        <v>27</v>
      </c>
    </row>
    <row r="156" ht="12" spans="1:19">
      <c r="A156" s="24"/>
      <c r="B156" s="24"/>
      <c r="C156" s="24"/>
      <c r="D156" s="24"/>
      <c r="E156" s="24"/>
      <c r="F156" s="24"/>
      <c r="G156" s="24"/>
      <c r="H156" s="48"/>
      <c r="I156" s="49"/>
      <c r="J156" s="48"/>
      <c r="K156" s="48"/>
      <c r="L156" s="20"/>
      <c r="M156" s="50"/>
      <c r="N156" s="20"/>
      <c r="O156" s="20"/>
      <c r="P156" s="31" t="s">
        <v>400</v>
      </c>
      <c r="Q156" s="51">
        <v>1.42</v>
      </c>
      <c r="R156" s="31" t="s">
        <v>401</v>
      </c>
      <c r="S156" s="52" t="s">
        <v>27</v>
      </c>
    </row>
    <row r="157" ht="12" spans="1:19">
      <c r="A157" s="24"/>
      <c r="B157" s="24"/>
      <c r="C157" s="24"/>
      <c r="D157" s="24"/>
      <c r="E157" s="24"/>
      <c r="F157" s="24"/>
      <c r="G157" s="24"/>
      <c r="H157" s="48"/>
      <c r="I157" s="49"/>
      <c r="J157" s="48"/>
      <c r="K157" s="48"/>
      <c r="L157" s="20" t="s">
        <v>402</v>
      </c>
      <c r="M157" s="50">
        <v>5.62</v>
      </c>
      <c r="N157" s="20" t="s">
        <v>403</v>
      </c>
      <c r="O157" s="20" t="s">
        <v>86</v>
      </c>
      <c r="P157" s="31" t="s">
        <v>404</v>
      </c>
      <c r="Q157" s="51">
        <v>1.32</v>
      </c>
      <c r="R157" s="31" t="s">
        <v>405</v>
      </c>
      <c r="S157" s="20" t="s">
        <v>27</v>
      </c>
    </row>
    <row r="158" ht="12" spans="1:19">
      <c r="A158" s="24"/>
      <c r="B158" s="24"/>
      <c r="C158" s="24"/>
      <c r="D158" s="24"/>
      <c r="E158" s="24"/>
      <c r="F158" s="24"/>
      <c r="G158" s="24"/>
      <c r="H158" s="48"/>
      <c r="I158" s="49"/>
      <c r="J158" s="48"/>
      <c r="K158" s="48"/>
      <c r="L158" s="20"/>
      <c r="M158" s="50"/>
      <c r="N158" s="20"/>
      <c r="O158" s="20"/>
      <c r="P158" s="31" t="s">
        <v>406</v>
      </c>
      <c r="Q158" s="51">
        <v>1.6</v>
      </c>
      <c r="R158" s="31" t="s">
        <v>407</v>
      </c>
      <c r="S158" s="20" t="s">
        <v>27</v>
      </c>
    </row>
    <row r="159" ht="12" spans="1:19">
      <c r="A159" s="24"/>
      <c r="B159" s="24"/>
      <c r="C159" s="24"/>
      <c r="D159" s="24"/>
      <c r="E159" s="24"/>
      <c r="F159" s="24"/>
      <c r="G159" s="24"/>
      <c r="H159" s="48"/>
      <c r="I159" s="49"/>
      <c r="J159" s="48"/>
      <c r="K159" s="48"/>
      <c r="L159" s="20"/>
      <c r="M159" s="50"/>
      <c r="N159" s="20"/>
      <c r="O159" s="20"/>
      <c r="P159" s="31" t="s">
        <v>408</v>
      </c>
      <c r="Q159" s="51">
        <v>2.7</v>
      </c>
      <c r="R159" s="31" t="s">
        <v>409</v>
      </c>
      <c r="S159" s="20" t="s">
        <v>27</v>
      </c>
    </row>
    <row r="160" ht="13.5" customHeight="1" spans="1:19">
      <c r="A160" s="24"/>
      <c r="B160" s="24"/>
      <c r="C160" s="24"/>
      <c r="D160" s="24"/>
      <c r="E160" s="24"/>
      <c r="F160" s="24"/>
      <c r="G160" s="24"/>
      <c r="H160" s="48"/>
      <c r="I160" s="49"/>
      <c r="J160" s="48"/>
      <c r="K160" s="48"/>
      <c r="L160" s="20" t="s">
        <v>410</v>
      </c>
      <c r="M160" s="50">
        <v>13.7</v>
      </c>
      <c r="N160" s="20" t="s">
        <v>411</v>
      </c>
      <c r="O160" s="20" t="s">
        <v>412</v>
      </c>
      <c r="P160" s="31" t="s">
        <v>413</v>
      </c>
      <c r="Q160" s="51">
        <v>1.2</v>
      </c>
      <c r="R160" s="31" t="s">
        <v>414</v>
      </c>
      <c r="S160" s="20" t="s">
        <v>27</v>
      </c>
    </row>
    <row r="161" ht="12" spans="1:19">
      <c r="A161" s="24"/>
      <c r="B161" s="24"/>
      <c r="C161" s="24"/>
      <c r="D161" s="24"/>
      <c r="E161" s="24"/>
      <c r="F161" s="24"/>
      <c r="G161" s="24"/>
      <c r="H161" s="48"/>
      <c r="I161" s="49"/>
      <c r="J161" s="48"/>
      <c r="K161" s="48"/>
      <c r="L161" s="20"/>
      <c r="M161" s="50"/>
      <c r="N161" s="20"/>
      <c r="O161" s="20"/>
      <c r="P161" s="31" t="s">
        <v>415</v>
      </c>
      <c r="Q161" s="51">
        <v>0.87</v>
      </c>
      <c r="R161" s="31" t="s">
        <v>416</v>
      </c>
      <c r="S161" s="20" t="s">
        <v>27</v>
      </c>
    </row>
    <row r="162" ht="12" spans="1:19">
      <c r="A162" s="24"/>
      <c r="B162" s="24"/>
      <c r="C162" s="24"/>
      <c r="D162" s="24"/>
      <c r="E162" s="24"/>
      <c r="F162" s="24"/>
      <c r="G162" s="24"/>
      <c r="H162" s="48"/>
      <c r="I162" s="49"/>
      <c r="J162" s="48"/>
      <c r="K162" s="48"/>
      <c r="L162" s="20"/>
      <c r="M162" s="50"/>
      <c r="N162" s="20"/>
      <c r="O162" s="20"/>
      <c r="P162" s="31" t="s">
        <v>417</v>
      </c>
      <c r="Q162" s="51">
        <v>0.65</v>
      </c>
      <c r="R162" s="31" t="s">
        <v>418</v>
      </c>
      <c r="S162" s="20" t="s">
        <v>108</v>
      </c>
    </row>
    <row r="163" ht="12" spans="1:19">
      <c r="A163" s="24"/>
      <c r="B163" s="24"/>
      <c r="C163" s="24"/>
      <c r="D163" s="24"/>
      <c r="E163" s="24"/>
      <c r="F163" s="24"/>
      <c r="G163" s="24"/>
      <c r="H163" s="48"/>
      <c r="I163" s="49"/>
      <c r="J163" s="48"/>
      <c r="K163" s="48"/>
      <c r="L163" s="20"/>
      <c r="M163" s="50"/>
      <c r="N163" s="20"/>
      <c r="O163" s="20"/>
      <c r="P163" s="31" t="s">
        <v>419</v>
      </c>
      <c r="Q163" s="51">
        <v>0.58</v>
      </c>
      <c r="R163" s="31" t="s">
        <v>420</v>
      </c>
      <c r="S163" s="20" t="s">
        <v>108</v>
      </c>
    </row>
    <row r="164" ht="12" spans="1:19">
      <c r="A164" s="24"/>
      <c r="B164" s="24"/>
      <c r="C164" s="24"/>
      <c r="D164" s="24"/>
      <c r="E164" s="24"/>
      <c r="F164" s="24"/>
      <c r="G164" s="24"/>
      <c r="H164" s="48"/>
      <c r="I164" s="49"/>
      <c r="J164" s="48"/>
      <c r="K164" s="48"/>
      <c r="L164" s="20"/>
      <c r="M164" s="50"/>
      <c r="N164" s="20"/>
      <c r="O164" s="20"/>
      <c r="P164" s="31" t="s">
        <v>421</v>
      </c>
      <c r="Q164" s="51">
        <v>0.74</v>
      </c>
      <c r="R164" s="31" t="s">
        <v>422</v>
      </c>
      <c r="S164" s="20" t="s">
        <v>27</v>
      </c>
    </row>
    <row r="165" ht="12" spans="1:19">
      <c r="A165" s="24"/>
      <c r="B165" s="24"/>
      <c r="C165" s="24"/>
      <c r="D165" s="24"/>
      <c r="E165" s="24"/>
      <c r="F165" s="24"/>
      <c r="G165" s="24"/>
      <c r="H165" s="48"/>
      <c r="I165" s="49"/>
      <c r="J165" s="48"/>
      <c r="K165" s="48"/>
      <c r="L165" s="20"/>
      <c r="M165" s="50"/>
      <c r="N165" s="20"/>
      <c r="O165" s="20"/>
      <c r="P165" s="31" t="s">
        <v>423</v>
      </c>
      <c r="Q165" s="51">
        <v>0.97</v>
      </c>
      <c r="R165" s="31" t="s">
        <v>424</v>
      </c>
      <c r="S165" s="20" t="s">
        <v>108</v>
      </c>
    </row>
    <row r="166" ht="12" spans="1:19">
      <c r="A166" s="24"/>
      <c r="B166" s="24"/>
      <c r="C166" s="24"/>
      <c r="D166" s="24"/>
      <c r="E166" s="24"/>
      <c r="F166" s="24"/>
      <c r="G166" s="24"/>
      <c r="H166" s="48"/>
      <c r="I166" s="49"/>
      <c r="J166" s="48"/>
      <c r="K166" s="48"/>
      <c r="L166" s="20"/>
      <c r="M166" s="50"/>
      <c r="N166" s="20"/>
      <c r="O166" s="20"/>
      <c r="P166" s="31" t="s">
        <v>425</v>
      </c>
      <c r="Q166" s="51">
        <v>0.7</v>
      </c>
      <c r="R166" s="31" t="s">
        <v>426</v>
      </c>
      <c r="S166" s="20" t="s">
        <v>27</v>
      </c>
    </row>
    <row r="167" ht="12" spans="1:19">
      <c r="A167" s="24"/>
      <c r="B167" s="24"/>
      <c r="C167" s="24"/>
      <c r="D167" s="24"/>
      <c r="E167" s="24"/>
      <c r="F167" s="24"/>
      <c r="G167" s="24"/>
      <c r="H167" s="48"/>
      <c r="I167" s="49"/>
      <c r="J167" s="48"/>
      <c r="K167" s="48"/>
      <c r="L167" s="20"/>
      <c r="M167" s="50"/>
      <c r="N167" s="20"/>
      <c r="O167" s="20"/>
      <c r="P167" s="31" t="s">
        <v>427</v>
      </c>
      <c r="Q167" s="51">
        <v>1.7</v>
      </c>
      <c r="R167" s="31" t="s">
        <v>428</v>
      </c>
      <c r="S167" s="20" t="s">
        <v>108</v>
      </c>
    </row>
    <row r="168" ht="12" spans="1:19">
      <c r="A168" s="24"/>
      <c r="B168" s="24"/>
      <c r="C168" s="24"/>
      <c r="D168" s="24"/>
      <c r="E168" s="24"/>
      <c r="F168" s="24"/>
      <c r="G168" s="24"/>
      <c r="H168" s="48"/>
      <c r="I168" s="49"/>
      <c r="J168" s="48"/>
      <c r="K168" s="48"/>
      <c r="L168" s="20"/>
      <c r="M168" s="50"/>
      <c r="N168" s="20"/>
      <c r="O168" s="20"/>
      <c r="P168" s="31" t="s">
        <v>429</v>
      </c>
      <c r="Q168" s="51">
        <v>3</v>
      </c>
      <c r="R168" s="31" t="s">
        <v>430</v>
      </c>
      <c r="S168" s="20" t="s">
        <v>108</v>
      </c>
    </row>
    <row r="169" ht="12" spans="1:19">
      <c r="A169" s="24"/>
      <c r="B169" s="24"/>
      <c r="C169" s="24"/>
      <c r="D169" s="24"/>
      <c r="E169" s="24"/>
      <c r="F169" s="24"/>
      <c r="G169" s="24"/>
      <c r="H169" s="48"/>
      <c r="I169" s="49"/>
      <c r="J169" s="48"/>
      <c r="K169" s="48"/>
      <c r="L169" s="20"/>
      <c r="M169" s="50"/>
      <c r="N169" s="20"/>
      <c r="O169" s="20"/>
      <c r="P169" s="31" t="s">
        <v>431</v>
      </c>
      <c r="Q169" s="51">
        <v>1.1</v>
      </c>
      <c r="R169" s="31" t="s">
        <v>432</v>
      </c>
      <c r="S169" s="20" t="s">
        <v>108</v>
      </c>
    </row>
    <row r="170" ht="12" spans="1:19">
      <c r="A170" s="24"/>
      <c r="B170" s="24"/>
      <c r="C170" s="24"/>
      <c r="D170" s="24"/>
      <c r="E170" s="24"/>
      <c r="F170" s="24"/>
      <c r="G170" s="24"/>
      <c r="H170" s="48"/>
      <c r="I170" s="49"/>
      <c r="J170" s="48"/>
      <c r="K170" s="48"/>
      <c r="L170" s="20"/>
      <c r="M170" s="50"/>
      <c r="N170" s="20"/>
      <c r="O170" s="20"/>
      <c r="P170" s="31" t="s">
        <v>433</v>
      </c>
      <c r="Q170" s="51">
        <v>1.1</v>
      </c>
      <c r="R170" s="31" t="s">
        <v>434</v>
      </c>
      <c r="S170" s="20" t="s">
        <v>27</v>
      </c>
    </row>
    <row r="171" ht="12" spans="1:19">
      <c r="A171" s="24"/>
      <c r="B171" s="24"/>
      <c r="C171" s="24"/>
      <c r="D171" s="24"/>
      <c r="E171" s="24"/>
      <c r="F171" s="24"/>
      <c r="G171" s="24"/>
      <c r="H171" s="48"/>
      <c r="I171" s="49"/>
      <c r="J171" s="48"/>
      <c r="K171" s="48"/>
      <c r="L171" s="20"/>
      <c r="M171" s="50"/>
      <c r="N171" s="20"/>
      <c r="O171" s="20"/>
      <c r="P171" s="31" t="s">
        <v>435</v>
      </c>
      <c r="Q171" s="51">
        <v>2.1</v>
      </c>
      <c r="R171" s="31" t="s">
        <v>436</v>
      </c>
      <c r="S171" s="20" t="s">
        <v>43</v>
      </c>
    </row>
    <row r="172" ht="12" spans="1:19">
      <c r="A172" s="24"/>
      <c r="B172" s="24"/>
      <c r="C172" s="24"/>
      <c r="D172" s="24"/>
      <c r="E172" s="24"/>
      <c r="F172" s="24"/>
      <c r="G172" s="24"/>
      <c r="H172" s="48"/>
      <c r="I172" s="49"/>
      <c r="J172" s="48"/>
      <c r="K172" s="48"/>
      <c r="L172" s="20" t="s">
        <v>437</v>
      </c>
      <c r="M172" s="50">
        <v>17.39</v>
      </c>
      <c r="N172" s="20" t="s">
        <v>438</v>
      </c>
      <c r="O172" s="20" t="s">
        <v>24</v>
      </c>
      <c r="P172" s="31" t="s">
        <v>439</v>
      </c>
      <c r="Q172" s="51">
        <v>0.95</v>
      </c>
      <c r="R172" s="31" t="s">
        <v>440</v>
      </c>
      <c r="S172" s="20" t="s">
        <v>43</v>
      </c>
    </row>
    <row r="173" ht="12" spans="1:19">
      <c r="A173" s="24"/>
      <c r="B173" s="24"/>
      <c r="C173" s="24"/>
      <c r="D173" s="24"/>
      <c r="E173" s="24"/>
      <c r="F173" s="24"/>
      <c r="G173" s="24"/>
      <c r="H173" s="48"/>
      <c r="I173" s="49"/>
      <c r="J173" s="48"/>
      <c r="K173" s="48"/>
      <c r="L173" s="20"/>
      <c r="M173" s="50"/>
      <c r="N173" s="20"/>
      <c r="O173" s="20"/>
      <c r="P173" s="31" t="s">
        <v>441</v>
      </c>
      <c r="Q173" s="51">
        <v>2.31</v>
      </c>
      <c r="R173" s="31" t="s">
        <v>442</v>
      </c>
      <c r="S173" s="20" t="s">
        <v>27</v>
      </c>
    </row>
    <row r="174" ht="12" spans="1:19">
      <c r="A174" s="24"/>
      <c r="B174" s="24"/>
      <c r="C174" s="24"/>
      <c r="D174" s="24"/>
      <c r="E174" s="24"/>
      <c r="F174" s="24"/>
      <c r="G174" s="24"/>
      <c r="H174" s="48"/>
      <c r="I174" s="49"/>
      <c r="J174" s="48"/>
      <c r="K174" s="48"/>
      <c r="L174" s="20"/>
      <c r="M174" s="50"/>
      <c r="N174" s="20"/>
      <c r="O174" s="20"/>
      <c r="P174" s="31" t="s">
        <v>443</v>
      </c>
      <c r="Q174" s="51">
        <v>3.53</v>
      </c>
      <c r="R174" s="31" t="s">
        <v>444</v>
      </c>
      <c r="S174" s="20" t="s">
        <v>43</v>
      </c>
    </row>
    <row r="175" ht="12" spans="1:19">
      <c r="A175" s="24"/>
      <c r="B175" s="24"/>
      <c r="C175" s="24"/>
      <c r="D175" s="24"/>
      <c r="E175" s="24"/>
      <c r="F175" s="24"/>
      <c r="G175" s="24"/>
      <c r="H175" s="48"/>
      <c r="I175" s="49"/>
      <c r="J175" s="48"/>
      <c r="K175" s="48"/>
      <c r="L175" s="20"/>
      <c r="M175" s="50"/>
      <c r="N175" s="20"/>
      <c r="O175" s="20"/>
      <c r="P175" s="31" t="s">
        <v>445</v>
      </c>
      <c r="Q175" s="51">
        <v>1.1</v>
      </c>
      <c r="R175" s="31" t="s">
        <v>446</v>
      </c>
      <c r="S175" s="20" t="s">
        <v>43</v>
      </c>
    </row>
    <row r="176" ht="12" spans="1:19">
      <c r="A176" s="24"/>
      <c r="B176" s="24"/>
      <c r="C176" s="24"/>
      <c r="D176" s="24"/>
      <c r="E176" s="24"/>
      <c r="F176" s="24"/>
      <c r="G176" s="24"/>
      <c r="H176" s="48"/>
      <c r="I176" s="49"/>
      <c r="J176" s="48"/>
      <c r="K176" s="48"/>
      <c r="L176" s="20"/>
      <c r="M176" s="50"/>
      <c r="N176" s="20"/>
      <c r="O176" s="20"/>
      <c r="P176" s="31" t="s">
        <v>447</v>
      </c>
      <c r="Q176" s="51">
        <v>1.35</v>
      </c>
      <c r="R176" s="31" t="s">
        <v>448</v>
      </c>
      <c r="S176" s="20" t="s">
        <v>43</v>
      </c>
    </row>
    <row r="177" ht="12" spans="1:19">
      <c r="A177" s="24"/>
      <c r="B177" s="24"/>
      <c r="C177" s="24"/>
      <c r="D177" s="24"/>
      <c r="E177" s="24"/>
      <c r="F177" s="24"/>
      <c r="G177" s="24"/>
      <c r="H177" s="48"/>
      <c r="I177" s="49"/>
      <c r="J177" s="48"/>
      <c r="K177" s="48"/>
      <c r="L177" s="20"/>
      <c r="M177" s="50"/>
      <c r="N177" s="20"/>
      <c r="O177" s="20"/>
      <c r="P177" s="31" t="s">
        <v>449</v>
      </c>
      <c r="Q177" s="51">
        <v>1.43</v>
      </c>
      <c r="R177" s="31" t="s">
        <v>450</v>
      </c>
      <c r="S177" s="20" t="s">
        <v>43</v>
      </c>
    </row>
    <row r="178" ht="12" spans="1:19">
      <c r="A178" s="24"/>
      <c r="B178" s="24"/>
      <c r="C178" s="24"/>
      <c r="D178" s="24"/>
      <c r="E178" s="24"/>
      <c r="F178" s="24"/>
      <c r="G178" s="24"/>
      <c r="H178" s="48"/>
      <c r="I178" s="49"/>
      <c r="J178" s="48"/>
      <c r="K178" s="48"/>
      <c r="L178" s="20"/>
      <c r="M178" s="50"/>
      <c r="N178" s="20"/>
      <c r="O178" s="20"/>
      <c r="P178" s="31" t="s">
        <v>451</v>
      </c>
      <c r="Q178" s="51">
        <v>1.28</v>
      </c>
      <c r="R178" s="31" t="s">
        <v>452</v>
      </c>
      <c r="S178" s="20" t="s">
        <v>43</v>
      </c>
    </row>
    <row r="179" ht="12" spans="1:19">
      <c r="A179" s="24"/>
      <c r="B179" s="24"/>
      <c r="C179" s="24"/>
      <c r="D179" s="24"/>
      <c r="E179" s="24"/>
      <c r="F179" s="24"/>
      <c r="G179" s="24"/>
      <c r="H179" s="48"/>
      <c r="I179" s="49"/>
      <c r="J179" s="48"/>
      <c r="K179" s="48"/>
      <c r="L179" s="20"/>
      <c r="M179" s="50"/>
      <c r="N179" s="20"/>
      <c r="O179" s="20"/>
      <c r="P179" s="31" t="s">
        <v>453</v>
      </c>
      <c r="Q179" s="51">
        <v>2.47</v>
      </c>
      <c r="R179" s="31" t="s">
        <v>454</v>
      </c>
      <c r="S179" s="20" t="s">
        <v>43</v>
      </c>
    </row>
    <row r="180" ht="12" spans="1:19">
      <c r="A180" s="24"/>
      <c r="B180" s="24"/>
      <c r="C180" s="24"/>
      <c r="D180" s="24"/>
      <c r="E180" s="24"/>
      <c r="F180" s="24"/>
      <c r="G180" s="24"/>
      <c r="H180" s="48"/>
      <c r="I180" s="49"/>
      <c r="J180" s="48"/>
      <c r="K180" s="48"/>
      <c r="L180" s="20"/>
      <c r="M180" s="50"/>
      <c r="N180" s="20"/>
      <c r="O180" s="20"/>
      <c r="P180" s="31" t="s">
        <v>455</v>
      </c>
      <c r="Q180" s="51">
        <v>1.82</v>
      </c>
      <c r="R180" s="31" t="s">
        <v>456</v>
      </c>
      <c r="S180" s="20" t="s">
        <v>43</v>
      </c>
    </row>
    <row r="181" ht="12" spans="1:19">
      <c r="A181" s="24"/>
      <c r="B181" s="24"/>
      <c r="C181" s="24"/>
      <c r="D181" s="24"/>
      <c r="E181" s="24"/>
      <c r="F181" s="24"/>
      <c r="G181" s="24"/>
      <c r="H181" s="48"/>
      <c r="I181" s="49"/>
      <c r="J181" s="48"/>
      <c r="K181" s="48"/>
      <c r="L181" s="20"/>
      <c r="M181" s="50"/>
      <c r="N181" s="20"/>
      <c r="O181" s="20"/>
      <c r="P181" s="31" t="s">
        <v>457</v>
      </c>
      <c r="Q181" s="51">
        <v>1.15</v>
      </c>
      <c r="R181" s="31" t="s">
        <v>458</v>
      </c>
      <c r="S181" s="20" t="s">
        <v>43</v>
      </c>
    </row>
    <row r="182" ht="12" spans="1:19">
      <c r="A182" s="24"/>
      <c r="B182" s="24"/>
      <c r="C182" s="24"/>
      <c r="D182" s="24"/>
      <c r="E182" s="24"/>
      <c r="F182" s="24"/>
      <c r="G182" s="24"/>
      <c r="H182" s="19" t="s">
        <v>459</v>
      </c>
      <c r="I182" s="27">
        <v>19</v>
      </c>
      <c r="J182" s="19" t="s">
        <v>460</v>
      </c>
      <c r="K182" s="19" t="s">
        <v>21</v>
      </c>
      <c r="L182" s="20" t="s">
        <v>461</v>
      </c>
      <c r="M182" s="25">
        <v>3.5</v>
      </c>
      <c r="N182" s="20" t="s">
        <v>462</v>
      </c>
      <c r="O182" s="20" t="s">
        <v>24</v>
      </c>
      <c r="P182" s="16" t="s">
        <v>463</v>
      </c>
      <c r="Q182" s="39">
        <v>3.5</v>
      </c>
      <c r="R182" s="16" t="s">
        <v>464</v>
      </c>
      <c r="S182" s="20" t="s">
        <v>43</v>
      </c>
    </row>
    <row r="183" ht="12" spans="1:19">
      <c r="A183" s="24"/>
      <c r="B183" s="24"/>
      <c r="C183" s="24"/>
      <c r="D183" s="24"/>
      <c r="E183" s="24"/>
      <c r="F183" s="24"/>
      <c r="G183" s="24"/>
      <c r="H183" s="19"/>
      <c r="I183" s="27"/>
      <c r="J183" s="19"/>
      <c r="K183" s="19"/>
      <c r="L183" s="20" t="s">
        <v>465</v>
      </c>
      <c r="M183" s="25">
        <v>3.5</v>
      </c>
      <c r="N183" s="20" t="s">
        <v>466</v>
      </c>
      <c r="O183" s="20" t="s">
        <v>467</v>
      </c>
      <c r="P183" s="16" t="s">
        <v>468</v>
      </c>
      <c r="Q183" s="39">
        <v>1.9</v>
      </c>
      <c r="R183" s="16" t="s">
        <v>469</v>
      </c>
      <c r="S183" s="20" t="s">
        <v>43</v>
      </c>
    </row>
    <row r="184" ht="12" spans="1:19">
      <c r="A184" s="24"/>
      <c r="B184" s="24"/>
      <c r="C184" s="24"/>
      <c r="D184" s="24"/>
      <c r="E184" s="24"/>
      <c r="F184" s="24"/>
      <c r="G184" s="24"/>
      <c r="H184" s="19"/>
      <c r="I184" s="27"/>
      <c r="J184" s="19"/>
      <c r="K184" s="19"/>
      <c r="L184" s="20"/>
      <c r="M184" s="25"/>
      <c r="N184" s="20"/>
      <c r="O184" s="20"/>
      <c r="P184" s="16" t="s">
        <v>470</v>
      </c>
      <c r="Q184" s="39">
        <v>0.8</v>
      </c>
      <c r="R184" s="16" t="s">
        <v>471</v>
      </c>
      <c r="S184" s="20" t="s">
        <v>43</v>
      </c>
    </row>
    <row r="185" ht="12" spans="1:19">
      <c r="A185" s="24"/>
      <c r="B185" s="24"/>
      <c r="C185" s="24"/>
      <c r="D185" s="24"/>
      <c r="E185" s="24"/>
      <c r="F185" s="24"/>
      <c r="G185" s="24"/>
      <c r="H185" s="19"/>
      <c r="I185" s="27"/>
      <c r="J185" s="19"/>
      <c r="K185" s="19"/>
      <c r="L185" s="20"/>
      <c r="M185" s="25"/>
      <c r="N185" s="20"/>
      <c r="O185" s="20"/>
      <c r="P185" s="16" t="s">
        <v>472</v>
      </c>
      <c r="Q185" s="39">
        <v>0.8</v>
      </c>
      <c r="R185" s="16" t="s">
        <v>473</v>
      </c>
      <c r="S185" s="20" t="s">
        <v>43</v>
      </c>
    </row>
    <row r="186" ht="12" spans="1:19">
      <c r="A186" s="24"/>
      <c r="B186" s="24"/>
      <c r="C186" s="24"/>
      <c r="D186" s="24"/>
      <c r="E186" s="24"/>
      <c r="F186" s="24"/>
      <c r="G186" s="24"/>
      <c r="H186" s="19"/>
      <c r="I186" s="27"/>
      <c r="J186" s="19"/>
      <c r="K186" s="19"/>
      <c r="L186" s="20" t="s">
        <v>474</v>
      </c>
      <c r="M186" s="25">
        <v>12</v>
      </c>
      <c r="N186" s="20" t="s">
        <v>475</v>
      </c>
      <c r="O186" s="20" t="s">
        <v>24</v>
      </c>
      <c r="P186" s="24" t="s">
        <v>476</v>
      </c>
      <c r="Q186" s="39">
        <v>1.4</v>
      </c>
      <c r="R186" s="24" t="s">
        <v>477</v>
      </c>
      <c r="S186" s="20" t="s">
        <v>43</v>
      </c>
    </row>
    <row r="187" ht="12" spans="1:19">
      <c r="A187" s="24"/>
      <c r="B187" s="24"/>
      <c r="C187" s="24"/>
      <c r="D187" s="24"/>
      <c r="E187" s="24"/>
      <c r="F187" s="24"/>
      <c r="G187" s="24"/>
      <c r="H187" s="19"/>
      <c r="I187" s="27"/>
      <c r="J187" s="19"/>
      <c r="K187" s="19"/>
      <c r="L187" s="20"/>
      <c r="M187" s="25"/>
      <c r="N187" s="20"/>
      <c r="O187" s="20"/>
      <c r="P187" s="24" t="s">
        <v>478</v>
      </c>
      <c r="Q187" s="39">
        <v>2</v>
      </c>
      <c r="R187" s="24" t="s">
        <v>479</v>
      </c>
      <c r="S187" s="20" t="s">
        <v>43</v>
      </c>
    </row>
    <row r="188" ht="12" spans="1:19">
      <c r="A188" s="24"/>
      <c r="B188" s="24"/>
      <c r="C188" s="24"/>
      <c r="D188" s="24"/>
      <c r="E188" s="24"/>
      <c r="F188" s="24"/>
      <c r="G188" s="24"/>
      <c r="H188" s="19"/>
      <c r="I188" s="27"/>
      <c r="J188" s="19"/>
      <c r="K188" s="19"/>
      <c r="L188" s="20"/>
      <c r="M188" s="25"/>
      <c r="N188" s="20"/>
      <c r="O188" s="20"/>
      <c r="P188" s="24" t="s">
        <v>480</v>
      </c>
      <c r="Q188" s="39">
        <v>0.5</v>
      </c>
      <c r="R188" s="24" t="s">
        <v>481</v>
      </c>
      <c r="S188" s="20" t="s">
        <v>43</v>
      </c>
    </row>
    <row r="189" ht="12" spans="1:19">
      <c r="A189" s="24"/>
      <c r="B189" s="24"/>
      <c r="C189" s="24"/>
      <c r="D189" s="24"/>
      <c r="E189" s="24"/>
      <c r="F189" s="24"/>
      <c r="G189" s="24"/>
      <c r="H189" s="19"/>
      <c r="I189" s="27"/>
      <c r="J189" s="19"/>
      <c r="K189" s="19"/>
      <c r="L189" s="20"/>
      <c r="M189" s="25"/>
      <c r="N189" s="20"/>
      <c r="O189" s="20"/>
      <c r="P189" s="24" t="s">
        <v>482</v>
      </c>
      <c r="Q189" s="39">
        <v>4</v>
      </c>
      <c r="R189" s="24" t="s">
        <v>483</v>
      </c>
      <c r="S189" s="20" t="s">
        <v>43</v>
      </c>
    </row>
    <row r="190" ht="12" spans="1:19">
      <c r="A190" s="24"/>
      <c r="B190" s="24"/>
      <c r="C190" s="24"/>
      <c r="D190" s="24"/>
      <c r="E190" s="24"/>
      <c r="F190" s="24"/>
      <c r="G190" s="24"/>
      <c r="H190" s="19"/>
      <c r="I190" s="27"/>
      <c r="J190" s="19"/>
      <c r="K190" s="19"/>
      <c r="L190" s="20"/>
      <c r="M190" s="25"/>
      <c r="N190" s="20"/>
      <c r="O190" s="20"/>
      <c r="P190" s="24" t="s">
        <v>484</v>
      </c>
      <c r="Q190" s="39"/>
      <c r="R190" s="24" t="s">
        <v>485</v>
      </c>
      <c r="S190" s="20" t="s">
        <v>43</v>
      </c>
    </row>
    <row r="191" ht="12" spans="1:19">
      <c r="A191" s="24"/>
      <c r="B191" s="24"/>
      <c r="C191" s="24"/>
      <c r="D191" s="24"/>
      <c r="E191" s="24"/>
      <c r="F191" s="24"/>
      <c r="G191" s="24"/>
      <c r="H191" s="19"/>
      <c r="I191" s="27"/>
      <c r="J191" s="19"/>
      <c r="K191" s="19"/>
      <c r="L191" s="20"/>
      <c r="M191" s="25"/>
      <c r="N191" s="20"/>
      <c r="O191" s="20"/>
      <c r="P191" s="24" t="s">
        <v>486</v>
      </c>
      <c r="Q191" s="39">
        <v>2</v>
      </c>
      <c r="R191" s="24" t="s">
        <v>487</v>
      </c>
      <c r="S191" s="20" t="s">
        <v>43</v>
      </c>
    </row>
    <row r="192" ht="12" spans="1:19">
      <c r="A192" s="24"/>
      <c r="B192" s="24"/>
      <c r="C192" s="24"/>
      <c r="D192" s="24"/>
      <c r="E192" s="24"/>
      <c r="F192" s="24"/>
      <c r="G192" s="24"/>
      <c r="H192" s="19"/>
      <c r="I192" s="27"/>
      <c r="J192" s="19"/>
      <c r="K192" s="19"/>
      <c r="L192" s="20"/>
      <c r="M192" s="25"/>
      <c r="N192" s="20"/>
      <c r="O192" s="20"/>
      <c r="P192" s="24" t="s">
        <v>488</v>
      </c>
      <c r="Q192" s="39">
        <v>1</v>
      </c>
      <c r="R192" s="24" t="s">
        <v>489</v>
      </c>
      <c r="S192" s="20" t="s">
        <v>43</v>
      </c>
    </row>
    <row r="193" ht="12" spans="1:19">
      <c r="A193" s="24"/>
      <c r="B193" s="24"/>
      <c r="C193" s="24"/>
      <c r="D193" s="24"/>
      <c r="E193" s="24"/>
      <c r="F193" s="24"/>
      <c r="G193" s="24"/>
      <c r="H193" s="19"/>
      <c r="I193" s="27"/>
      <c r="J193" s="19"/>
      <c r="K193" s="19"/>
      <c r="L193" s="20"/>
      <c r="M193" s="25"/>
      <c r="N193" s="20"/>
      <c r="O193" s="20"/>
      <c r="P193" s="24" t="s">
        <v>490</v>
      </c>
      <c r="Q193" s="39">
        <v>0.7</v>
      </c>
      <c r="R193" s="24" t="s">
        <v>491</v>
      </c>
      <c r="S193" s="20" t="s">
        <v>43</v>
      </c>
    </row>
    <row r="194" ht="12" spans="1:19">
      <c r="A194" s="24"/>
      <c r="B194" s="24"/>
      <c r="C194" s="24"/>
      <c r="D194" s="24"/>
      <c r="E194" s="24"/>
      <c r="F194" s="24"/>
      <c r="G194" s="24"/>
      <c r="H194" s="19"/>
      <c r="I194" s="27"/>
      <c r="J194" s="19"/>
      <c r="K194" s="19"/>
      <c r="L194" s="20"/>
      <c r="M194" s="25"/>
      <c r="N194" s="20"/>
      <c r="O194" s="20"/>
      <c r="P194" s="24" t="s">
        <v>492</v>
      </c>
      <c r="Q194" s="39">
        <v>0.4</v>
      </c>
      <c r="R194" s="24" t="s">
        <v>493</v>
      </c>
      <c r="S194" s="20" t="s">
        <v>43</v>
      </c>
    </row>
    <row r="195" ht="13.5" customHeight="1" spans="1:19">
      <c r="A195" s="24"/>
      <c r="B195" s="24"/>
      <c r="C195" s="24"/>
      <c r="D195" s="24"/>
      <c r="E195" s="24"/>
      <c r="F195" s="24"/>
      <c r="G195" s="24"/>
      <c r="H195" s="19" t="s">
        <v>494</v>
      </c>
      <c r="I195" s="19" t="s">
        <v>495</v>
      </c>
      <c r="J195" s="19" t="s">
        <v>496</v>
      </c>
      <c r="K195" s="19" t="s">
        <v>497</v>
      </c>
      <c r="L195" s="31" t="s">
        <v>498</v>
      </c>
      <c r="M195" s="31">
        <v>9.18</v>
      </c>
      <c r="N195" s="31" t="s">
        <v>499</v>
      </c>
      <c r="O195" s="31" t="s">
        <v>24</v>
      </c>
      <c r="P195" s="33" t="s">
        <v>500</v>
      </c>
      <c r="Q195" s="33">
        <v>0.64</v>
      </c>
      <c r="R195" s="33" t="s">
        <v>501</v>
      </c>
      <c r="S195" s="33" t="s">
        <v>27</v>
      </c>
    </row>
    <row r="196" ht="12" spans="1:19">
      <c r="A196" s="24"/>
      <c r="B196" s="24"/>
      <c r="C196" s="24"/>
      <c r="D196" s="24"/>
      <c r="E196" s="24"/>
      <c r="F196" s="24"/>
      <c r="G196" s="24"/>
      <c r="H196" s="19"/>
      <c r="I196" s="19"/>
      <c r="J196" s="19"/>
      <c r="K196" s="19"/>
      <c r="L196" s="31"/>
      <c r="M196" s="31"/>
      <c r="N196" s="31"/>
      <c r="O196" s="31"/>
      <c r="P196" s="33" t="s">
        <v>502</v>
      </c>
      <c r="Q196" s="33">
        <v>1.7</v>
      </c>
      <c r="R196" s="33" t="s">
        <v>503</v>
      </c>
      <c r="S196" s="33" t="s">
        <v>27</v>
      </c>
    </row>
    <row r="197" ht="12" spans="1:19">
      <c r="A197" s="24"/>
      <c r="B197" s="24"/>
      <c r="C197" s="24"/>
      <c r="D197" s="24"/>
      <c r="E197" s="24"/>
      <c r="F197" s="24"/>
      <c r="G197" s="24"/>
      <c r="H197" s="19"/>
      <c r="I197" s="19"/>
      <c r="J197" s="19"/>
      <c r="K197" s="19"/>
      <c r="L197" s="31"/>
      <c r="M197" s="31"/>
      <c r="N197" s="31"/>
      <c r="O197" s="31"/>
      <c r="P197" s="33" t="s">
        <v>504</v>
      </c>
      <c r="Q197" s="33">
        <v>1.55</v>
      </c>
      <c r="R197" s="33" t="s">
        <v>505</v>
      </c>
      <c r="S197" s="33" t="s">
        <v>27</v>
      </c>
    </row>
    <row r="198" ht="12" spans="1:19">
      <c r="A198" s="24"/>
      <c r="B198" s="24"/>
      <c r="C198" s="24"/>
      <c r="D198" s="24"/>
      <c r="E198" s="24"/>
      <c r="F198" s="24"/>
      <c r="G198" s="24"/>
      <c r="H198" s="19"/>
      <c r="I198" s="19"/>
      <c r="J198" s="19"/>
      <c r="K198" s="19"/>
      <c r="L198" s="31"/>
      <c r="M198" s="31"/>
      <c r="N198" s="31"/>
      <c r="O198" s="31"/>
      <c r="P198" s="33" t="s">
        <v>506</v>
      </c>
      <c r="Q198" s="33">
        <v>1.65</v>
      </c>
      <c r="R198" s="33" t="s">
        <v>507</v>
      </c>
      <c r="S198" s="33" t="s">
        <v>27</v>
      </c>
    </row>
    <row r="199" ht="12" spans="1:19">
      <c r="A199" s="24"/>
      <c r="B199" s="24"/>
      <c r="C199" s="24"/>
      <c r="D199" s="24"/>
      <c r="E199" s="24"/>
      <c r="F199" s="24"/>
      <c r="G199" s="24"/>
      <c r="H199" s="19"/>
      <c r="I199" s="19"/>
      <c r="J199" s="19"/>
      <c r="K199" s="19"/>
      <c r="L199" s="31"/>
      <c r="M199" s="31"/>
      <c r="N199" s="31"/>
      <c r="O199" s="31"/>
      <c r="P199" s="33" t="s">
        <v>508</v>
      </c>
      <c r="Q199" s="33">
        <v>3.64</v>
      </c>
      <c r="R199" s="33" t="s">
        <v>509</v>
      </c>
      <c r="S199" s="33" t="s">
        <v>27</v>
      </c>
    </row>
    <row r="200" ht="12" spans="1:19">
      <c r="A200" s="24"/>
      <c r="B200" s="24"/>
      <c r="C200" s="24"/>
      <c r="D200" s="24"/>
      <c r="E200" s="24"/>
      <c r="F200" s="24"/>
      <c r="G200" s="24"/>
      <c r="H200" s="19" t="s">
        <v>494</v>
      </c>
      <c r="I200" s="19" t="s">
        <v>495</v>
      </c>
      <c r="J200" s="19" t="s">
        <v>496</v>
      </c>
      <c r="K200" s="19" t="s">
        <v>497</v>
      </c>
      <c r="L200" s="31" t="s">
        <v>510</v>
      </c>
      <c r="M200" s="31">
        <f>13.65+3.84</f>
        <v>17.49</v>
      </c>
      <c r="N200" s="31" t="s">
        <v>511</v>
      </c>
      <c r="O200" s="31" t="s">
        <v>467</v>
      </c>
      <c r="P200" s="33" t="s">
        <v>512</v>
      </c>
      <c r="Q200" s="33">
        <v>4.84</v>
      </c>
      <c r="R200" s="33" t="s">
        <v>513</v>
      </c>
      <c r="S200" s="33" t="s">
        <v>108</v>
      </c>
    </row>
    <row r="201" ht="12" spans="1:19">
      <c r="A201" s="24"/>
      <c r="B201" s="24"/>
      <c r="C201" s="24"/>
      <c r="D201" s="24"/>
      <c r="E201" s="24"/>
      <c r="F201" s="24"/>
      <c r="G201" s="24"/>
      <c r="H201" s="19"/>
      <c r="I201" s="19"/>
      <c r="J201" s="19"/>
      <c r="K201" s="19"/>
      <c r="L201" s="31"/>
      <c r="M201" s="31"/>
      <c r="N201" s="31"/>
      <c r="O201" s="31"/>
      <c r="P201" s="33" t="s">
        <v>514</v>
      </c>
      <c r="Q201" s="33">
        <v>1.47</v>
      </c>
      <c r="R201" s="33" t="s">
        <v>515</v>
      </c>
      <c r="S201" s="33" t="s">
        <v>108</v>
      </c>
    </row>
    <row r="202" ht="12" spans="1:19">
      <c r="A202" s="24"/>
      <c r="B202" s="24"/>
      <c r="C202" s="24"/>
      <c r="D202" s="24"/>
      <c r="E202" s="24"/>
      <c r="F202" s="24"/>
      <c r="G202" s="24"/>
      <c r="H202" s="19"/>
      <c r="I202" s="19"/>
      <c r="J202" s="19"/>
      <c r="K202" s="19"/>
      <c r="L202" s="31"/>
      <c r="M202" s="31"/>
      <c r="N202" s="31"/>
      <c r="O202" s="31"/>
      <c r="P202" s="33" t="s">
        <v>516</v>
      </c>
      <c r="Q202" s="33">
        <v>0.32</v>
      </c>
      <c r="R202" s="33" t="s">
        <v>517</v>
      </c>
      <c r="S202" s="33" t="s">
        <v>108</v>
      </c>
    </row>
    <row r="203" ht="12" spans="1:19">
      <c r="A203" s="24"/>
      <c r="B203" s="24"/>
      <c r="C203" s="24"/>
      <c r="D203" s="24"/>
      <c r="E203" s="24"/>
      <c r="F203" s="24"/>
      <c r="G203" s="24"/>
      <c r="H203" s="19"/>
      <c r="I203" s="19"/>
      <c r="J203" s="19"/>
      <c r="K203" s="19"/>
      <c r="L203" s="31"/>
      <c r="M203" s="31"/>
      <c r="N203" s="31"/>
      <c r="O203" s="31"/>
      <c r="P203" s="33" t="s">
        <v>518</v>
      </c>
      <c r="Q203" s="33">
        <v>0.86</v>
      </c>
      <c r="R203" s="33" t="s">
        <v>519</v>
      </c>
      <c r="S203" s="33" t="s">
        <v>108</v>
      </c>
    </row>
    <row r="204" ht="12" spans="1:19">
      <c r="A204" s="24"/>
      <c r="B204" s="24"/>
      <c r="C204" s="24"/>
      <c r="D204" s="24"/>
      <c r="E204" s="24"/>
      <c r="F204" s="24"/>
      <c r="G204" s="24"/>
      <c r="H204" s="19"/>
      <c r="I204" s="19"/>
      <c r="J204" s="19"/>
      <c r="K204" s="19"/>
      <c r="L204" s="31"/>
      <c r="M204" s="31"/>
      <c r="N204" s="31"/>
      <c r="O204" s="31"/>
      <c r="P204" s="33" t="s">
        <v>520</v>
      </c>
      <c r="Q204" s="33">
        <v>0.64</v>
      </c>
      <c r="R204" s="33" t="s">
        <v>521</v>
      </c>
      <c r="S204" s="33" t="s">
        <v>108</v>
      </c>
    </row>
    <row r="205" ht="12" spans="1:19">
      <c r="A205" s="24"/>
      <c r="B205" s="24"/>
      <c r="C205" s="24"/>
      <c r="D205" s="24"/>
      <c r="E205" s="24"/>
      <c r="F205" s="24"/>
      <c r="G205" s="24"/>
      <c r="H205" s="19"/>
      <c r="I205" s="19"/>
      <c r="J205" s="19"/>
      <c r="K205" s="19"/>
      <c r="L205" s="31"/>
      <c r="M205" s="31"/>
      <c r="N205" s="31"/>
      <c r="O205" s="31"/>
      <c r="P205" s="33" t="s">
        <v>522</v>
      </c>
      <c r="Q205" s="33">
        <v>0.66</v>
      </c>
      <c r="R205" s="33" t="s">
        <v>523</v>
      </c>
      <c r="S205" s="33" t="s">
        <v>108</v>
      </c>
    </row>
    <row r="206" ht="12" spans="1:19">
      <c r="A206" s="24"/>
      <c r="B206" s="24"/>
      <c r="C206" s="24"/>
      <c r="D206" s="24"/>
      <c r="E206" s="24"/>
      <c r="F206" s="24"/>
      <c r="G206" s="24"/>
      <c r="H206" s="19"/>
      <c r="I206" s="19"/>
      <c r="J206" s="19"/>
      <c r="K206" s="19"/>
      <c r="L206" s="31"/>
      <c r="M206" s="31"/>
      <c r="N206" s="31"/>
      <c r="O206" s="31"/>
      <c r="P206" s="33" t="s">
        <v>524</v>
      </c>
      <c r="Q206" s="33">
        <v>2.48</v>
      </c>
      <c r="R206" s="33" t="s">
        <v>525</v>
      </c>
      <c r="S206" s="33" t="s">
        <v>108</v>
      </c>
    </row>
    <row r="207" ht="12" spans="1:19">
      <c r="A207" s="24"/>
      <c r="B207" s="24"/>
      <c r="C207" s="24"/>
      <c r="D207" s="24"/>
      <c r="E207" s="24"/>
      <c r="F207" s="24"/>
      <c r="G207" s="24"/>
      <c r="H207" s="19"/>
      <c r="I207" s="19"/>
      <c r="J207" s="19"/>
      <c r="K207" s="19"/>
      <c r="L207" s="31"/>
      <c r="M207" s="31"/>
      <c r="N207" s="31"/>
      <c r="O207" s="31"/>
      <c r="P207" s="33" t="s">
        <v>526</v>
      </c>
      <c r="Q207" s="33">
        <v>5.5</v>
      </c>
      <c r="R207" s="33" t="s">
        <v>527</v>
      </c>
      <c r="S207" s="33" t="s">
        <v>108</v>
      </c>
    </row>
    <row r="208" ht="12" spans="1:19">
      <c r="A208" s="24"/>
      <c r="B208" s="24"/>
      <c r="C208" s="24"/>
      <c r="D208" s="24"/>
      <c r="E208" s="24"/>
      <c r="F208" s="24"/>
      <c r="G208" s="24"/>
      <c r="H208" s="19"/>
      <c r="I208" s="19"/>
      <c r="J208" s="19"/>
      <c r="K208" s="19"/>
      <c r="L208" s="31"/>
      <c r="M208" s="31"/>
      <c r="N208" s="31"/>
      <c r="O208" s="31"/>
      <c r="P208" s="33" t="s">
        <v>528</v>
      </c>
      <c r="Q208" s="33">
        <v>2.36</v>
      </c>
      <c r="R208" s="33" t="s">
        <v>529</v>
      </c>
      <c r="S208" s="33" t="s">
        <v>108</v>
      </c>
    </row>
    <row r="209" ht="12" spans="1:19">
      <c r="A209" s="24"/>
      <c r="B209" s="24"/>
      <c r="C209" s="24"/>
      <c r="D209" s="24"/>
      <c r="E209" s="24"/>
      <c r="F209" s="24"/>
      <c r="G209" s="24"/>
      <c r="H209" s="19"/>
      <c r="I209" s="19"/>
      <c r="J209" s="19"/>
      <c r="K209" s="19"/>
      <c r="L209" s="31" t="s">
        <v>530</v>
      </c>
      <c r="M209" s="31">
        <v>9.9</v>
      </c>
      <c r="N209" s="33" t="s">
        <v>531</v>
      </c>
      <c r="O209" s="33" t="s">
        <v>467</v>
      </c>
      <c r="P209" s="33" t="s">
        <v>532</v>
      </c>
      <c r="Q209" s="33">
        <v>2.22</v>
      </c>
      <c r="R209" s="33" t="s">
        <v>533</v>
      </c>
      <c r="S209" s="33" t="s">
        <v>108</v>
      </c>
    </row>
    <row r="210" ht="12" spans="1:19">
      <c r="A210" s="24"/>
      <c r="B210" s="24"/>
      <c r="C210" s="24"/>
      <c r="D210" s="24"/>
      <c r="E210" s="24"/>
      <c r="F210" s="24"/>
      <c r="G210" s="24"/>
      <c r="H210" s="19"/>
      <c r="I210" s="19"/>
      <c r="J210" s="19"/>
      <c r="K210" s="19"/>
      <c r="L210" s="31"/>
      <c r="M210" s="31"/>
      <c r="N210" s="33"/>
      <c r="O210" s="33"/>
      <c r="P210" s="33" t="s">
        <v>534</v>
      </c>
      <c r="Q210" s="33">
        <v>0.04</v>
      </c>
      <c r="R210" s="33" t="s">
        <v>535</v>
      </c>
      <c r="S210" s="33" t="s">
        <v>108</v>
      </c>
    </row>
    <row r="211" ht="12" spans="1:19">
      <c r="A211" s="24"/>
      <c r="B211" s="24"/>
      <c r="C211" s="24"/>
      <c r="D211" s="24"/>
      <c r="E211" s="24"/>
      <c r="F211" s="24"/>
      <c r="G211" s="24"/>
      <c r="H211" s="19"/>
      <c r="I211" s="19"/>
      <c r="J211" s="19"/>
      <c r="K211" s="19"/>
      <c r="L211" s="31"/>
      <c r="M211" s="31"/>
      <c r="N211" s="33"/>
      <c r="O211" s="33"/>
      <c r="P211" s="33" t="s">
        <v>536</v>
      </c>
      <c r="Q211" s="33">
        <v>1.25</v>
      </c>
      <c r="R211" s="33" t="s">
        <v>537</v>
      </c>
      <c r="S211" s="33" t="s">
        <v>108</v>
      </c>
    </row>
    <row r="212" ht="12" spans="1:19">
      <c r="A212" s="24"/>
      <c r="B212" s="24"/>
      <c r="C212" s="24"/>
      <c r="D212" s="24"/>
      <c r="E212" s="24"/>
      <c r="F212" s="24"/>
      <c r="G212" s="24"/>
      <c r="H212" s="19"/>
      <c r="I212" s="19"/>
      <c r="J212" s="19"/>
      <c r="K212" s="19"/>
      <c r="L212" s="31"/>
      <c r="M212" s="31"/>
      <c r="N212" s="33"/>
      <c r="O212" s="33"/>
      <c r="P212" s="33" t="s">
        <v>538</v>
      </c>
      <c r="Q212" s="33">
        <v>1.15</v>
      </c>
      <c r="R212" s="33" t="s">
        <v>539</v>
      </c>
      <c r="S212" s="33" t="s">
        <v>108</v>
      </c>
    </row>
    <row r="213" ht="12" spans="1:19">
      <c r="A213" s="24"/>
      <c r="B213" s="24"/>
      <c r="C213" s="24"/>
      <c r="D213" s="24"/>
      <c r="E213" s="24"/>
      <c r="F213" s="24"/>
      <c r="G213" s="24"/>
      <c r="H213" s="19"/>
      <c r="I213" s="19"/>
      <c r="J213" s="19"/>
      <c r="K213" s="19"/>
      <c r="L213" s="31"/>
      <c r="M213" s="31"/>
      <c r="N213" s="33"/>
      <c r="O213" s="33"/>
      <c r="P213" s="33" t="s">
        <v>540</v>
      </c>
      <c r="Q213" s="33">
        <v>2.02</v>
      </c>
      <c r="R213" s="33" t="s">
        <v>541</v>
      </c>
      <c r="S213" s="33" t="s">
        <v>108</v>
      </c>
    </row>
    <row r="214" ht="12" spans="1:19">
      <c r="A214" s="24"/>
      <c r="B214" s="24"/>
      <c r="C214" s="24"/>
      <c r="D214" s="24"/>
      <c r="E214" s="24"/>
      <c r="F214" s="24"/>
      <c r="G214" s="24"/>
      <c r="H214" s="19"/>
      <c r="I214" s="19"/>
      <c r="J214" s="19"/>
      <c r="K214" s="19"/>
      <c r="L214" s="31"/>
      <c r="M214" s="31"/>
      <c r="N214" s="33"/>
      <c r="O214" s="33"/>
      <c r="P214" s="33" t="s">
        <v>542</v>
      </c>
      <c r="Q214" s="33">
        <v>1.64</v>
      </c>
      <c r="R214" s="33" t="s">
        <v>543</v>
      </c>
      <c r="S214" s="33" t="s">
        <v>108</v>
      </c>
    </row>
    <row r="215" ht="12" spans="1:19">
      <c r="A215" s="24"/>
      <c r="B215" s="24"/>
      <c r="C215" s="24"/>
      <c r="D215" s="24"/>
      <c r="E215" s="24"/>
      <c r="F215" s="24"/>
      <c r="G215" s="24"/>
      <c r="H215" s="19"/>
      <c r="I215" s="19"/>
      <c r="J215" s="19"/>
      <c r="K215" s="19"/>
      <c r="L215" s="31"/>
      <c r="M215" s="31"/>
      <c r="N215" s="33"/>
      <c r="O215" s="33"/>
      <c r="P215" s="33" t="s">
        <v>544</v>
      </c>
      <c r="Q215" s="33">
        <v>1.58</v>
      </c>
      <c r="R215" s="33" t="s">
        <v>545</v>
      </c>
      <c r="S215" s="33" t="s">
        <v>108</v>
      </c>
    </row>
    <row r="216" ht="12" spans="1:19">
      <c r="A216" s="24"/>
      <c r="B216" s="24"/>
      <c r="C216" s="24"/>
      <c r="D216" s="24"/>
      <c r="E216" s="24"/>
      <c r="F216" s="24"/>
      <c r="G216" s="24"/>
      <c r="H216" s="19"/>
      <c r="I216" s="19"/>
      <c r="J216" s="19"/>
      <c r="K216" s="19"/>
      <c r="L216" s="31" t="s">
        <v>546</v>
      </c>
      <c r="M216" s="31">
        <f>23.14+8.81+2.67</f>
        <v>34.62</v>
      </c>
      <c r="N216" s="31" t="s">
        <v>547</v>
      </c>
      <c r="O216" s="31" t="s">
        <v>548</v>
      </c>
      <c r="P216" s="33" t="s">
        <v>549</v>
      </c>
      <c r="Q216" s="33">
        <v>0.54</v>
      </c>
      <c r="R216" s="33" t="s">
        <v>550</v>
      </c>
      <c r="S216" s="33" t="s">
        <v>108</v>
      </c>
    </row>
    <row r="217" ht="12" spans="1:19">
      <c r="A217" s="24"/>
      <c r="B217" s="24"/>
      <c r="C217" s="24"/>
      <c r="D217" s="24"/>
      <c r="E217" s="24"/>
      <c r="F217" s="24"/>
      <c r="G217" s="24"/>
      <c r="H217" s="19"/>
      <c r="I217" s="19"/>
      <c r="J217" s="19"/>
      <c r="K217" s="19"/>
      <c r="L217" s="31"/>
      <c r="M217" s="31"/>
      <c r="N217" s="31"/>
      <c r="O217" s="31"/>
      <c r="P217" s="33" t="s">
        <v>551</v>
      </c>
      <c r="Q217" s="33">
        <v>4.83</v>
      </c>
      <c r="R217" s="33" t="s">
        <v>552</v>
      </c>
      <c r="S217" s="33" t="s">
        <v>108</v>
      </c>
    </row>
    <row r="218" ht="12" spans="1:19">
      <c r="A218" s="24">
        <v>2</v>
      </c>
      <c r="B218" s="24" t="s">
        <v>229</v>
      </c>
      <c r="C218" s="24">
        <v>203</v>
      </c>
      <c r="D218" s="24" t="s">
        <v>230</v>
      </c>
      <c r="E218" s="24" t="s">
        <v>231</v>
      </c>
      <c r="F218" s="24" t="s">
        <v>232</v>
      </c>
      <c r="G218" s="24" t="s">
        <v>233</v>
      </c>
      <c r="H218" s="19" t="s">
        <v>494</v>
      </c>
      <c r="I218" s="19" t="s">
        <v>495</v>
      </c>
      <c r="J218" s="19" t="s">
        <v>496</v>
      </c>
      <c r="K218" s="19" t="s">
        <v>497</v>
      </c>
      <c r="L218" s="31" t="s">
        <v>546</v>
      </c>
      <c r="M218" s="31">
        <v>34.62</v>
      </c>
      <c r="N218" s="31" t="s">
        <v>547</v>
      </c>
      <c r="O218" s="31" t="s">
        <v>548</v>
      </c>
      <c r="P218" s="33" t="s">
        <v>553</v>
      </c>
      <c r="Q218" s="33">
        <v>0.99</v>
      </c>
      <c r="R218" s="33" t="s">
        <v>554</v>
      </c>
      <c r="S218" s="33" t="s">
        <v>108</v>
      </c>
    </row>
    <row r="219" ht="12" spans="1:19">
      <c r="A219" s="24"/>
      <c r="B219" s="24"/>
      <c r="C219" s="24"/>
      <c r="D219" s="24"/>
      <c r="E219" s="24"/>
      <c r="F219" s="24"/>
      <c r="G219" s="24"/>
      <c r="H219" s="19"/>
      <c r="I219" s="19"/>
      <c r="J219" s="19"/>
      <c r="K219" s="19"/>
      <c r="L219" s="31"/>
      <c r="M219" s="31"/>
      <c r="N219" s="31"/>
      <c r="O219" s="31"/>
      <c r="P219" s="33" t="s">
        <v>555</v>
      </c>
      <c r="Q219" s="33">
        <v>1.8</v>
      </c>
      <c r="R219" s="33" t="s">
        <v>556</v>
      </c>
      <c r="S219" s="33" t="s">
        <v>108</v>
      </c>
    </row>
    <row r="220" ht="12" spans="1:19">
      <c r="A220" s="24"/>
      <c r="B220" s="24"/>
      <c r="C220" s="24"/>
      <c r="D220" s="24"/>
      <c r="E220" s="24"/>
      <c r="F220" s="24"/>
      <c r="G220" s="24"/>
      <c r="H220" s="19"/>
      <c r="I220" s="19"/>
      <c r="J220" s="19"/>
      <c r="K220" s="19"/>
      <c r="L220" s="31"/>
      <c r="M220" s="31"/>
      <c r="N220" s="31"/>
      <c r="O220" s="31"/>
      <c r="P220" s="33" t="s">
        <v>557</v>
      </c>
      <c r="Q220" s="33">
        <v>1.66</v>
      </c>
      <c r="R220" s="33" t="s">
        <v>558</v>
      </c>
      <c r="S220" s="33" t="s">
        <v>108</v>
      </c>
    </row>
    <row r="221" ht="12" spans="1:19">
      <c r="A221" s="24"/>
      <c r="B221" s="24"/>
      <c r="C221" s="24"/>
      <c r="D221" s="24"/>
      <c r="E221" s="24"/>
      <c r="F221" s="24"/>
      <c r="G221" s="24"/>
      <c r="H221" s="19"/>
      <c r="I221" s="19"/>
      <c r="J221" s="19"/>
      <c r="K221" s="19"/>
      <c r="L221" s="31"/>
      <c r="M221" s="31"/>
      <c r="N221" s="31"/>
      <c r="O221" s="31"/>
      <c r="P221" s="33" t="s">
        <v>559</v>
      </c>
      <c r="Q221" s="33">
        <v>5.23</v>
      </c>
      <c r="R221" s="33" t="s">
        <v>560</v>
      </c>
      <c r="S221" s="33" t="s">
        <v>108</v>
      </c>
    </row>
    <row r="222" ht="12" spans="1:19">
      <c r="A222" s="24"/>
      <c r="B222" s="24"/>
      <c r="C222" s="24"/>
      <c r="D222" s="24"/>
      <c r="E222" s="24"/>
      <c r="F222" s="24"/>
      <c r="G222" s="24"/>
      <c r="H222" s="19"/>
      <c r="I222" s="19"/>
      <c r="J222" s="19"/>
      <c r="K222" s="19"/>
      <c r="L222" s="31"/>
      <c r="M222" s="31"/>
      <c r="N222" s="31"/>
      <c r="O222" s="31"/>
      <c r="P222" s="33" t="s">
        <v>561</v>
      </c>
      <c r="Q222" s="33">
        <v>0.58</v>
      </c>
      <c r="R222" s="33" t="s">
        <v>562</v>
      </c>
      <c r="S222" s="33" t="s">
        <v>108</v>
      </c>
    </row>
    <row r="223" ht="12" spans="1:19">
      <c r="A223" s="24"/>
      <c r="B223" s="24"/>
      <c r="C223" s="24"/>
      <c r="D223" s="24"/>
      <c r="E223" s="24"/>
      <c r="F223" s="24"/>
      <c r="G223" s="24"/>
      <c r="H223" s="19"/>
      <c r="I223" s="19"/>
      <c r="J223" s="19"/>
      <c r="K223" s="19"/>
      <c r="L223" s="31"/>
      <c r="M223" s="31"/>
      <c r="N223" s="31"/>
      <c r="O223" s="31"/>
      <c r="P223" s="33" t="s">
        <v>563</v>
      </c>
      <c r="Q223" s="33">
        <v>4.5</v>
      </c>
      <c r="R223" s="33" t="s">
        <v>564</v>
      </c>
      <c r="S223" s="33" t="s">
        <v>108</v>
      </c>
    </row>
    <row r="224" ht="12" spans="1:19">
      <c r="A224" s="24"/>
      <c r="B224" s="24"/>
      <c r="C224" s="24"/>
      <c r="D224" s="24"/>
      <c r="E224" s="24"/>
      <c r="F224" s="24"/>
      <c r="G224" s="24"/>
      <c r="H224" s="19"/>
      <c r="I224" s="19"/>
      <c r="J224" s="19"/>
      <c r="K224" s="19"/>
      <c r="L224" s="31"/>
      <c r="M224" s="31"/>
      <c r="N224" s="31"/>
      <c r="O224" s="31"/>
      <c r="P224" s="33" t="s">
        <v>565</v>
      </c>
      <c r="Q224" s="33">
        <v>0.2</v>
      </c>
      <c r="R224" s="33" t="s">
        <v>566</v>
      </c>
      <c r="S224" s="33" t="s">
        <v>43</v>
      </c>
    </row>
    <row r="225" ht="12" spans="1:19">
      <c r="A225" s="24"/>
      <c r="B225" s="24"/>
      <c r="C225" s="24"/>
      <c r="D225" s="24"/>
      <c r="E225" s="24"/>
      <c r="F225" s="24"/>
      <c r="G225" s="24"/>
      <c r="H225" s="19"/>
      <c r="I225" s="19"/>
      <c r="J225" s="19"/>
      <c r="K225" s="19"/>
      <c r="L225" s="31"/>
      <c r="M225" s="31"/>
      <c r="N225" s="31"/>
      <c r="O225" s="31"/>
      <c r="P225" s="33" t="s">
        <v>404</v>
      </c>
      <c r="Q225" s="33">
        <v>0.43</v>
      </c>
      <c r="R225" s="33" t="s">
        <v>567</v>
      </c>
      <c r="S225" s="33" t="s">
        <v>108</v>
      </c>
    </row>
    <row r="226" ht="12" spans="1:19">
      <c r="A226" s="24"/>
      <c r="B226" s="24"/>
      <c r="C226" s="24"/>
      <c r="D226" s="24"/>
      <c r="E226" s="24"/>
      <c r="F226" s="24"/>
      <c r="G226" s="24"/>
      <c r="H226" s="19"/>
      <c r="I226" s="19"/>
      <c r="J226" s="19"/>
      <c r="K226" s="19"/>
      <c r="L226" s="31"/>
      <c r="M226" s="31"/>
      <c r="N226" s="31"/>
      <c r="O226" s="31"/>
      <c r="P226" s="33" t="s">
        <v>568</v>
      </c>
      <c r="Q226" s="33">
        <v>11.22</v>
      </c>
      <c r="R226" s="33" t="s">
        <v>569</v>
      </c>
      <c r="S226" s="33" t="s">
        <v>108</v>
      </c>
    </row>
    <row r="227" ht="12" spans="1:19">
      <c r="A227" s="24"/>
      <c r="B227" s="24"/>
      <c r="C227" s="24"/>
      <c r="D227" s="24"/>
      <c r="E227" s="24"/>
      <c r="F227" s="24"/>
      <c r="G227" s="24"/>
      <c r="H227" s="19"/>
      <c r="I227" s="19"/>
      <c r="J227" s="19"/>
      <c r="K227" s="19"/>
      <c r="L227" s="31"/>
      <c r="M227" s="31"/>
      <c r="N227" s="31"/>
      <c r="O227" s="31"/>
      <c r="P227" s="33" t="s">
        <v>570</v>
      </c>
      <c r="Q227" s="33">
        <v>5.53</v>
      </c>
      <c r="R227" s="33" t="s">
        <v>571</v>
      </c>
      <c r="S227" s="33" t="s">
        <v>108</v>
      </c>
    </row>
    <row r="228" ht="12" spans="1:19">
      <c r="A228" s="24"/>
      <c r="B228" s="24"/>
      <c r="C228" s="24"/>
      <c r="D228" s="24"/>
      <c r="E228" s="24"/>
      <c r="F228" s="24"/>
      <c r="G228" s="24"/>
      <c r="H228" s="19"/>
      <c r="I228" s="19"/>
      <c r="J228" s="19"/>
      <c r="K228" s="19"/>
      <c r="L228" s="31"/>
      <c r="M228" s="31"/>
      <c r="N228" s="31"/>
      <c r="O228" s="31"/>
      <c r="P228" s="33" t="s">
        <v>455</v>
      </c>
      <c r="Q228" s="33">
        <v>1</v>
      </c>
      <c r="R228" s="33" t="s">
        <v>572</v>
      </c>
      <c r="S228" s="33" t="s">
        <v>108</v>
      </c>
    </row>
    <row r="229" ht="12" spans="1:19">
      <c r="A229" s="24"/>
      <c r="B229" s="24"/>
      <c r="C229" s="24"/>
      <c r="D229" s="24"/>
      <c r="E229" s="24"/>
      <c r="F229" s="24"/>
      <c r="G229" s="24"/>
      <c r="H229" s="19"/>
      <c r="I229" s="19"/>
      <c r="J229" s="19"/>
      <c r="K229" s="19"/>
      <c r="L229" s="20" t="s">
        <v>573</v>
      </c>
      <c r="M229" s="25">
        <v>10.13</v>
      </c>
      <c r="N229" s="20" t="s">
        <v>574</v>
      </c>
      <c r="O229" s="20" t="s">
        <v>575</v>
      </c>
      <c r="P229" s="33" t="s">
        <v>576</v>
      </c>
      <c r="Q229" s="33" t="s">
        <v>576</v>
      </c>
      <c r="R229" s="33" t="s">
        <v>576</v>
      </c>
      <c r="S229" s="33" t="s">
        <v>576</v>
      </c>
    </row>
    <row r="230" ht="12.75" customHeight="1" spans="1:19">
      <c r="A230" s="24"/>
      <c r="B230" s="24"/>
      <c r="C230" s="24"/>
      <c r="D230" s="24"/>
      <c r="E230" s="24"/>
      <c r="F230" s="24"/>
      <c r="G230" s="24"/>
      <c r="H230" s="19"/>
      <c r="I230" s="19"/>
      <c r="J230" s="19"/>
      <c r="K230" s="19"/>
      <c r="L230" s="31" t="s">
        <v>577</v>
      </c>
      <c r="M230" s="31">
        <f>9.11+12.21+0.63</f>
        <v>21.95</v>
      </c>
      <c r="N230" s="31" t="s">
        <v>578</v>
      </c>
      <c r="O230" s="31" t="s">
        <v>24</v>
      </c>
      <c r="P230" s="33" t="s">
        <v>579</v>
      </c>
      <c r="Q230" s="33">
        <v>0.08</v>
      </c>
      <c r="R230" s="33" t="s">
        <v>580</v>
      </c>
      <c r="S230" s="33" t="s">
        <v>108</v>
      </c>
    </row>
    <row r="231" ht="12" spans="1:19">
      <c r="A231" s="24"/>
      <c r="B231" s="24"/>
      <c r="C231" s="24"/>
      <c r="D231" s="24"/>
      <c r="E231" s="24"/>
      <c r="F231" s="24"/>
      <c r="G231" s="24"/>
      <c r="H231" s="19"/>
      <c r="I231" s="19"/>
      <c r="J231" s="19"/>
      <c r="K231" s="19"/>
      <c r="L231" s="31"/>
      <c r="M231" s="31"/>
      <c r="N231" s="31"/>
      <c r="O231" s="31"/>
      <c r="P231" s="33" t="s">
        <v>581</v>
      </c>
      <c r="Q231" s="33">
        <v>1.33</v>
      </c>
      <c r="R231" s="33" t="s">
        <v>582</v>
      </c>
      <c r="S231" s="33" t="s">
        <v>583</v>
      </c>
    </row>
    <row r="232" ht="12" spans="1:19">
      <c r="A232" s="24"/>
      <c r="B232" s="24"/>
      <c r="C232" s="24"/>
      <c r="D232" s="24"/>
      <c r="E232" s="24"/>
      <c r="F232" s="24"/>
      <c r="G232" s="24"/>
      <c r="H232" s="19"/>
      <c r="I232" s="19"/>
      <c r="J232" s="19"/>
      <c r="K232" s="19"/>
      <c r="L232" s="31"/>
      <c r="M232" s="31"/>
      <c r="N232" s="31"/>
      <c r="O232" s="31"/>
      <c r="P232" s="33" t="s">
        <v>584</v>
      </c>
      <c r="Q232" s="33">
        <v>2.28</v>
      </c>
      <c r="R232" s="33" t="s">
        <v>585</v>
      </c>
      <c r="S232" s="33" t="s">
        <v>108</v>
      </c>
    </row>
    <row r="233" ht="12" spans="1:19">
      <c r="A233" s="24"/>
      <c r="B233" s="24"/>
      <c r="C233" s="24"/>
      <c r="D233" s="24"/>
      <c r="E233" s="24"/>
      <c r="F233" s="24"/>
      <c r="G233" s="24"/>
      <c r="H233" s="19"/>
      <c r="I233" s="19"/>
      <c r="J233" s="19"/>
      <c r="K233" s="19"/>
      <c r="L233" s="31"/>
      <c r="M233" s="31"/>
      <c r="N233" s="31"/>
      <c r="O233" s="31"/>
      <c r="P233" s="33" t="s">
        <v>586</v>
      </c>
      <c r="Q233" s="33">
        <v>1.41</v>
      </c>
      <c r="R233" s="33" t="s">
        <v>587</v>
      </c>
      <c r="S233" s="33" t="s">
        <v>108</v>
      </c>
    </row>
    <row r="234" ht="12" spans="1:19">
      <c r="A234" s="24"/>
      <c r="B234" s="24"/>
      <c r="C234" s="24"/>
      <c r="D234" s="24"/>
      <c r="E234" s="24"/>
      <c r="F234" s="24"/>
      <c r="G234" s="24"/>
      <c r="H234" s="19"/>
      <c r="I234" s="19"/>
      <c r="J234" s="19"/>
      <c r="K234" s="19"/>
      <c r="L234" s="31"/>
      <c r="M234" s="31"/>
      <c r="N234" s="31"/>
      <c r="O234" s="31"/>
      <c r="P234" s="33" t="s">
        <v>588</v>
      </c>
      <c r="Q234" s="33">
        <v>1.3</v>
      </c>
      <c r="R234" s="33" t="s">
        <v>589</v>
      </c>
      <c r="S234" s="33" t="s">
        <v>108</v>
      </c>
    </row>
    <row r="235" ht="12" spans="1:19">
      <c r="A235" s="24"/>
      <c r="B235" s="24"/>
      <c r="C235" s="24"/>
      <c r="D235" s="24"/>
      <c r="E235" s="24"/>
      <c r="F235" s="24"/>
      <c r="G235" s="24"/>
      <c r="H235" s="19"/>
      <c r="I235" s="19"/>
      <c r="J235" s="19"/>
      <c r="K235" s="19"/>
      <c r="L235" s="31"/>
      <c r="M235" s="31"/>
      <c r="N235" s="31"/>
      <c r="O235" s="31"/>
      <c r="P235" s="33" t="s">
        <v>590</v>
      </c>
      <c r="Q235" s="33">
        <v>1.08</v>
      </c>
      <c r="R235" s="33" t="s">
        <v>591</v>
      </c>
      <c r="S235" s="33" t="s">
        <v>108</v>
      </c>
    </row>
    <row r="236" ht="12" spans="1:19">
      <c r="A236" s="24"/>
      <c r="B236" s="24"/>
      <c r="C236" s="24"/>
      <c r="D236" s="24"/>
      <c r="E236" s="24"/>
      <c r="F236" s="24"/>
      <c r="G236" s="24"/>
      <c r="H236" s="19"/>
      <c r="I236" s="19"/>
      <c r="J236" s="19"/>
      <c r="K236" s="19"/>
      <c r="L236" s="31"/>
      <c r="M236" s="31"/>
      <c r="N236" s="31"/>
      <c r="O236" s="31"/>
      <c r="P236" s="33" t="s">
        <v>592</v>
      </c>
      <c r="Q236" s="33">
        <v>0.32</v>
      </c>
      <c r="R236" s="33" t="s">
        <v>593</v>
      </c>
      <c r="S236" s="33" t="s">
        <v>108</v>
      </c>
    </row>
    <row r="237" ht="12" spans="1:19">
      <c r="A237" s="24"/>
      <c r="B237" s="24"/>
      <c r="C237" s="24"/>
      <c r="D237" s="24"/>
      <c r="E237" s="24"/>
      <c r="F237" s="24"/>
      <c r="G237" s="24"/>
      <c r="H237" s="19"/>
      <c r="I237" s="19"/>
      <c r="J237" s="19"/>
      <c r="K237" s="19"/>
      <c r="L237" s="31"/>
      <c r="M237" s="31"/>
      <c r="N237" s="31"/>
      <c r="O237" s="31"/>
      <c r="P237" s="33" t="s">
        <v>594</v>
      </c>
      <c r="Q237" s="33">
        <v>3.34</v>
      </c>
      <c r="R237" s="33" t="s">
        <v>595</v>
      </c>
      <c r="S237" s="33" t="s">
        <v>108</v>
      </c>
    </row>
    <row r="238" ht="12" spans="1:19">
      <c r="A238" s="24"/>
      <c r="B238" s="24"/>
      <c r="C238" s="24"/>
      <c r="D238" s="24"/>
      <c r="E238" s="24"/>
      <c r="F238" s="24"/>
      <c r="G238" s="24"/>
      <c r="H238" s="19"/>
      <c r="I238" s="19"/>
      <c r="J238" s="19"/>
      <c r="K238" s="19"/>
      <c r="L238" s="31"/>
      <c r="M238" s="31"/>
      <c r="N238" s="31"/>
      <c r="O238" s="31"/>
      <c r="P238" s="33" t="s">
        <v>596</v>
      </c>
      <c r="Q238" s="33">
        <v>3.45</v>
      </c>
      <c r="R238" s="33" t="s">
        <v>597</v>
      </c>
      <c r="S238" s="33" t="s">
        <v>108</v>
      </c>
    </row>
    <row r="239" ht="12" spans="1:19">
      <c r="A239" s="24"/>
      <c r="B239" s="24"/>
      <c r="C239" s="24"/>
      <c r="D239" s="24"/>
      <c r="E239" s="24"/>
      <c r="F239" s="24"/>
      <c r="G239" s="24"/>
      <c r="H239" s="19"/>
      <c r="I239" s="19"/>
      <c r="J239" s="19"/>
      <c r="K239" s="19"/>
      <c r="L239" s="31"/>
      <c r="M239" s="31"/>
      <c r="N239" s="31"/>
      <c r="O239" s="31"/>
      <c r="P239" s="33" t="s">
        <v>398</v>
      </c>
      <c r="Q239" s="33">
        <v>4.81</v>
      </c>
      <c r="R239" s="33" t="s">
        <v>598</v>
      </c>
      <c r="S239" s="33" t="s">
        <v>108</v>
      </c>
    </row>
    <row r="240" ht="12" spans="1:19">
      <c r="A240" s="24"/>
      <c r="B240" s="24"/>
      <c r="C240" s="24"/>
      <c r="D240" s="24"/>
      <c r="E240" s="24"/>
      <c r="F240" s="24"/>
      <c r="G240" s="24"/>
      <c r="H240" s="19"/>
      <c r="I240" s="19"/>
      <c r="J240" s="19"/>
      <c r="K240" s="19"/>
      <c r="L240" s="31"/>
      <c r="M240" s="31"/>
      <c r="N240" s="31"/>
      <c r="O240" s="31"/>
      <c r="P240" s="33" t="s">
        <v>599</v>
      </c>
      <c r="Q240" s="33">
        <v>3.8</v>
      </c>
      <c r="R240" s="33" t="s">
        <v>600</v>
      </c>
      <c r="S240" s="33" t="s">
        <v>27</v>
      </c>
    </row>
    <row r="241" ht="13.5" customHeight="1" spans="1:19">
      <c r="A241" s="24"/>
      <c r="B241" s="24"/>
      <c r="C241" s="24"/>
      <c r="D241" s="24"/>
      <c r="E241" s="24"/>
      <c r="F241" s="24"/>
      <c r="G241" s="24"/>
      <c r="H241" s="19"/>
      <c r="I241" s="19"/>
      <c r="J241" s="19"/>
      <c r="K241" s="19"/>
      <c r="L241" s="31" t="s">
        <v>601</v>
      </c>
      <c r="M241" s="31">
        <v>5</v>
      </c>
      <c r="N241" s="31" t="s">
        <v>602</v>
      </c>
      <c r="O241" s="31" t="s">
        <v>24</v>
      </c>
      <c r="P241" s="33" t="s">
        <v>603</v>
      </c>
      <c r="Q241" s="33">
        <v>1.45</v>
      </c>
      <c r="R241" s="33" t="s">
        <v>604</v>
      </c>
      <c r="S241" s="33" t="s">
        <v>27</v>
      </c>
    </row>
    <row r="242" ht="12" spans="1:19">
      <c r="A242" s="24"/>
      <c r="B242" s="24"/>
      <c r="C242" s="24"/>
      <c r="D242" s="24"/>
      <c r="E242" s="24"/>
      <c r="F242" s="24"/>
      <c r="G242" s="24"/>
      <c r="H242" s="19"/>
      <c r="I242" s="19"/>
      <c r="J242" s="19"/>
      <c r="K242" s="19"/>
      <c r="L242" s="31"/>
      <c r="M242" s="31"/>
      <c r="N242" s="31"/>
      <c r="O242" s="31"/>
      <c r="P242" s="33" t="s">
        <v>605</v>
      </c>
      <c r="Q242" s="33">
        <v>0.29</v>
      </c>
      <c r="R242" s="33" t="s">
        <v>606</v>
      </c>
      <c r="S242" s="33" t="s">
        <v>27</v>
      </c>
    </row>
    <row r="243" ht="12" spans="1:19">
      <c r="A243" s="24"/>
      <c r="B243" s="24"/>
      <c r="C243" s="24"/>
      <c r="D243" s="24"/>
      <c r="E243" s="24"/>
      <c r="F243" s="24"/>
      <c r="G243" s="24"/>
      <c r="H243" s="19"/>
      <c r="I243" s="19"/>
      <c r="J243" s="19"/>
      <c r="K243" s="19"/>
      <c r="L243" s="31"/>
      <c r="M243" s="31"/>
      <c r="N243" s="31"/>
      <c r="O243" s="31"/>
      <c r="P243" s="33" t="s">
        <v>607</v>
      </c>
      <c r="Q243" s="33">
        <v>5</v>
      </c>
      <c r="R243" s="33" t="s">
        <v>608</v>
      </c>
      <c r="S243" s="33" t="s">
        <v>27</v>
      </c>
    </row>
    <row r="244" ht="12" spans="1:19">
      <c r="A244" s="24"/>
      <c r="B244" s="24"/>
      <c r="C244" s="24"/>
      <c r="D244" s="24"/>
      <c r="E244" s="24"/>
      <c r="F244" s="24"/>
      <c r="G244" s="24"/>
      <c r="H244" s="19"/>
      <c r="I244" s="19"/>
      <c r="J244" s="19"/>
      <c r="K244" s="19"/>
      <c r="L244" s="31"/>
      <c r="M244" s="31"/>
      <c r="N244" s="31"/>
      <c r="O244" s="31"/>
      <c r="P244" s="33" t="s">
        <v>609</v>
      </c>
      <c r="Q244" s="33">
        <v>1.54</v>
      </c>
      <c r="R244" s="33" t="s">
        <v>610</v>
      </c>
      <c r="S244" s="33" t="s">
        <v>27</v>
      </c>
    </row>
    <row r="245" ht="12" spans="1:19">
      <c r="A245" s="24"/>
      <c r="B245" s="24"/>
      <c r="C245" s="24"/>
      <c r="D245" s="24"/>
      <c r="E245" s="24"/>
      <c r="F245" s="24"/>
      <c r="G245" s="24"/>
      <c r="H245" s="19"/>
      <c r="I245" s="19"/>
      <c r="J245" s="19"/>
      <c r="K245" s="19"/>
      <c r="L245" s="31"/>
      <c r="M245" s="31"/>
      <c r="N245" s="31"/>
      <c r="O245" s="31"/>
      <c r="P245" s="33" t="s">
        <v>611</v>
      </c>
      <c r="Q245" s="33">
        <v>0.95</v>
      </c>
      <c r="R245" s="33" t="s">
        <v>612</v>
      </c>
      <c r="S245" s="33" t="s">
        <v>27</v>
      </c>
    </row>
    <row r="246" ht="12" spans="1:19">
      <c r="A246" s="24"/>
      <c r="B246" s="24"/>
      <c r="C246" s="24"/>
      <c r="D246" s="24"/>
      <c r="E246" s="24"/>
      <c r="F246" s="24"/>
      <c r="G246" s="24"/>
      <c r="H246" s="19"/>
      <c r="I246" s="19"/>
      <c r="J246" s="19"/>
      <c r="K246" s="19"/>
      <c r="L246" s="31" t="s">
        <v>613</v>
      </c>
      <c r="M246" s="31">
        <v>20.54</v>
      </c>
      <c r="N246" s="31" t="s">
        <v>614</v>
      </c>
      <c r="O246" s="31" t="s">
        <v>24</v>
      </c>
      <c r="P246" s="33" t="s">
        <v>615</v>
      </c>
      <c r="Q246" s="33">
        <v>3.93</v>
      </c>
      <c r="R246" s="33" t="s">
        <v>616</v>
      </c>
      <c r="S246" s="33" t="s">
        <v>108</v>
      </c>
    </row>
    <row r="247" ht="12" spans="1:19">
      <c r="A247" s="24"/>
      <c r="B247" s="24"/>
      <c r="C247" s="24"/>
      <c r="D247" s="24"/>
      <c r="E247" s="24"/>
      <c r="F247" s="24"/>
      <c r="G247" s="24"/>
      <c r="H247" s="19"/>
      <c r="I247" s="19"/>
      <c r="J247" s="19"/>
      <c r="K247" s="19"/>
      <c r="L247" s="31"/>
      <c r="M247" s="31"/>
      <c r="N247" s="31"/>
      <c r="O247" s="31"/>
      <c r="P247" s="33" t="s">
        <v>617</v>
      </c>
      <c r="Q247" s="33">
        <v>4.75</v>
      </c>
      <c r="R247" s="33" t="s">
        <v>618</v>
      </c>
      <c r="S247" s="33" t="s">
        <v>43</v>
      </c>
    </row>
    <row r="248" ht="12" spans="1:19">
      <c r="A248" s="24"/>
      <c r="B248" s="24"/>
      <c r="C248" s="24"/>
      <c r="D248" s="24"/>
      <c r="E248" s="24"/>
      <c r="F248" s="24"/>
      <c r="G248" s="24"/>
      <c r="H248" s="19"/>
      <c r="I248" s="19"/>
      <c r="J248" s="19"/>
      <c r="K248" s="19"/>
      <c r="L248" s="31"/>
      <c r="M248" s="31"/>
      <c r="N248" s="31"/>
      <c r="O248" s="31"/>
      <c r="P248" s="33" t="s">
        <v>619</v>
      </c>
      <c r="Q248" s="33">
        <v>2.09</v>
      </c>
      <c r="R248" s="33" t="s">
        <v>620</v>
      </c>
      <c r="S248" s="33" t="s">
        <v>108</v>
      </c>
    </row>
    <row r="249" ht="12" spans="1:19">
      <c r="A249" s="24"/>
      <c r="B249" s="24"/>
      <c r="C249" s="24"/>
      <c r="D249" s="24"/>
      <c r="E249" s="24"/>
      <c r="F249" s="24"/>
      <c r="G249" s="24"/>
      <c r="H249" s="19"/>
      <c r="I249" s="19"/>
      <c r="J249" s="19"/>
      <c r="K249" s="19"/>
      <c r="L249" s="31"/>
      <c r="M249" s="31"/>
      <c r="N249" s="31"/>
      <c r="O249" s="31"/>
      <c r="P249" s="33" t="s">
        <v>621</v>
      </c>
      <c r="Q249" s="33">
        <v>2.58</v>
      </c>
      <c r="R249" s="33" t="s">
        <v>622</v>
      </c>
      <c r="S249" s="33" t="s">
        <v>43</v>
      </c>
    </row>
    <row r="250" ht="12" spans="1:19">
      <c r="A250" s="24"/>
      <c r="B250" s="24"/>
      <c r="C250" s="24"/>
      <c r="D250" s="24"/>
      <c r="E250" s="24"/>
      <c r="F250" s="24"/>
      <c r="G250" s="24"/>
      <c r="H250" s="19"/>
      <c r="I250" s="19"/>
      <c r="J250" s="19"/>
      <c r="K250" s="19"/>
      <c r="L250" s="31"/>
      <c r="M250" s="31"/>
      <c r="N250" s="31"/>
      <c r="O250" s="31"/>
      <c r="P250" s="33" t="s">
        <v>623</v>
      </c>
      <c r="Q250" s="33">
        <v>4.81</v>
      </c>
      <c r="R250" s="33" t="s">
        <v>624</v>
      </c>
      <c r="S250" s="33" t="s">
        <v>108</v>
      </c>
    </row>
    <row r="251" ht="12" spans="1:19">
      <c r="A251" s="24"/>
      <c r="B251" s="24"/>
      <c r="C251" s="24"/>
      <c r="D251" s="24"/>
      <c r="E251" s="24"/>
      <c r="F251" s="24"/>
      <c r="G251" s="24"/>
      <c r="H251" s="19"/>
      <c r="I251" s="19"/>
      <c r="J251" s="19"/>
      <c r="K251" s="19"/>
      <c r="L251" s="31"/>
      <c r="M251" s="31"/>
      <c r="N251" s="31"/>
      <c r="O251" s="31"/>
      <c r="P251" s="33" t="s">
        <v>625</v>
      </c>
      <c r="Q251" s="33">
        <v>1.21</v>
      </c>
      <c r="R251" s="33" t="s">
        <v>626</v>
      </c>
      <c r="S251" s="33" t="s">
        <v>108</v>
      </c>
    </row>
    <row r="252" ht="12" spans="1:19">
      <c r="A252" s="24"/>
      <c r="B252" s="24"/>
      <c r="C252" s="24"/>
      <c r="D252" s="24"/>
      <c r="E252" s="24"/>
      <c r="F252" s="24"/>
      <c r="G252" s="24"/>
      <c r="H252" s="19"/>
      <c r="I252" s="19"/>
      <c r="J252" s="19"/>
      <c r="K252" s="19"/>
      <c r="L252" s="31"/>
      <c r="M252" s="31"/>
      <c r="N252" s="31"/>
      <c r="O252" s="31"/>
      <c r="P252" s="33" t="s">
        <v>627</v>
      </c>
      <c r="Q252" s="33">
        <v>1.17</v>
      </c>
      <c r="R252" s="33" t="s">
        <v>628</v>
      </c>
      <c r="S252" s="33" t="s">
        <v>108</v>
      </c>
    </row>
    <row r="253" ht="12" spans="1:19">
      <c r="A253" s="24"/>
      <c r="B253" s="24"/>
      <c r="C253" s="24"/>
      <c r="D253" s="24"/>
      <c r="E253" s="24"/>
      <c r="F253" s="24"/>
      <c r="G253" s="24"/>
      <c r="H253" s="19"/>
      <c r="I253" s="19"/>
      <c r="J253" s="19"/>
      <c r="K253" s="19"/>
      <c r="L253" s="31" t="s">
        <v>629</v>
      </c>
      <c r="M253" s="31">
        <v>17.33</v>
      </c>
      <c r="N253" s="31" t="s">
        <v>630</v>
      </c>
      <c r="O253" s="31" t="s">
        <v>24</v>
      </c>
      <c r="P253" s="33" t="s">
        <v>631</v>
      </c>
      <c r="Q253" s="33">
        <v>0.67</v>
      </c>
      <c r="R253" s="33" t="s">
        <v>632</v>
      </c>
      <c r="S253" s="33" t="s">
        <v>108</v>
      </c>
    </row>
    <row r="254" ht="12" spans="1:19">
      <c r="A254" s="24"/>
      <c r="B254" s="24"/>
      <c r="C254" s="24"/>
      <c r="D254" s="24"/>
      <c r="E254" s="24"/>
      <c r="F254" s="24"/>
      <c r="G254" s="24"/>
      <c r="H254" s="19"/>
      <c r="I254" s="19"/>
      <c r="J254" s="19"/>
      <c r="K254" s="19"/>
      <c r="L254" s="31"/>
      <c r="M254" s="31"/>
      <c r="N254" s="31"/>
      <c r="O254" s="31"/>
      <c r="P254" s="33" t="s">
        <v>633</v>
      </c>
      <c r="Q254" s="33">
        <v>2.54</v>
      </c>
      <c r="R254" s="33" t="s">
        <v>634</v>
      </c>
      <c r="S254" s="33" t="s">
        <v>108</v>
      </c>
    </row>
    <row r="255" ht="12" spans="1:19">
      <c r="A255" s="24"/>
      <c r="B255" s="24"/>
      <c r="C255" s="24"/>
      <c r="D255" s="24"/>
      <c r="E255" s="24"/>
      <c r="F255" s="24"/>
      <c r="G255" s="24"/>
      <c r="H255" s="19"/>
      <c r="I255" s="19"/>
      <c r="J255" s="19"/>
      <c r="K255" s="19"/>
      <c r="L255" s="31"/>
      <c r="M255" s="31"/>
      <c r="N255" s="31"/>
      <c r="O255" s="31"/>
      <c r="P255" s="33" t="s">
        <v>635</v>
      </c>
      <c r="Q255" s="33">
        <v>1.06</v>
      </c>
      <c r="R255" s="33" t="s">
        <v>636</v>
      </c>
      <c r="S255" s="33" t="s">
        <v>108</v>
      </c>
    </row>
    <row r="256" ht="12" spans="1:19">
      <c r="A256" s="24"/>
      <c r="B256" s="24"/>
      <c r="C256" s="24"/>
      <c r="D256" s="24"/>
      <c r="E256" s="24"/>
      <c r="F256" s="24"/>
      <c r="G256" s="24"/>
      <c r="H256" s="19"/>
      <c r="I256" s="19"/>
      <c r="J256" s="19"/>
      <c r="K256" s="19"/>
      <c r="L256" s="31"/>
      <c r="M256" s="31"/>
      <c r="N256" s="31"/>
      <c r="O256" s="31"/>
      <c r="P256" s="33" t="s">
        <v>637</v>
      </c>
      <c r="Q256" s="33">
        <v>0.73</v>
      </c>
      <c r="R256" s="33" t="s">
        <v>638</v>
      </c>
      <c r="S256" s="33" t="s">
        <v>27</v>
      </c>
    </row>
    <row r="257" ht="12" spans="1:19">
      <c r="A257" s="24"/>
      <c r="B257" s="24"/>
      <c r="C257" s="24"/>
      <c r="D257" s="24"/>
      <c r="E257" s="24"/>
      <c r="F257" s="24"/>
      <c r="G257" s="24"/>
      <c r="H257" s="19"/>
      <c r="I257" s="19"/>
      <c r="J257" s="19"/>
      <c r="K257" s="19"/>
      <c r="L257" s="31"/>
      <c r="M257" s="31"/>
      <c r="N257" s="31"/>
      <c r="O257" s="31"/>
      <c r="P257" s="33" t="s">
        <v>639</v>
      </c>
      <c r="Q257" s="33">
        <v>2.24</v>
      </c>
      <c r="R257" s="33" t="s">
        <v>640</v>
      </c>
      <c r="S257" s="33" t="s">
        <v>108</v>
      </c>
    </row>
    <row r="258" ht="12" spans="1:19">
      <c r="A258" s="24"/>
      <c r="B258" s="24"/>
      <c r="C258" s="24"/>
      <c r="D258" s="24"/>
      <c r="E258" s="24"/>
      <c r="F258" s="24"/>
      <c r="G258" s="24"/>
      <c r="H258" s="19"/>
      <c r="I258" s="19"/>
      <c r="J258" s="19"/>
      <c r="K258" s="19"/>
      <c r="L258" s="31"/>
      <c r="M258" s="31"/>
      <c r="N258" s="31"/>
      <c r="O258" s="31"/>
      <c r="P258" s="33" t="s">
        <v>641</v>
      </c>
      <c r="Q258" s="33">
        <v>0.51</v>
      </c>
      <c r="R258" s="33" t="s">
        <v>642</v>
      </c>
      <c r="S258" s="33" t="s">
        <v>108</v>
      </c>
    </row>
    <row r="259" ht="12" spans="1:19">
      <c r="A259" s="24"/>
      <c r="B259" s="24"/>
      <c r="C259" s="24"/>
      <c r="D259" s="24"/>
      <c r="E259" s="24"/>
      <c r="F259" s="24"/>
      <c r="G259" s="24"/>
      <c r="H259" s="19"/>
      <c r="I259" s="19"/>
      <c r="J259" s="19"/>
      <c r="K259" s="19"/>
      <c r="L259" s="31"/>
      <c r="M259" s="31"/>
      <c r="N259" s="31"/>
      <c r="O259" s="31"/>
      <c r="P259" s="33" t="s">
        <v>643</v>
      </c>
      <c r="Q259" s="33">
        <v>0.93</v>
      </c>
      <c r="R259" s="33" t="s">
        <v>644</v>
      </c>
      <c r="S259" s="33" t="s">
        <v>108</v>
      </c>
    </row>
    <row r="260" ht="12" spans="1:19">
      <c r="A260" s="24"/>
      <c r="B260" s="24"/>
      <c r="C260" s="24"/>
      <c r="D260" s="24"/>
      <c r="E260" s="24"/>
      <c r="F260" s="24"/>
      <c r="G260" s="24"/>
      <c r="H260" s="19"/>
      <c r="I260" s="19"/>
      <c r="J260" s="19"/>
      <c r="K260" s="19"/>
      <c r="L260" s="31"/>
      <c r="M260" s="31"/>
      <c r="N260" s="31"/>
      <c r="O260" s="31"/>
      <c r="P260" s="33" t="s">
        <v>645</v>
      </c>
      <c r="Q260" s="33">
        <v>4.79</v>
      </c>
      <c r="R260" s="33" t="s">
        <v>646</v>
      </c>
      <c r="S260" s="33" t="s">
        <v>108</v>
      </c>
    </row>
    <row r="261" ht="12" spans="1:19">
      <c r="A261" s="24"/>
      <c r="B261" s="24"/>
      <c r="C261" s="24"/>
      <c r="D261" s="24"/>
      <c r="E261" s="24"/>
      <c r="F261" s="24"/>
      <c r="G261" s="24"/>
      <c r="H261" s="19"/>
      <c r="I261" s="19"/>
      <c r="J261" s="19"/>
      <c r="K261" s="19"/>
      <c r="L261" s="31"/>
      <c r="M261" s="31"/>
      <c r="N261" s="31"/>
      <c r="O261" s="31"/>
      <c r="P261" s="33" t="s">
        <v>647</v>
      </c>
      <c r="Q261" s="33">
        <v>0.49</v>
      </c>
      <c r="R261" s="33" t="s">
        <v>648</v>
      </c>
      <c r="S261" s="33" t="s">
        <v>108</v>
      </c>
    </row>
    <row r="262" ht="13.5" customHeight="1" spans="1:19">
      <c r="A262" s="20">
        <v>3</v>
      </c>
      <c r="B262" s="20" t="s">
        <v>649</v>
      </c>
      <c r="C262" s="20">
        <v>157</v>
      </c>
      <c r="D262" s="20" t="s">
        <v>650</v>
      </c>
      <c r="E262" s="20" t="s">
        <v>651</v>
      </c>
      <c r="F262" s="20" t="s">
        <v>652</v>
      </c>
      <c r="G262" s="20" t="s">
        <v>653</v>
      </c>
      <c r="H262" s="20" t="s">
        <v>654</v>
      </c>
      <c r="I262" s="25">
        <v>5.33</v>
      </c>
      <c r="J262" s="20" t="s">
        <v>655</v>
      </c>
      <c r="K262" s="20" t="s">
        <v>656</v>
      </c>
      <c r="L262" s="20" t="s">
        <v>657</v>
      </c>
      <c r="M262" s="20">
        <v>5.33</v>
      </c>
      <c r="N262" s="20" t="s">
        <v>658</v>
      </c>
      <c r="O262" s="20" t="s">
        <v>659</v>
      </c>
      <c r="P262" s="20" t="s">
        <v>660</v>
      </c>
      <c r="Q262" s="39">
        <v>3.9</v>
      </c>
      <c r="R262" s="24" t="s">
        <v>661</v>
      </c>
      <c r="S262" s="16" t="s">
        <v>27</v>
      </c>
    </row>
    <row r="263" ht="12" spans="1:19">
      <c r="A263" s="20"/>
      <c r="B263" s="20"/>
      <c r="C263" s="20"/>
      <c r="D263" s="20"/>
      <c r="E263" s="20"/>
      <c r="F263" s="20"/>
      <c r="G263" s="20"/>
      <c r="H263" s="20"/>
      <c r="I263" s="25"/>
      <c r="J263" s="20"/>
      <c r="K263" s="20"/>
      <c r="L263" s="20"/>
      <c r="M263" s="20"/>
      <c r="N263" s="20"/>
      <c r="O263" s="20"/>
      <c r="P263" s="20" t="s">
        <v>662</v>
      </c>
      <c r="Q263" s="54">
        <v>1.4</v>
      </c>
      <c r="R263" s="24" t="s">
        <v>663</v>
      </c>
      <c r="S263" s="16" t="s">
        <v>27</v>
      </c>
    </row>
    <row r="264" ht="13.5" customHeight="1" spans="1:19">
      <c r="A264" s="20"/>
      <c r="B264" s="20"/>
      <c r="C264" s="20"/>
      <c r="D264" s="20"/>
      <c r="E264" s="20"/>
      <c r="F264" s="20"/>
      <c r="G264" s="20"/>
      <c r="H264" s="20" t="s">
        <v>664</v>
      </c>
      <c r="I264" s="25">
        <v>62.54</v>
      </c>
      <c r="J264" s="20" t="s">
        <v>665</v>
      </c>
      <c r="K264" s="20" t="s">
        <v>666</v>
      </c>
      <c r="L264" s="20" t="s">
        <v>667</v>
      </c>
      <c r="M264" s="25">
        <v>31.62</v>
      </c>
      <c r="N264" s="20" t="s">
        <v>668</v>
      </c>
      <c r="O264" s="20" t="s">
        <v>24</v>
      </c>
      <c r="P264" s="26" t="s">
        <v>669</v>
      </c>
      <c r="Q264" s="30">
        <v>7.28</v>
      </c>
      <c r="R264" s="26" t="s">
        <v>670</v>
      </c>
      <c r="S264" s="26" t="s">
        <v>27</v>
      </c>
    </row>
    <row r="265" ht="12" spans="1:19">
      <c r="A265" s="20"/>
      <c r="B265" s="20"/>
      <c r="C265" s="20"/>
      <c r="D265" s="20"/>
      <c r="E265" s="20"/>
      <c r="F265" s="20"/>
      <c r="G265" s="20"/>
      <c r="H265" s="20"/>
      <c r="I265" s="25"/>
      <c r="J265" s="20"/>
      <c r="K265" s="20"/>
      <c r="L265" s="20"/>
      <c r="M265" s="25"/>
      <c r="N265" s="20"/>
      <c r="O265" s="20"/>
      <c r="P265" s="26" t="s">
        <v>671</v>
      </c>
      <c r="Q265" s="30">
        <v>9.13</v>
      </c>
      <c r="R265" s="26" t="s">
        <v>672</v>
      </c>
      <c r="S265" s="26" t="s">
        <v>27</v>
      </c>
    </row>
    <row r="266" ht="12" spans="1:19">
      <c r="A266" s="20"/>
      <c r="B266" s="20"/>
      <c r="C266" s="20"/>
      <c r="D266" s="20"/>
      <c r="E266" s="20"/>
      <c r="F266" s="20"/>
      <c r="G266" s="20"/>
      <c r="H266" s="20"/>
      <c r="I266" s="25"/>
      <c r="J266" s="20"/>
      <c r="K266" s="20"/>
      <c r="L266" s="20"/>
      <c r="M266" s="25"/>
      <c r="N266" s="20"/>
      <c r="O266" s="20"/>
      <c r="P266" s="26" t="s">
        <v>673</v>
      </c>
      <c r="Q266" s="30">
        <v>5.92</v>
      </c>
      <c r="R266" s="26" t="s">
        <v>674</v>
      </c>
      <c r="S266" s="26" t="s">
        <v>27</v>
      </c>
    </row>
    <row r="267" ht="12" spans="1:19">
      <c r="A267" s="20"/>
      <c r="B267" s="20"/>
      <c r="C267" s="20"/>
      <c r="D267" s="20"/>
      <c r="E267" s="20"/>
      <c r="F267" s="20"/>
      <c r="G267" s="20"/>
      <c r="H267" s="20"/>
      <c r="I267" s="25"/>
      <c r="J267" s="20"/>
      <c r="K267" s="20"/>
      <c r="L267" s="20"/>
      <c r="M267" s="25"/>
      <c r="N267" s="20"/>
      <c r="O267" s="20"/>
      <c r="P267" s="16" t="s">
        <v>675</v>
      </c>
      <c r="Q267" s="30">
        <v>8.15</v>
      </c>
      <c r="R267" s="16" t="s">
        <v>676</v>
      </c>
      <c r="S267" s="26" t="s">
        <v>27</v>
      </c>
    </row>
    <row r="268" ht="12" spans="1:19">
      <c r="A268" s="20"/>
      <c r="B268" s="20"/>
      <c r="C268" s="20"/>
      <c r="D268" s="20"/>
      <c r="E268" s="20"/>
      <c r="F268" s="20"/>
      <c r="G268" s="20"/>
      <c r="H268" s="20" t="s">
        <v>664</v>
      </c>
      <c r="I268" s="25">
        <v>62.54</v>
      </c>
      <c r="J268" s="20" t="s">
        <v>677</v>
      </c>
      <c r="K268" s="20" t="s">
        <v>678</v>
      </c>
      <c r="L268" s="20" t="s">
        <v>679</v>
      </c>
      <c r="M268" s="25">
        <v>30.92</v>
      </c>
      <c r="N268" s="20" t="s">
        <v>680</v>
      </c>
      <c r="O268" s="20" t="s">
        <v>24</v>
      </c>
      <c r="P268" s="16" t="s">
        <v>681</v>
      </c>
      <c r="Q268" s="30">
        <v>10.44</v>
      </c>
      <c r="R268" s="16" t="s">
        <v>682</v>
      </c>
      <c r="S268" s="16" t="s">
        <v>108</v>
      </c>
    </row>
    <row r="269" ht="12" spans="1:19">
      <c r="A269" s="20"/>
      <c r="B269" s="20"/>
      <c r="C269" s="20"/>
      <c r="D269" s="20"/>
      <c r="E269" s="20"/>
      <c r="F269" s="20"/>
      <c r="G269" s="20"/>
      <c r="H269" s="20"/>
      <c r="I269" s="25"/>
      <c r="J269" s="20"/>
      <c r="K269" s="20"/>
      <c r="L269" s="20"/>
      <c r="M269" s="25"/>
      <c r="N269" s="20"/>
      <c r="O269" s="20"/>
      <c r="P269" s="16" t="s">
        <v>683</v>
      </c>
      <c r="Q269" s="30">
        <v>2.27</v>
      </c>
      <c r="R269" s="16" t="s">
        <v>684</v>
      </c>
      <c r="S269" s="16" t="s">
        <v>108</v>
      </c>
    </row>
    <row r="270" ht="12" spans="1:19">
      <c r="A270" s="20"/>
      <c r="B270" s="20"/>
      <c r="C270" s="20"/>
      <c r="D270" s="20"/>
      <c r="E270" s="20"/>
      <c r="F270" s="20"/>
      <c r="G270" s="20"/>
      <c r="H270" s="20"/>
      <c r="I270" s="25"/>
      <c r="J270" s="20"/>
      <c r="K270" s="20"/>
      <c r="L270" s="20"/>
      <c r="M270" s="25"/>
      <c r="N270" s="20"/>
      <c r="O270" s="20"/>
      <c r="P270" s="16" t="s">
        <v>685</v>
      </c>
      <c r="Q270" s="30">
        <v>10.26</v>
      </c>
      <c r="R270" s="16" t="s">
        <v>686</v>
      </c>
      <c r="S270" s="16" t="s">
        <v>27</v>
      </c>
    </row>
    <row r="271" ht="12" spans="1:19">
      <c r="A271" s="20"/>
      <c r="B271" s="20"/>
      <c r="C271" s="20"/>
      <c r="D271" s="20"/>
      <c r="E271" s="20"/>
      <c r="F271" s="20"/>
      <c r="G271" s="20"/>
      <c r="H271" s="20"/>
      <c r="I271" s="25"/>
      <c r="J271" s="20"/>
      <c r="K271" s="20"/>
      <c r="L271" s="20"/>
      <c r="M271" s="25"/>
      <c r="N271" s="20"/>
      <c r="O271" s="20"/>
      <c r="P271" s="16" t="s">
        <v>687</v>
      </c>
      <c r="Q271" s="30">
        <v>3.79</v>
      </c>
      <c r="R271" s="16" t="s">
        <v>688</v>
      </c>
      <c r="S271" s="16" t="s">
        <v>27</v>
      </c>
    </row>
    <row r="272" ht="12" spans="1:19">
      <c r="A272" s="20"/>
      <c r="B272" s="20"/>
      <c r="C272" s="20"/>
      <c r="D272" s="20"/>
      <c r="E272" s="20"/>
      <c r="F272" s="20"/>
      <c r="G272" s="20"/>
      <c r="H272" s="20"/>
      <c r="I272" s="25"/>
      <c r="J272" s="20"/>
      <c r="K272" s="20"/>
      <c r="L272" s="20"/>
      <c r="M272" s="25"/>
      <c r="N272" s="20"/>
      <c r="O272" s="20"/>
      <c r="P272" s="16" t="s">
        <v>689</v>
      </c>
      <c r="Q272" s="30">
        <v>4.39</v>
      </c>
      <c r="R272" s="16" t="s">
        <v>690</v>
      </c>
      <c r="S272" s="16" t="s">
        <v>108</v>
      </c>
    </row>
    <row r="273" ht="12" spans="1:19">
      <c r="A273" s="20"/>
      <c r="B273" s="20"/>
      <c r="C273" s="20"/>
      <c r="D273" s="20"/>
      <c r="E273" s="20"/>
      <c r="F273" s="20"/>
      <c r="G273" s="20"/>
      <c r="H273" s="20" t="s">
        <v>691</v>
      </c>
      <c r="I273" s="25">
        <f>49.62+1.93+16.2+23.95</f>
        <v>91.7</v>
      </c>
      <c r="J273" s="20" t="s">
        <v>692</v>
      </c>
      <c r="K273" s="20" t="s">
        <v>231</v>
      </c>
      <c r="L273" s="20" t="s">
        <v>693</v>
      </c>
      <c r="M273" s="25">
        <v>7.85</v>
      </c>
      <c r="N273" s="20" t="s">
        <v>694</v>
      </c>
      <c r="O273" s="20" t="s">
        <v>24</v>
      </c>
      <c r="P273" s="31" t="s">
        <v>695</v>
      </c>
      <c r="Q273" s="51">
        <v>7.85</v>
      </c>
      <c r="R273" s="31" t="s">
        <v>696</v>
      </c>
      <c r="S273" s="16" t="s">
        <v>27</v>
      </c>
    </row>
    <row r="274" ht="12" spans="1:19">
      <c r="A274" s="20"/>
      <c r="B274" s="20"/>
      <c r="C274" s="20"/>
      <c r="D274" s="20"/>
      <c r="E274" s="20"/>
      <c r="F274" s="20"/>
      <c r="G274" s="20"/>
      <c r="H274" s="20"/>
      <c r="I274" s="25"/>
      <c r="J274" s="20"/>
      <c r="K274" s="20"/>
      <c r="L274" s="20" t="s">
        <v>697</v>
      </c>
      <c r="M274" s="25">
        <v>15.27</v>
      </c>
      <c r="N274" s="20" t="s">
        <v>698</v>
      </c>
      <c r="O274" s="20" t="s">
        <v>467</v>
      </c>
      <c r="P274" s="31" t="s">
        <v>699</v>
      </c>
      <c r="Q274" s="51">
        <v>2.27</v>
      </c>
      <c r="R274" s="31" t="s">
        <v>700</v>
      </c>
      <c r="S274" s="20" t="s">
        <v>108</v>
      </c>
    </row>
    <row r="275" ht="12" spans="1:19">
      <c r="A275" s="20"/>
      <c r="B275" s="20"/>
      <c r="C275" s="20"/>
      <c r="D275" s="20"/>
      <c r="E275" s="20"/>
      <c r="F275" s="20"/>
      <c r="G275" s="20"/>
      <c r="H275" s="20"/>
      <c r="I275" s="25"/>
      <c r="J275" s="20"/>
      <c r="K275" s="20"/>
      <c r="L275" s="20"/>
      <c r="M275" s="25"/>
      <c r="N275" s="20"/>
      <c r="O275" s="20"/>
      <c r="P275" s="31" t="s">
        <v>701</v>
      </c>
      <c r="Q275" s="51">
        <v>4.58</v>
      </c>
      <c r="R275" s="31" t="s">
        <v>702</v>
      </c>
      <c r="S275" s="20" t="s">
        <v>108</v>
      </c>
    </row>
    <row r="276" ht="12" spans="1:19">
      <c r="A276" s="20"/>
      <c r="B276" s="20"/>
      <c r="C276" s="20"/>
      <c r="D276" s="20"/>
      <c r="E276" s="20"/>
      <c r="F276" s="20"/>
      <c r="G276" s="20"/>
      <c r="H276" s="20"/>
      <c r="I276" s="25"/>
      <c r="J276" s="20"/>
      <c r="K276" s="20"/>
      <c r="L276" s="20"/>
      <c r="M276" s="25"/>
      <c r="N276" s="20"/>
      <c r="O276" s="20"/>
      <c r="P276" s="31" t="s">
        <v>703</v>
      </c>
      <c r="Q276" s="51">
        <v>0.89</v>
      </c>
      <c r="R276" s="31" t="s">
        <v>704</v>
      </c>
      <c r="S276" s="20" t="s">
        <v>108</v>
      </c>
    </row>
    <row r="277" ht="12" spans="1:19">
      <c r="A277" s="20"/>
      <c r="B277" s="20"/>
      <c r="C277" s="20"/>
      <c r="D277" s="20"/>
      <c r="E277" s="20"/>
      <c r="F277" s="20"/>
      <c r="G277" s="20"/>
      <c r="H277" s="20"/>
      <c r="I277" s="25"/>
      <c r="J277" s="20"/>
      <c r="K277" s="20"/>
      <c r="L277" s="20"/>
      <c r="M277" s="25"/>
      <c r="N277" s="20"/>
      <c r="O277" s="20"/>
      <c r="P277" s="31" t="s">
        <v>705</v>
      </c>
      <c r="Q277" s="51">
        <v>2.54</v>
      </c>
      <c r="R277" s="31" t="s">
        <v>706</v>
      </c>
      <c r="S277" s="20" t="s">
        <v>108</v>
      </c>
    </row>
    <row r="278" ht="12" spans="1:19">
      <c r="A278" s="20"/>
      <c r="B278" s="20"/>
      <c r="C278" s="20"/>
      <c r="D278" s="20"/>
      <c r="E278" s="20"/>
      <c r="F278" s="20"/>
      <c r="G278" s="20"/>
      <c r="H278" s="20"/>
      <c r="I278" s="25"/>
      <c r="J278" s="20"/>
      <c r="K278" s="20"/>
      <c r="L278" s="20"/>
      <c r="M278" s="25"/>
      <c r="N278" s="20"/>
      <c r="O278" s="20"/>
      <c r="P278" s="31" t="s">
        <v>707</v>
      </c>
      <c r="Q278" s="51">
        <v>0.84</v>
      </c>
      <c r="R278" s="31" t="s">
        <v>708</v>
      </c>
      <c r="S278" s="20" t="s">
        <v>108</v>
      </c>
    </row>
    <row r="279" ht="12" spans="1:19">
      <c r="A279" s="20"/>
      <c r="B279" s="20"/>
      <c r="C279" s="20"/>
      <c r="D279" s="20"/>
      <c r="E279" s="20"/>
      <c r="F279" s="20"/>
      <c r="G279" s="20"/>
      <c r="H279" s="20"/>
      <c r="I279" s="25"/>
      <c r="J279" s="20"/>
      <c r="K279" s="20"/>
      <c r="L279" s="20"/>
      <c r="M279" s="25"/>
      <c r="N279" s="20"/>
      <c r="O279" s="20"/>
      <c r="P279" s="31" t="s">
        <v>709</v>
      </c>
      <c r="Q279" s="51">
        <v>1.4</v>
      </c>
      <c r="R279" s="31" t="s">
        <v>710</v>
      </c>
      <c r="S279" s="20" t="s">
        <v>108</v>
      </c>
    </row>
    <row r="280" ht="12" spans="1:19">
      <c r="A280" s="20"/>
      <c r="B280" s="20"/>
      <c r="C280" s="20"/>
      <c r="D280" s="20"/>
      <c r="E280" s="20"/>
      <c r="F280" s="20"/>
      <c r="G280" s="20"/>
      <c r="H280" s="20"/>
      <c r="I280" s="25"/>
      <c r="J280" s="20"/>
      <c r="K280" s="20"/>
      <c r="L280" s="20"/>
      <c r="M280" s="25"/>
      <c r="N280" s="20"/>
      <c r="O280" s="20"/>
      <c r="P280" s="31" t="s">
        <v>711</v>
      </c>
      <c r="Q280" s="51">
        <v>2.1</v>
      </c>
      <c r="R280" s="31" t="s">
        <v>712</v>
      </c>
      <c r="S280" s="20" t="s">
        <v>713</v>
      </c>
    </row>
    <row r="281" ht="12" spans="1:19">
      <c r="A281" s="20"/>
      <c r="B281" s="20"/>
      <c r="C281" s="20"/>
      <c r="D281" s="20"/>
      <c r="E281" s="20"/>
      <c r="F281" s="20"/>
      <c r="G281" s="20"/>
      <c r="H281" s="20"/>
      <c r="I281" s="25"/>
      <c r="J281" s="20"/>
      <c r="K281" s="20"/>
      <c r="L281" s="20"/>
      <c r="M281" s="25"/>
      <c r="N281" s="20"/>
      <c r="O281" s="20"/>
      <c r="P281" s="31" t="s">
        <v>714</v>
      </c>
      <c r="Q281" s="51">
        <v>2.35</v>
      </c>
      <c r="R281" s="31" t="s">
        <v>715</v>
      </c>
      <c r="S281" s="20" t="s">
        <v>108</v>
      </c>
    </row>
    <row r="282" ht="12" spans="1:19">
      <c r="A282" s="20"/>
      <c r="B282" s="20"/>
      <c r="C282" s="20"/>
      <c r="D282" s="20"/>
      <c r="E282" s="20"/>
      <c r="F282" s="20"/>
      <c r="G282" s="20"/>
      <c r="H282" s="20"/>
      <c r="I282" s="25"/>
      <c r="J282" s="20"/>
      <c r="K282" s="20"/>
      <c r="L282" s="20"/>
      <c r="M282" s="25"/>
      <c r="N282" s="20"/>
      <c r="O282" s="20"/>
      <c r="P282" s="31" t="s">
        <v>716</v>
      </c>
      <c r="Q282" s="51">
        <v>1.51</v>
      </c>
      <c r="R282" s="31" t="s">
        <v>717</v>
      </c>
      <c r="S282" s="20" t="s">
        <v>108</v>
      </c>
    </row>
    <row r="283" ht="12" spans="1:19">
      <c r="A283" s="20"/>
      <c r="B283" s="20"/>
      <c r="C283" s="20"/>
      <c r="D283" s="20"/>
      <c r="E283" s="20"/>
      <c r="F283" s="20"/>
      <c r="G283" s="20"/>
      <c r="H283" s="20"/>
      <c r="I283" s="25"/>
      <c r="J283" s="20"/>
      <c r="K283" s="20"/>
      <c r="L283" s="20" t="s">
        <v>718</v>
      </c>
      <c r="M283" s="25">
        <f>20.8+1.9+0.83</f>
        <v>23.53</v>
      </c>
      <c r="N283" s="20" t="s">
        <v>719</v>
      </c>
      <c r="O283" s="20" t="s">
        <v>24</v>
      </c>
      <c r="P283" s="31" t="s">
        <v>720</v>
      </c>
      <c r="Q283" s="51">
        <v>4</v>
      </c>
      <c r="R283" s="31" t="s">
        <v>721</v>
      </c>
      <c r="S283" s="20" t="s">
        <v>43</v>
      </c>
    </row>
    <row r="284" ht="12" spans="1:19">
      <c r="A284" s="20"/>
      <c r="B284" s="20"/>
      <c r="C284" s="20"/>
      <c r="D284" s="20"/>
      <c r="E284" s="20"/>
      <c r="F284" s="20"/>
      <c r="G284" s="20"/>
      <c r="H284" s="20"/>
      <c r="I284" s="25"/>
      <c r="J284" s="20"/>
      <c r="K284" s="20"/>
      <c r="L284" s="20"/>
      <c r="M284" s="25"/>
      <c r="N284" s="20"/>
      <c r="O284" s="20"/>
      <c r="P284" s="31" t="s">
        <v>722</v>
      </c>
      <c r="Q284" s="51">
        <v>1.2</v>
      </c>
      <c r="R284" s="31" t="s">
        <v>723</v>
      </c>
      <c r="S284" s="20" t="s">
        <v>27</v>
      </c>
    </row>
    <row r="285" ht="12" spans="1:19">
      <c r="A285" s="20"/>
      <c r="B285" s="20"/>
      <c r="C285" s="20"/>
      <c r="D285" s="20"/>
      <c r="E285" s="20"/>
      <c r="F285" s="20"/>
      <c r="G285" s="20"/>
      <c r="H285" s="20"/>
      <c r="I285" s="25"/>
      <c r="J285" s="20"/>
      <c r="K285" s="20"/>
      <c r="L285" s="20"/>
      <c r="M285" s="25"/>
      <c r="N285" s="20"/>
      <c r="O285" s="20"/>
      <c r="P285" s="31" t="s">
        <v>724</v>
      </c>
      <c r="Q285" s="51">
        <v>5.21</v>
      </c>
      <c r="R285" s="31" t="s">
        <v>725</v>
      </c>
      <c r="S285" s="20" t="s">
        <v>27</v>
      </c>
    </row>
    <row r="286" ht="12" spans="1:19">
      <c r="A286" s="20"/>
      <c r="B286" s="20"/>
      <c r="C286" s="20"/>
      <c r="D286" s="20"/>
      <c r="E286" s="20"/>
      <c r="F286" s="20"/>
      <c r="G286" s="20"/>
      <c r="H286" s="20"/>
      <c r="I286" s="25"/>
      <c r="J286" s="20"/>
      <c r="K286" s="20"/>
      <c r="L286" s="20"/>
      <c r="M286" s="25"/>
      <c r="N286" s="20"/>
      <c r="O286" s="20"/>
      <c r="P286" s="31" t="s">
        <v>605</v>
      </c>
      <c r="Q286" s="51">
        <v>8.97</v>
      </c>
      <c r="R286" s="31" t="s">
        <v>726</v>
      </c>
      <c r="S286" s="20" t="s">
        <v>27</v>
      </c>
    </row>
    <row r="287" ht="12" spans="1:19">
      <c r="A287" s="20"/>
      <c r="B287" s="20"/>
      <c r="C287" s="20"/>
      <c r="D287" s="20"/>
      <c r="E287" s="20"/>
      <c r="F287" s="20"/>
      <c r="G287" s="20"/>
      <c r="H287" s="20"/>
      <c r="I287" s="25"/>
      <c r="J287" s="20"/>
      <c r="K287" s="20"/>
      <c r="L287" s="20"/>
      <c r="M287" s="25"/>
      <c r="N287" s="20"/>
      <c r="O287" s="20"/>
      <c r="P287" s="31" t="s">
        <v>727</v>
      </c>
      <c r="Q287" s="51">
        <v>1.14</v>
      </c>
      <c r="R287" s="31" t="s">
        <v>728</v>
      </c>
      <c r="S287" s="20" t="s">
        <v>27</v>
      </c>
    </row>
    <row r="288" ht="12" spans="1:19">
      <c r="A288" s="20"/>
      <c r="B288" s="20"/>
      <c r="C288" s="20"/>
      <c r="D288" s="20"/>
      <c r="E288" s="20"/>
      <c r="F288" s="20"/>
      <c r="G288" s="20"/>
      <c r="H288" s="20"/>
      <c r="I288" s="25"/>
      <c r="J288" s="20"/>
      <c r="K288" s="20"/>
      <c r="L288" s="20"/>
      <c r="M288" s="25"/>
      <c r="N288" s="20"/>
      <c r="O288" s="20"/>
      <c r="P288" s="31" t="s">
        <v>729</v>
      </c>
      <c r="Q288" s="51">
        <v>3.19</v>
      </c>
      <c r="R288" s="31" t="s">
        <v>730</v>
      </c>
      <c r="S288" s="20" t="s">
        <v>27</v>
      </c>
    </row>
    <row r="289" ht="12" spans="1:19">
      <c r="A289" s="20"/>
      <c r="B289" s="20"/>
      <c r="C289" s="20"/>
      <c r="D289" s="20"/>
      <c r="E289" s="20"/>
      <c r="F289" s="20"/>
      <c r="G289" s="20"/>
      <c r="H289" s="20"/>
      <c r="I289" s="25"/>
      <c r="J289" s="20"/>
      <c r="K289" s="20"/>
      <c r="L289" s="20"/>
      <c r="M289" s="25"/>
      <c r="N289" s="20"/>
      <c r="O289" s="20"/>
      <c r="P289" s="31" t="s">
        <v>731</v>
      </c>
      <c r="Q289" s="51">
        <v>2.55</v>
      </c>
      <c r="R289" s="31" t="s">
        <v>732</v>
      </c>
      <c r="S289" s="20" t="s">
        <v>27</v>
      </c>
    </row>
    <row r="290" ht="12" spans="1:19">
      <c r="A290" s="20"/>
      <c r="B290" s="20"/>
      <c r="C290" s="20"/>
      <c r="D290" s="20"/>
      <c r="E290" s="20"/>
      <c r="F290" s="20"/>
      <c r="G290" s="20"/>
      <c r="H290" s="20"/>
      <c r="I290" s="25"/>
      <c r="J290" s="20"/>
      <c r="K290" s="20"/>
      <c r="L290" s="20"/>
      <c r="M290" s="25"/>
      <c r="N290" s="20"/>
      <c r="O290" s="20"/>
      <c r="P290" s="31" t="s">
        <v>733</v>
      </c>
      <c r="Q290" s="51">
        <v>1.59</v>
      </c>
      <c r="R290" s="31" t="s">
        <v>734</v>
      </c>
      <c r="S290" s="20" t="s">
        <v>27</v>
      </c>
    </row>
    <row r="291" ht="12" spans="1:19">
      <c r="A291" s="20"/>
      <c r="B291" s="20"/>
      <c r="C291" s="20"/>
      <c r="D291" s="20"/>
      <c r="E291" s="20"/>
      <c r="F291" s="20"/>
      <c r="G291" s="20"/>
      <c r="H291" s="20"/>
      <c r="I291" s="25"/>
      <c r="J291" s="20"/>
      <c r="K291" s="20"/>
      <c r="L291" s="20"/>
      <c r="M291" s="25"/>
      <c r="N291" s="20"/>
      <c r="O291" s="20"/>
      <c r="P291" s="31" t="s">
        <v>735</v>
      </c>
      <c r="Q291" s="51">
        <v>1.19</v>
      </c>
      <c r="R291" s="31" t="s">
        <v>736</v>
      </c>
      <c r="S291" s="20" t="s">
        <v>27</v>
      </c>
    </row>
    <row r="292" ht="12" spans="1:19">
      <c r="A292" s="20"/>
      <c r="B292" s="20"/>
      <c r="C292" s="20"/>
      <c r="D292" s="20"/>
      <c r="E292" s="20"/>
      <c r="F292" s="20"/>
      <c r="G292" s="20"/>
      <c r="H292" s="20"/>
      <c r="I292" s="25"/>
      <c r="J292" s="20"/>
      <c r="K292" s="20"/>
      <c r="L292" s="20" t="s">
        <v>737</v>
      </c>
      <c r="M292" s="20">
        <v>4</v>
      </c>
      <c r="N292" s="20" t="s">
        <v>719</v>
      </c>
      <c r="O292" s="20" t="s">
        <v>24</v>
      </c>
      <c r="P292" s="31" t="s">
        <v>720</v>
      </c>
      <c r="Q292" s="51">
        <v>4</v>
      </c>
      <c r="R292" s="31" t="s">
        <v>738</v>
      </c>
      <c r="S292" s="20" t="s">
        <v>43</v>
      </c>
    </row>
    <row r="293" ht="12" spans="1:19">
      <c r="A293" s="20"/>
      <c r="B293" s="20"/>
      <c r="C293" s="20"/>
      <c r="D293" s="20"/>
      <c r="E293" s="20"/>
      <c r="F293" s="20"/>
      <c r="G293" s="20"/>
      <c r="H293" s="20"/>
      <c r="I293" s="25"/>
      <c r="J293" s="20"/>
      <c r="K293" s="20"/>
      <c r="L293" s="20" t="s">
        <v>739</v>
      </c>
      <c r="M293" s="50">
        <v>0.83</v>
      </c>
      <c r="N293" s="20" t="s">
        <v>719</v>
      </c>
      <c r="O293" s="20" t="s">
        <v>24</v>
      </c>
      <c r="P293" s="31" t="s">
        <v>740</v>
      </c>
      <c r="Q293" s="51">
        <v>0.83</v>
      </c>
      <c r="R293" s="31" t="s">
        <v>741</v>
      </c>
      <c r="S293" s="20" t="s">
        <v>27</v>
      </c>
    </row>
    <row r="294" ht="12" spans="1:19">
      <c r="A294" s="20"/>
      <c r="B294" s="20"/>
      <c r="C294" s="20"/>
      <c r="D294" s="20"/>
      <c r="E294" s="20"/>
      <c r="F294" s="20"/>
      <c r="G294" s="20"/>
      <c r="H294" s="20"/>
      <c r="I294" s="25"/>
      <c r="J294" s="20"/>
      <c r="K294" s="20"/>
      <c r="L294" s="20" t="s">
        <v>742</v>
      </c>
      <c r="M294" s="25">
        <f>0.9+16.2</f>
        <v>17.1</v>
      </c>
      <c r="N294" s="20" t="s">
        <v>743</v>
      </c>
      <c r="O294" s="20" t="s">
        <v>744</v>
      </c>
      <c r="P294" s="31" t="s">
        <v>745</v>
      </c>
      <c r="Q294" s="51">
        <v>4.5</v>
      </c>
      <c r="R294" s="31" t="s">
        <v>746</v>
      </c>
      <c r="S294" s="16" t="s">
        <v>27</v>
      </c>
    </row>
    <row r="295" ht="12" spans="1:19">
      <c r="A295" s="20"/>
      <c r="B295" s="20"/>
      <c r="C295" s="20"/>
      <c r="D295" s="20"/>
      <c r="E295" s="20"/>
      <c r="F295" s="20"/>
      <c r="G295" s="20"/>
      <c r="H295" s="20"/>
      <c r="I295" s="25"/>
      <c r="J295" s="20"/>
      <c r="K295" s="20"/>
      <c r="L295" s="20" t="s">
        <v>747</v>
      </c>
      <c r="M295" s="32">
        <v>12.2</v>
      </c>
      <c r="N295" s="20" t="s">
        <v>748</v>
      </c>
      <c r="O295" s="20" t="s">
        <v>749</v>
      </c>
      <c r="P295" s="31" t="s">
        <v>750</v>
      </c>
      <c r="Q295" s="51">
        <v>12.2</v>
      </c>
      <c r="R295" s="31" t="s">
        <v>751</v>
      </c>
      <c r="S295" s="16" t="s">
        <v>749</v>
      </c>
    </row>
    <row r="296" ht="12" spans="1:19">
      <c r="A296" s="20"/>
      <c r="B296" s="20"/>
      <c r="C296" s="20"/>
      <c r="D296" s="20"/>
      <c r="E296" s="20"/>
      <c r="F296" s="20"/>
      <c r="G296" s="20"/>
      <c r="H296" s="20"/>
      <c r="I296" s="25"/>
      <c r="J296" s="20"/>
      <c r="K296" s="20"/>
      <c r="L296" s="20" t="s">
        <v>752</v>
      </c>
      <c r="M296" s="50">
        <v>11</v>
      </c>
      <c r="N296" s="53" t="s">
        <v>753</v>
      </c>
      <c r="O296" s="53" t="s">
        <v>24</v>
      </c>
      <c r="P296" s="31" t="s">
        <v>754</v>
      </c>
      <c r="Q296" s="51">
        <v>3.46</v>
      </c>
      <c r="R296" s="31" t="s">
        <v>755</v>
      </c>
      <c r="S296" s="28" t="s">
        <v>27</v>
      </c>
    </row>
    <row r="297" ht="12" spans="1:19">
      <c r="A297" s="20"/>
      <c r="B297" s="20"/>
      <c r="C297" s="20"/>
      <c r="D297" s="20"/>
      <c r="E297" s="20"/>
      <c r="F297" s="20"/>
      <c r="G297" s="20"/>
      <c r="H297" s="20"/>
      <c r="I297" s="25"/>
      <c r="J297" s="20"/>
      <c r="K297" s="20"/>
      <c r="L297" s="20"/>
      <c r="M297" s="50"/>
      <c r="N297" s="53"/>
      <c r="O297" s="53"/>
      <c r="P297" s="31" t="s">
        <v>756</v>
      </c>
      <c r="Q297" s="51">
        <v>0.76</v>
      </c>
      <c r="R297" s="31" t="s">
        <v>757</v>
      </c>
      <c r="S297" s="28" t="s">
        <v>27</v>
      </c>
    </row>
    <row r="298" ht="12" spans="1:19">
      <c r="A298" s="20"/>
      <c r="B298" s="20"/>
      <c r="C298" s="20"/>
      <c r="D298" s="20"/>
      <c r="E298" s="20"/>
      <c r="F298" s="20"/>
      <c r="G298" s="20"/>
      <c r="H298" s="20"/>
      <c r="I298" s="25"/>
      <c r="J298" s="20"/>
      <c r="K298" s="20"/>
      <c r="L298" s="20"/>
      <c r="M298" s="50"/>
      <c r="N298" s="53"/>
      <c r="O298" s="53"/>
      <c r="P298" s="31" t="s">
        <v>758</v>
      </c>
      <c r="Q298" s="51">
        <v>0.41</v>
      </c>
      <c r="R298" s="31" t="s">
        <v>759</v>
      </c>
      <c r="S298" s="28" t="s">
        <v>27</v>
      </c>
    </row>
    <row r="299" ht="12" spans="1:19">
      <c r="A299" s="20"/>
      <c r="B299" s="20"/>
      <c r="C299" s="20"/>
      <c r="D299" s="20"/>
      <c r="E299" s="20"/>
      <c r="F299" s="20"/>
      <c r="G299" s="20"/>
      <c r="H299" s="20"/>
      <c r="I299" s="25"/>
      <c r="J299" s="20"/>
      <c r="K299" s="20"/>
      <c r="L299" s="20"/>
      <c r="M299" s="50"/>
      <c r="N299" s="53"/>
      <c r="O299" s="53"/>
      <c r="P299" s="31" t="s">
        <v>760</v>
      </c>
      <c r="Q299" s="51">
        <v>1.83</v>
      </c>
      <c r="R299" s="31" t="s">
        <v>761</v>
      </c>
      <c r="S299" s="28" t="s">
        <v>27</v>
      </c>
    </row>
    <row r="300" ht="12" spans="1:19">
      <c r="A300" s="20"/>
      <c r="B300" s="20"/>
      <c r="C300" s="20"/>
      <c r="D300" s="20"/>
      <c r="E300" s="20"/>
      <c r="F300" s="20"/>
      <c r="G300" s="20"/>
      <c r="H300" s="20"/>
      <c r="I300" s="25"/>
      <c r="J300" s="20"/>
      <c r="K300" s="20"/>
      <c r="L300" s="20"/>
      <c r="M300" s="50"/>
      <c r="N300" s="53"/>
      <c r="O300" s="53"/>
      <c r="P300" s="31" t="s">
        <v>762</v>
      </c>
      <c r="Q300" s="51">
        <v>1.67</v>
      </c>
      <c r="R300" s="31" t="s">
        <v>763</v>
      </c>
      <c r="S300" s="28" t="s">
        <v>27</v>
      </c>
    </row>
    <row r="301" ht="12" spans="1:19">
      <c r="A301" s="20"/>
      <c r="B301" s="20"/>
      <c r="C301" s="20"/>
      <c r="D301" s="20"/>
      <c r="E301" s="20"/>
      <c r="F301" s="20"/>
      <c r="G301" s="20"/>
      <c r="H301" s="20"/>
      <c r="I301" s="25"/>
      <c r="J301" s="20"/>
      <c r="K301" s="20"/>
      <c r="L301" s="20"/>
      <c r="M301" s="50"/>
      <c r="N301" s="53"/>
      <c r="O301" s="53"/>
      <c r="P301" s="31" t="s">
        <v>764</v>
      </c>
      <c r="Q301" s="51">
        <v>4.01</v>
      </c>
      <c r="R301" s="31" t="s">
        <v>765</v>
      </c>
      <c r="S301" s="28" t="s">
        <v>27</v>
      </c>
    </row>
    <row r="302" ht="12" spans="1:19">
      <c r="A302" s="20"/>
      <c r="B302" s="20"/>
      <c r="C302" s="20"/>
      <c r="D302" s="20"/>
      <c r="E302" s="20"/>
      <c r="F302" s="20"/>
      <c r="G302" s="20"/>
      <c r="H302" s="20"/>
      <c r="I302" s="25"/>
      <c r="J302" s="20"/>
      <c r="K302" s="20"/>
      <c r="L302" s="20"/>
      <c r="M302" s="50"/>
      <c r="N302" s="53"/>
      <c r="O302" s="53"/>
      <c r="P302" s="31" t="s">
        <v>766</v>
      </c>
      <c r="Q302" s="51">
        <v>2.11</v>
      </c>
      <c r="R302" s="31" t="s">
        <v>767</v>
      </c>
      <c r="S302" s="28" t="s">
        <v>27</v>
      </c>
    </row>
    <row r="303" ht="12" spans="1:19">
      <c r="A303" s="20"/>
      <c r="B303" s="20"/>
      <c r="C303" s="20"/>
      <c r="D303" s="20"/>
      <c r="E303" s="20"/>
      <c r="F303" s="20"/>
      <c r="G303" s="20"/>
      <c r="H303" s="20"/>
      <c r="I303" s="25"/>
      <c r="J303" s="20"/>
      <c r="K303" s="20"/>
      <c r="L303" s="20"/>
      <c r="M303" s="50"/>
      <c r="N303" s="53"/>
      <c r="O303" s="53"/>
      <c r="P303" s="31" t="s">
        <v>768</v>
      </c>
      <c r="Q303" s="51">
        <v>3.35</v>
      </c>
      <c r="R303" s="31" t="s">
        <v>769</v>
      </c>
      <c r="S303" s="28" t="s">
        <v>27</v>
      </c>
    </row>
    <row r="304" ht="12" spans="1:19">
      <c r="A304" s="20"/>
      <c r="B304" s="20"/>
      <c r="C304" s="20"/>
      <c r="D304" s="20"/>
      <c r="E304" s="20"/>
      <c r="F304" s="20"/>
      <c r="G304" s="20"/>
      <c r="H304" s="20"/>
      <c r="I304" s="25"/>
      <c r="J304" s="20"/>
      <c r="K304" s="20"/>
      <c r="L304" s="20" t="s">
        <v>770</v>
      </c>
      <c r="M304" s="50">
        <v>5</v>
      </c>
      <c r="N304" s="20" t="s">
        <v>771</v>
      </c>
      <c r="O304" s="20" t="s">
        <v>24</v>
      </c>
      <c r="P304" s="31" t="s">
        <v>772</v>
      </c>
      <c r="Q304" s="51">
        <v>1.47</v>
      </c>
      <c r="R304" s="31" t="s">
        <v>773</v>
      </c>
      <c r="S304" s="52" t="s">
        <v>27</v>
      </c>
    </row>
    <row r="305" ht="12" spans="1:19">
      <c r="A305" s="20"/>
      <c r="B305" s="20"/>
      <c r="C305" s="20"/>
      <c r="D305" s="20"/>
      <c r="E305" s="20"/>
      <c r="F305" s="20"/>
      <c r="G305" s="20"/>
      <c r="H305" s="20"/>
      <c r="I305" s="25"/>
      <c r="J305" s="20"/>
      <c r="K305" s="20"/>
      <c r="L305" s="20"/>
      <c r="M305" s="50"/>
      <c r="N305" s="20"/>
      <c r="O305" s="20"/>
      <c r="P305" s="31" t="s">
        <v>774</v>
      </c>
      <c r="Q305" s="51">
        <v>3.57</v>
      </c>
      <c r="R305" s="31" t="s">
        <v>775</v>
      </c>
      <c r="S305" s="52" t="s">
        <v>27</v>
      </c>
    </row>
    <row r="306" ht="13.5" customHeight="1" spans="1:19">
      <c r="A306" s="20"/>
      <c r="B306" s="20"/>
      <c r="C306" s="20"/>
      <c r="D306" s="20"/>
      <c r="E306" s="20"/>
      <c r="F306" s="20"/>
      <c r="G306" s="20"/>
      <c r="H306" s="20"/>
      <c r="I306" s="25"/>
      <c r="J306" s="20"/>
      <c r="K306" s="20"/>
      <c r="L306" s="20" t="s">
        <v>776</v>
      </c>
      <c r="M306" s="50">
        <v>17.7</v>
      </c>
      <c r="N306" s="20" t="s">
        <v>403</v>
      </c>
      <c r="O306" s="20" t="s">
        <v>86</v>
      </c>
      <c r="P306" s="31" t="s">
        <v>777</v>
      </c>
      <c r="Q306" s="51">
        <v>2.83</v>
      </c>
      <c r="R306" s="31" t="s">
        <v>778</v>
      </c>
      <c r="S306" s="16" t="s">
        <v>27</v>
      </c>
    </row>
    <row r="307" ht="12" spans="1:19">
      <c r="A307" s="20"/>
      <c r="B307" s="20"/>
      <c r="C307" s="20"/>
      <c r="D307" s="20"/>
      <c r="E307" s="20"/>
      <c r="F307" s="20"/>
      <c r="G307" s="20"/>
      <c r="H307" s="20"/>
      <c r="I307" s="25"/>
      <c r="J307" s="20"/>
      <c r="K307" s="20"/>
      <c r="L307" s="20"/>
      <c r="M307" s="50"/>
      <c r="N307" s="20"/>
      <c r="O307" s="20"/>
      <c r="P307" s="31" t="s">
        <v>779</v>
      </c>
      <c r="Q307" s="51">
        <v>2.49</v>
      </c>
      <c r="R307" s="31" t="s">
        <v>780</v>
      </c>
      <c r="S307" s="16" t="s">
        <v>27</v>
      </c>
    </row>
    <row r="308" ht="12" spans="1:19">
      <c r="A308" s="20"/>
      <c r="B308" s="20"/>
      <c r="C308" s="20"/>
      <c r="D308" s="20"/>
      <c r="E308" s="20"/>
      <c r="F308" s="20"/>
      <c r="G308" s="20"/>
      <c r="H308" s="20"/>
      <c r="I308" s="25"/>
      <c r="J308" s="20"/>
      <c r="K308" s="20"/>
      <c r="L308" s="20"/>
      <c r="M308" s="50"/>
      <c r="N308" s="20"/>
      <c r="O308" s="20"/>
      <c r="P308" s="31" t="s">
        <v>781</v>
      </c>
      <c r="Q308" s="51">
        <v>4.47</v>
      </c>
      <c r="R308" s="31" t="s">
        <v>782</v>
      </c>
      <c r="S308" s="16" t="s">
        <v>27</v>
      </c>
    </row>
    <row r="309" ht="12" spans="1:19">
      <c r="A309" s="20"/>
      <c r="B309" s="20"/>
      <c r="C309" s="20"/>
      <c r="D309" s="20"/>
      <c r="E309" s="20"/>
      <c r="F309" s="20"/>
      <c r="G309" s="20"/>
      <c r="H309" s="20"/>
      <c r="I309" s="25"/>
      <c r="J309" s="20"/>
      <c r="K309" s="20"/>
      <c r="L309" s="20"/>
      <c r="M309" s="50"/>
      <c r="N309" s="20"/>
      <c r="O309" s="20"/>
      <c r="P309" s="31" t="s">
        <v>404</v>
      </c>
      <c r="Q309" s="51">
        <v>3.5</v>
      </c>
      <c r="R309" s="31" t="s">
        <v>405</v>
      </c>
      <c r="S309" s="16" t="s">
        <v>27</v>
      </c>
    </row>
    <row r="310" ht="12" spans="1:19">
      <c r="A310" s="20"/>
      <c r="B310" s="20"/>
      <c r="C310" s="20"/>
      <c r="D310" s="20"/>
      <c r="E310" s="20"/>
      <c r="F310" s="20"/>
      <c r="G310" s="20"/>
      <c r="H310" s="20"/>
      <c r="I310" s="25"/>
      <c r="J310" s="20"/>
      <c r="K310" s="20"/>
      <c r="L310" s="20"/>
      <c r="M310" s="50"/>
      <c r="N310" s="20"/>
      <c r="O310" s="20"/>
      <c r="P310" s="31" t="s">
        <v>406</v>
      </c>
      <c r="Q310" s="51">
        <v>1.18</v>
      </c>
      <c r="R310" s="31" t="s">
        <v>783</v>
      </c>
      <c r="S310" s="16" t="s">
        <v>27</v>
      </c>
    </row>
    <row r="311" ht="12" spans="1:19">
      <c r="A311" s="20"/>
      <c r="B311" s="20"/>
      <c r="C311" s="20"/>
      <c r="D311" s="20"/>
      <c r="E311" s="20"/>
      <c r="F311" s="20"/>
      <c r="G311" s="20"/>
      <c r="H311" s="20"/>
      <c r="I311" s="25"/>
      <c r="J311" s="20"/>
      <c r="K311" s="20"/>
      <c r="L311" s="20"/>
      <c r="M311" s="50"/>
      <c r="N311" s="20"/>
      <c r="O311" s="20"/>
      <c r="P311" s="31" t="s">
        <v>784</v>
      </c>
      <c r="Q311" s="51">
        <v>2.02</v>
      </c>
      <c r="R311" s="31" t="s">
        <v>785</v>
      </c>
      <c r="S311" s="16" t="s">
        <v>27</v>
      </c>
    </row>
    <row r="312" ht="12" spans="1:19">
      <c r="A312" s="20"/>
      <c r="B312" s="20"/>
      <c r="C312" s="20"/>
      <c r="D312" s="20"/>
      <c r="E312" s="20"/>
      <c r="F312" s="20"/>
      <c r="G312" s="20"/>
      <c r="H312" s="20"/>
      <c r="I312" s="25"/>
      <c r="J312" s="20"/>
      <c r="K312" s="20"/>
      <c r="L312" s="20"/>
      <c r="M312" s="50"/>
      <c r="N312" s="20"/>
      <c r="O312" s="20"/>
      <c r="P312" s="31" t="s">
        <v>786</v>
      </c>
      <c r="Q312" s="51">
        <v>0.6</v>
      </c>
      <c r="R312" s="31" t="s">
        <v>787</v>
      </c>
      <c r="S312" s="16" t="s">
        <v>27</v>
      </c>
    </row>
    <row r="313" ht="12" spans="1:19">
      <c r="A313" s="20"/>
      <c r="B313" s="20"/>
      <c r="C313" s="20"/>
      <c r="D313" s="20"/>
      <c r="E313" s="20"/>
      <c r="F313" s="20"/>
      <c r="G313" s="20"/>
      <c r="H313" s="20"/>
      <c r="I313" s="25"/>
      <c r="J313" s="20"/>
      <c r="K313" s="20"/>
      <c r="L313" s="20"/>
      <c r="M313" s="50"/>
      <c r="N313" s="20"/>
      <c r="O313" s="20"/>
      <c r="P313" s="31" t="s">
        <v>788</v>
      </c>
      <c r="Q313" s="51">
        <v>0.89</v>
      </c>
      <c r="R313" s="31" t="s">
        <v>789</v>
      </c>
      <c r="S313" s="16" t="s">
        <v>27</v>
      </c>
    </row>
    <row r="314" ht="12" spans="1:19">
      <c r="A314" s="20"/>
      <c r="B314" s="20"/>
      <c r="C314" s="20"/>
      <c r="D314" s="20"/>
      <c r="E314" s="20"/>
      <c r="F314" s="20"/>
      <c r="G314" s="20"/>
      <c r="H314" s="20"/>
      <c r="I314" s="25"/>
      <c r="J314" s="20"/>
      <c r="K314" s="20"/>
      <c r="L314" s="20"/>
      <c r="M314" s="50"/>
      <c r="N314" s="20"/>
      <c r="O314" s="20"/>
      <c r="P314" s="31" t="s">
        <v>790</v>
      </c>
      <c r="Q314" s="51">
        <v>0.75</v>
      </c>
      <c r="R314" s="31" t="s">
        <v>791</v>
      </c>
      <c r="S314" s="16" t="s">
        <v>27</v>
      </c>
    </row>
    <row r="315" ht="12" spans="1:19">
      <c r="A315" s="20"/>
      <c r="B315" s="20"/>
      <c r="C315" s="20"/>
      <c r="D315" s="20"/>
      <c r="E315" s="20"/>
      <c r="F315" s="20"/>
      <c r="G315" s="20"/>
      <c r="H315" s="20"/>
      <c r="I315" s="25"/>
      <c r="J315" s="20"/>
      <c r="K315" s="20"/>
      <c r="L315" s="20"/>
      <c r="M315" s="50"/>
      <c r="N315" s="20"/>
      <c r="O315" s="20"/>
      <c r="P315" s="31" t="s">
        <v>792</v>
      </c>
      <c r="Q315" s="51">
        <v>0.95</v>
      </c>
      <c r="R315" s="31" t="s">
        <v>793</v>
      </c>
      <c r="S315" s="16" t="s">
        <v>27</v>
      </c>
    </row>
    <row r="316" ht="12" spans="1:19">
      <c r="A316" s="20"/>
      <c r="B316" s="20"/>
      <c r="C316" s="20"/>
      <c r="D316" s="20"/>
      <c r="E316" s="20"/>
      <c r="F316" s="20"/>
      <c r="G316" s="20"/>
      <c r="H316" s="20"/>
      <c r="I316" s="25"/>
      <c r="J316" s="20"/>
      <c r="K316" s="20"/>
      <c r="L316" s="20"/>
      <c r="M316" s="50"/>
      <c r="N316" s="20"/>
      <c r="O316" s="20"/>
      <c r="P316" s="31" t="s">
        <v>408</v>
      </c>
      <c r="Q316" s="51">
        <v>2.01</v>
      </c>
      <c r="R316" s="31" t="s">
        <v>794</v>
      </c>
      <c r="S316" s="16" t="s">
        <v>27</v>
      </c>
    </row>
    <row r="317" ht="12" spans="1:19">
      <c r="A317" s="20"/>
      <c r="B317" s="20"/>
      <c r="C317" s="20"/>
      <c r="D317" s="20"/>
      <c r="E317" s="20"/>
      <c r="F317" s="20"/>
      <c r="G317" s="20"/>
      <c r="H317" s="20"/>
      <c r="I317" s="25"/>
      <c r="J317" s="20"/>
      <c r="K317" s="20"/>
      <c r="L317" s="20"/>
      <c r="M317" s="50"/>
      <c r="N317" s="20"/>
      <c r="O317" s="20"/>
      <c r="P317" s="31" t="s">
        <v>795</v>
      </c>
      <c r="Q317" s="51">
        <v>2.09</v>
      </c>
      <c r="R317" s="31" t="s">
        <v>796</v>
      </c>
      <c r="S317" s="16" t="s">
        <v>27</v>
      </c>
    </row>
    <row r="318" ht="12" spans="1:19">
      <c r="A318" s="20"/>
      <c r="B318" s="20"/>
      <c r="C318" s="20"/>
      <c r="D318" s="20"/>
      <c r="E318" s="20"/>
      <c r="F318" s="20"/>
      <c r="G318" s="20"/>
      <c r="H318" s="20"/>
      <c r="I318" s="25"/>
      <c r="J318" s="20"/>
      <c r="K318" s="20"/>
      <c r="L318" s="20"/>
      <c r="M318" s="50"/>
      <c r="N318" s="20"/>
      <c r="O318" s="20"/>
      <c r="P318" s="31" t="s">
        <v>797</v>
      </c>
      <c r="Q318" s="51">
        <v>1.53</v>
      </c>
      <c r="R318" s="31" t="s">
        <v>798</v>
      </c>
      <c r="S318" s="16" t="s">
        <v>27</v>
      </c>
    </row>
    <row r="319" ht="12" spans="1:19">
      <c r="A319" s="20"/>
      <c r="B319" s="20"/>
      <c r="C319" s="20"/>
      <c r="D319" s="20"/>
      <c r="E319" s="20"/>
      <c r="F319" s="20"/>
      <c r="G319" s="20"/>
      <c r="H319" s="20"/>
      <c r="I319" s="25"/>
      <c r="J319" s="20"/>
      <c r="K319" s="20"/>
      <c r="L319" s="20" t="s">
        <v>799</v>
      </c>
      <c r="M319" s="50">
        <v>3</v>
      </c>
      <c r="N319" s="20" t="s">
        <v>800</v>
      </c>
      <c r="O319" s="20" t="s">
        <v>801</v>
      </c>
      <c r="P319" s="31" t="s">
        <v>802</v>
      </c>
      <c r="Q319" s="51">
        <v>1.53</v>
      </c>
      <c r="R319" s="31" t="s">
        <v>803</v>
      </c>
      <c r="S319" s="16" t="s">
        <v>43</v>
      </c>
    </row>
    <row r="320" ht="12" spans="1:19">
      <c r="A320" s="20"/>
      <c r="B320" s="20"/>
      <c r="C320" s="20"/>
      <c r="D320" s="20"/>
      <c r="E320" s="20"/>
      <c r="F320" s="20"/>
      <c r="G320" s="20"/>
      <c r="H320" s="20"/>
      <c r="I320" s="25"/>
      <c r="J320" s="20"/>
      <c r="K320" s="20"/>
      <c r="L320" s="20"/>
      <c r="M320" s="50"/>
      <c r="N320" s="20"/>
      <c r="O320" s="20"/>
      <c r="P320" s="31" t="s">
        <v>804</v>
      </c>
      <c r="Q320" s="51">
        <v>0.7</v>
      </c>
      <c r="R320" s="31" t="s">
        <v>805</v>
      </c>
      <c r="S320" s="16" t="s">
        <v>43</v>
      </c>
    </row>
    <row r="321" ht="12" spans="1:19">
      <c r="A321" s="20"/>
      <c r="B321" s="20"/>
      <c r="C321" s="20"/>
      <c r="D321" s="20"/>
      <c r="E321" s="20"/>
      <c r="F321" s="20"/>
      <c r="G321" s="20"/>
      <c r="H321" s="20"/>
      <c r="I321" s="25"/>
      <c r="J321" s="20"/>
      <c r="K321" s="20"/>
      <c r="L321" s="20"/>
      <c r="M321" s="50"/>
      <c r="N321" s="20"/>
      <c r="O321" s="20"/>
      <c r="P321" s="31" t="s">
        <v>377</v>
      </c>
      <c r="Q321" s="51">
        <v>0.11</v>
      </c>
      <c r="R321" s="31" t="s">
        <v>806</v>
      </c>
      <c r="S321" s="16" t="s">
        <v>43</v>
      </c>
    </row>
    <row r="322" ht="12" spans="1:19">
      <c r="A322" s="20"/>
      <c r="B322" s="20"/>
      <c r="C322" s="20"/>
      <c r="D322" s="20"/>
      <c r="E322" s="20"/>
      <c r="F322" s="20"/>
      <c r="G322" s="20"/>
      <c r="H322" s="20"/>
      <c r="I322" s="25"/>
      <c r="J322" s="20"/>
      <c r="K322" s="20"/>
      <c r="L322" s="20"/>
      <c r="M322" s="50"/>
      <c r="N322" s="20"/>
      <c r="O322" s="20"/>
      <c r="P322" s="31" t="s">
        <v>439</v>
      </c>
      <c r="Q322" s="51">
        <v>1.47</v>
      </c>
      <c r="R322" s="31" t="s">
        <v>807</v>
      </c>
      <c r="S322" s="16" t="s">
        <v>43</v>
      </c>
    </row>
    <row r="323" ht="24" spans="1:19">
      <c r="A323" s="20"/>
      <c r="B323" s="20"/>
      <c r="C323" s="20"/>
      <c r="D323" s="20"/>
      <c r="E323" s="20"/>
      <c r="F323" s="20"/>
      <c r="G323" s="20"/>
      <c r="H323" s="20"/>
      <c r="I323" s="25"/>
      <c r="J323" s="20"/>
      <c r="K323" s="20"/>
      <c r="L323" s="20" t="s">
        <v>808</v>
      </c>
      <c r="M323" s="50">
        <v>1.7</v>
      </c>
      <c r="N323" s="20" t="s">
        <v>809</v>
      </c>
      <c r="O323" s="20" t="s">
        <v>810</v>
      </c>
      <c r="P323" s="31" t="s">
        <v>387</v>
      </c>
      <c r="Q323" s="51">
        <v>1.7</v>
      </c>
      <c r="R323" s="31" t="s">
        <v>811</v>
      </c>
      <c r="S323" s="16" t="s">
        <v>812</v>
      </c>
    </row>
    <row r="324" ht="12" spans="1:19">
      <c r="A324" s="20"/>
      <c r="B324" s="20"/>
      <c r="C324" s="20"/>
      <c r="D324" s="20"/>
      <c r="E324" s="20"/>
      <c r="F324" s="20"/>
      <c r="G324" s="20"/>
      <c r="H324" s="20"/>
      <c r="I324" s="25"/>
      <c r="J324" s="20"/>
      <c r="K324" s="20"/>
      <c r="L324" s="20" t="s">
        <v>813</v>
      </c>
      <c r="M324" s="50">
        <v>4.6</v>
      </c>
      <c r="N324" s="20" t="s">
        <v>814</v>
      </c>
      <c r="O324" s="20" t="s">
        <v>815</v>
      </c>
      <c r="P324" s="31" t="s">
        <v>431</v>
      </c>
      <c r="Q324" s="51">
        <v>0.67</v>
      </c>
      <c r="R324" s="31" t="s">
        <v>816</v>
      </c>
      <c r="S324" s="16" t="s">
        <v>108</v>
      </c>
    </row>
    <row r="325" ht="12" spans="1:19">
      <c r="A325" s="20"/>
      <c r="B325" s="20"/>
      <c r="C325" s="20"/>
      <c r="D325" s="20"/>
      <c r="E325" s="20"/>
      <c r="F325" s="20"/>
      <c r="G325" s="20"/>
      <c r="H325" s="20"/>
      <c r="I325" s="25"/>
      <c r="J325" s="20"/>
      <c r="K325" s="20"/>
      <c r="L325" s="20"/>
      <c r="M325" s="50"/>
      <c r="N325" s="20"/>
      <c r="O325" s="20"/>
      <c r="P325" s="31" t="s">
        <v>433</v>
      </c>
      <c r="Q325" s="51">
        <v>1</v>
      </c>
      <c r="R325" s="31" t="s">
        <v>434</v>
      </c>
      <c r="S325" s="16" t="s">
        <v>27</v>
      </c>
    </row>
    <row r="326" ht="12" spans="1:19">
      <c r="A326" s="20"/>
      <c r="B326" s="20"/>
      <c r="C326" s="20"/>
      <c r="D326" s="20"/>
      <c r="E326" s="20"/>
      <c r="F326" s="20"/>
      <c r="G326" s="20"/>
      <c r="H326" s="20"/>
      <c r="I326" s="25"/>
      <c r="J326" s="20"/>
      <c r="K326" s="20"/>
      <c r="L326" s="20"/>
      <c r="M326" s="50"/>
      <c r="N326" s="20"/>
      <c r="O326" s="20"/>
      <c r="P326" s="31" t="s">
        <v>817</v>
      </c>
      <c r="Q326" s="51">
        <v>2</v>
      </c>
      <c r="R326" s="31" t="s">
        <v>818</v>
      </c>
      <c r="S326" s="16" t="s">
        <v>108</v>
      </c>
    </row>
    <row r="327" ht="12" spans="1:19">
      <c r="A327" s="20"/>
      <c r="B327" s="20"/>
      <c r="C327" s="20"/>
      <c r="D327" s="20"/>
      <c r="E327" s="20"/>
      <c r="F327" s="20"/>
      <c r="G327" s="20"/>
      <c r="H327" s="20"/>
      <c r="I327" s="25"/>
      <c r="J327" s="20"/>
      <c r="K327" s="20"/>
      <c r="L327" s="20"/>
      <c r="M327" s="50"/>
      <c r="N327" s="20"/>
      <c r="O327" s="20"/>
      <c r="P327" s="31" t="s">
        <v>435</v>
      </c>
      <c r="Q327" s="51">
        <v>1</v>
      </c>
      <c r="R327" s="31" t="s">
        <v>819</v>
      </c>
      <c r="S327" s="16" t="s">
        <v>43</v>
      </c>
    </row>
    <row r="328" ht="12" spans="1:19">
      <c r="A328" s="20">
        <v>4</v>
      </c>
      <c r="B328" s="20" t="s">
        <v>820</v>
      </c>
      <c r="C328" s="20">
        <v>101.83</v>
      </c>
      <c r="D328" s="20" t="s">
        <v>821</v>
      </c>
      <c r="E328" s="20" t="s">
        <v>822</v>
      </c>
      <c r="F328" s="20" t="s">
        <v>823</v>
      </c>
      <c r="G328" s="20" t="s">
        <v>824</v>
      </c>
      <c r="H328" s="20" t="s">
        <v>825</v>
      </c>
      <c r="I328" s="25">
        <v>19.4</v>
      </c>
      <c r="J328" s="20" t="s">
        <v>826</v>
      </c>
      <c r="K328" s="20" t="s">
        <v>827</v>
      </c>
      <c r="L328" s="20" t="s">
        <v>828</v>
      </c>
      <c r="M328" s="25">
        <v>16.2</v>
      </c>
      <c r="N328" s="20" t="s">
        <v>829</v>
      </c>
      <c r="O328" s="20" t="s">
        <v>24</v>
      </c>
      <c r="P328" s="16" t="s">
        <v>830</v>
      </c>
      <c r="Q328" s="30">
        <v>4.05</v>
      </c>
      <c r="R328" s="16" t="s">
        <v>831</v>
      </c>
      <c r="S328" s="26" t="s">
        <v>832</v>
      </c>
    </row>
    <row r="329" ht="12" spans="1:19">
      <c r="A329" s="20"/>
      <c r="B329" s="20"/>
      <c r="C329" s="20"/>
      <c r="D329" s="20"/>
      <c r="E329" s="20"/>
      <c r="F329" s="20"/>
      <c r="G329" s="20"/>
      <c r="H329" s="20"/>
      <c r="I329" s="25"/>
      <c r="J329" s="20"/>
      <c r="K329" s="20"/>
      <c r="L329" s="20"/>
      <c r="M329" s="25"/>
      <c r="N329" s="20"/>
      <c r="O329" s="20"/>
      <c r="P329" s="16" t="s">
        <v>833</v>
      </c>
      <c r="Q329" s="30">
        <v>4.5</v>
      </c>
      <c r="R329" s="16" t="s">
        <v>834</v>
      </c>
      <c r="S329" s="26" t="s">
        <v>27</v>
      </c>
    </row>
    <row r="330" ht="62" customHeight="1" spans="1:19">
      <c r="A330" s="20"/>
      <c r="B330" s="20"/>
      <c r="C330" s="20"/>
      <c r="D330" s="20"/>
      <c r="E330" s="20"/>
      <c r="F330" s="20"/>
      <c r="G330" s="20"/>
      <c r="H330" s="20"/>
      <c r="I330" s="25"/>
      <c r="J330" s="20"/>
      <c r="K330" s="20"/>
      <c r="L330" s="20"/>
      <c r="M330" s="25"/>
      <c r="N330" s="20"/>
      <c r="O330" s="20"/>
      <c r="P330" s="16" t="s">
        <v>835</v>
      </c>
      <c r="Q330" s="30">
        <v>7.65</v>
      </c>
      <c r="R330" s="16" t="s">
        <v>836</v>
      </c>
      <c r="S330" s="26" t="s">
        <v>27</v>
      </c>
    </row>
    <row r="331" s="15" customFormat="1" ht="25" customHeight="1" spans="1:19">
      <c r="A331" s="20"/>
      <c r="B331" s="20"/>
      <c r="C331" s="20"/>
      <c r="D331" s="20"/>
      <c r="E331" s="20"/>
      <c r="F331" s="20"/>
      <c r="G331" s="20"/>
      <c r="H331" s="20"/>
      <c r="I331" s="25"/>
      <c r="J331" s="20"/>
      <c r="K331" s="20"/>
      <c r="L331" s="20" t="s">
        <v>837</v>
      </c>
      <c r="M331" s="25">
        <v>3.2</v>
      </c>
      <c r="N331" s="20" t="s">
        <v>838</v>
      </c>
      <c r="O331" s="20" t="s">
        <v>839</v>
      </c>
      <c r="P331" s="16" t="s">
        <v>830</v>
      </c>
      <c r="Q331" s="30">
        <v>3.2</v>
      </c>
      <c r="R331" s="16" t="s">
        <v>831</v>
      </c>
      <c r="S331" s="26" t="s">
        <v>832</v>
      </c>
    </row>
    <row r="332" s="14" customFormat="1" ht="13.5" customHeight="1" spans="1:19">
      <c r="A332" s="20"/>
      <c r="B332" s="20"/>
      <c r="C332" s="20"/>
      <c r="D332" s="20"/>
      <c r="E332" s="20"/>
      <c r="F332" s="20"/>
      <c r="G332" s="20"/>
      <c r="H332" s="20" t="s">
        <v>840</v>
      </c>
      <c r="I332" s="20">
        <v>71.83</v>
      </c>
      <c r="J332" s="20" t="s">
        <v>841</v>
      </c>
      <c r="K332" s="20" t="s">
        <v>842</v>
      </c>
      <c r="L332" s="20" t="s">
        <v>843</v>
      </c>
      <c r="M332" s="25">
        <v>54.13</v>
      </c>
      <c r="N332" s="55" t="s">
        <v>844</v>
      </c>
      <c r="O332" s="20" t="s">
        <v>467</v>
      </c>
      <c r="P332" s="16" t="s">
        <v>845</v>
      </c>
      <c r="Q332" s="16">
        <v>19</v>
      </c>
      <c r="R332" s="16" t="s">
        <v>846</v>
      </c>
      <c r="S332" s="16" t="s">
        <v>27</v>
      </c>
    </row>
    <row r="333" s="14" customFormat="1" ht="12" spans="1:19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5"/>
      <c r="N333" s="55"/>
      <c r="O333" s="20"/>
      <c r="P333" s="16" t="s">
        <v>847</v>
      </c>
      <c r="Q333" s="16"/>
      <c r="R333" s="16" t="s">
        <v>848</v>
      </c>
      <c r="S333" s="16" t="s">
        <v>27</v>
      </c>
    </row>
    <row r="334" s="14" customFormat="1" ht="12" spans="1:19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5"/>
      <c r="N334" s="55"/>
      <c r="O334" s="20"/>
      <c r="P334" s="16" t="s">
        <v>849</v>
      </c>
      <c r="Q334" s="16"/>
      <c r="R334" s="16" t="s">
        <v>850</v>
      </c>
      <c r="S334" s="16" t="s">
        <v>27</v>
      </c>
    </row>
    <row r="335" s="14" customFormat="1" ht="12" spans="1:19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5"/>
      <c r="N335" s="55"/>
      <c r="O335" s="20"/>
      <c r="P335" s="16" t="s">
        <v>851</v>
      </c>
      <c r="Q335" s="16"/>
      <c r="R335" s="16" t="s">
        <v>852</v>
      </c>
      <c r="S335" s="16" t="s">
        <v>27</v>
      </c>
    </row>
    <row r="336" s="14" customFormat="1" ht="12" spans="1:19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5"/>
      <c r="N336" s="55"/>
      <c r="O336" s="20"/>
      <c r="P336" s="16" t="s">
        <v>58</v>
      </c>
      <c r="Q336" s="16"/>
      <c r="R336" s="26" t="s">
        <v>59</v>
      </c>
      <c r="S336" s="26" t="s">
        <v>27</v>
      </c>
    </row>
    <row r="337" s="14" customFormat="1" ht="12" spans="1:19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5"/>
      <c r="N337" s="55"/>
      <c r="O337" s="20"/>
      <c r="P337" s="16" t="s">
        <v>853</v>
      </c>
      <c r="Q337" s="16"/>
      <c r="R337" s="16" t="s">
        <v>854</v>
      </c>
      <c r="S337" s="16" t="s">
        <v>27</v>
      </c>
    </row>
    <row r="338" s="14" customFormat="1" ht="12" spans="1:19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 t="s">
        <v>855</v>
      </c>
      <c r="M338" s="25"/>
      <c r="N338" s="55" t="s">
        <v>856</v>
      </c>
      <c r="O338" s="20" t="s">
        <v>857</v>
      </c>
      <c r="P338" s="28" t="s">
        <v>858</v>
      </c>
      <c r="Q338" s="16"/>
      <c r="R338" s="28" t="s">
        <v>859</v>
      </c>
      <c r="S338" s="28" t="s">
        <v>27</v>
      </c>
    </row>
    <row r="339" s="14" customFormat="1" ht="12" spans="1:1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5"/>
      <c r="N339" s="55"/>
      <c r="O339" s="20"/>
      <c r="P339" s="16" t="s">
        <v>860</v>
      </c>
      <c r="Q339" s="16"/>
      <c r="R339" s="16" t="s">
        <v>861</v>
      </c>
      <c r="S339" s="16" t="s">
        <v>27</v>
      </c>
    </row>
    <row r="340" s="14" customFormat="1" ht="12" spans="1:19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5"/>
      <c r="N340" s="55"/>
      <c r="O340" s="20"/>
      <c r="P340" s="16" t="s">
        <v>862</v>
      </c>
      <c r="Q340" s="16"/>
      <c r="R340" s="16" t="s">
        <v>863</v>
      </c>
      <c r="S340" s="16" t="s">
        <v>27</v>
      </c>
    </row>
    <row r="341" s="14" customFormat="1" ht="12" spans="1:19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5"/>
      <c r="N341" s="55"/>
      <c r="O341" s="20"/>
      <c r="P341" s="16" t="s">
        <v>847</v>
      </c>
      <c r="Q341" s="16"/>
      <c r="R341" s="16" t="s">
        <v>848</v>
      </c>
      <c r="S341" s="16" t="s">
        <v>27</v>
      </c>
    </row>
    <row r="342" s="14" customFormat="1" ht="12" spans="1:19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 t="s">
        <v>864</v>
      </c>
      <c r="M342" s="25"/>
      <c r="N342" s="55" t="s">
        <v>865</v>
      </c>
      <c r="O342" s="20" t="s">
        <v>857</v>
      </c>
      <c r="P342" s="16" t="s">
        <v>866</v>
      </c>
      <c r="Q342" s="16">
        <v>10.56</v>
      </c>
      <c r="R342" s="16" t="s">
        <v>867</v>
      </c>
      <c r="S342" s="16" t="s">
        <v>27</v>
      </c>
    </row>
    <row r="343" s="14" customFormat="1" ht="12" spans="1:19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5"/>
      <c r="N343" s="55"/>
      <c r="O343" s="20"/>
      <c r="P343" s="16" t="s">
        <v>868</v>
      </c>
      <c r="Q343" s="16"/>
      <c r="R343" s="16" t="s">
        <v>869</v>
      </c>
      <c r="S343" s="16" t="s">
        <v>27</v>
      </c>
    </row>
    <row r="344" s="14" customFormat="1" ht="12" spans="1:19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5"/>
      <c r="N344" s="55"/>
      <c r="O344" s="20"/>
      <c r="P344" s="16" t="s">
        <v>870</v>
      </c>
      <c r="Q344" s="16"/>
      <c r="R344" s="16" t="s">
        <v>871</v>
      </c>
      <c r="S344" s="16" t="s">
        <v>27</v>
      </c>
    </row>
    <row r="345" s="14" customFormat="1" ht="12" spans="1:19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5"/>
      <c r="N345" s="55"/>
      <c r="O345" s="20"/>
      <c r="P345" s="16" t="s">
        <v>872</v>
      </c>
      <c r="Q345" s="16"/>
      <c r="R345" s="16" t="s">
        <v>873</v>
      </c>
      <c r="S345" s="16" t="s">
        <v>27</v>
      </c>
    </row>
    <row r="346" s="14" customFormat="1" ht="12" spans="1:19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5"/>
      <c r="N346" s="55"/>
      <c r="O346" s="20"/>
      <c r="P346" s="16" t="s">
        <v>849</v>
      </c>
      <c r="Q346" s="16"/>
      <c r="R346" s="16" t="s">
        <v>850</v>
      </c>
      <c r="S346" s="16" t="s">
        <v>27</v>
      </c>
    </row>
    <row r="347" ht="15.95" customHeight="1" spans="1:19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 t="s">
        <v>874</v>
      </c>
      <c r="M347" s="25"/>
      <c r="N347" s="55" t="s">
        <v>875</v>
      </c>
      <c r="O347" s="20" t="s">
        <v>876</v>
      </c>
      <c r="P347" s="28" t="s">
        <v>877</v>
      </c>
      <c r="Q347" s="28">
        <v>14.13</v>
      </c>
      <c r="R347" s="28" t="s">
        <v>878</v>
      </c>
      <c r="S347" s="28" t="s">
        <v>27</v>
      </c>
    </row>
    <row r="348" ht="12" spans="1:19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5"/>
      <c r="N348" s="55"/>
      <c r="O348" s="20"/>
      <c r="P348" s="16" t="s">
        <v>879</v>
      </c>
      <c r="Q348" s="28"/>
      <c r="R348" s="16" t="s">
        <v>880</v>
      </c>
      <c r="S348" s="16" t="s">
        <v>27</v>
      </c>
    </row>
    <row r="349" ht="12" spans="1:1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5"/>
      <c r="N349" s="55"/>
      <c r="O349" s="20"/>
      <c r="P349" s="16" t="s">
        <v>56</v>
      </c>
      <c r="Q349" s="28"/>
      <c r="R349" s="26" t="s">
        <v>57</v>
      </c>
      <c r="S349" s="26" t="s">
        <v>27</v>
      </c>
    </row>
    <row r="350" ht="13.5" customHeight="1" spans="1:19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5"/>
      <c r="N350" s="55"/>
      <c r="O350" s="20"/>
      <c r="P350" s="26" t="s">
        <v>54</v>
      </c>
      <c r="Q350" s="28"/>
      <c r="R350" s="26" t="s">
        <v>55</v>
      </c>
      <c r="S350" s="26" t="s">
        <v>27</v>
      </c>
    </row>
    <row r="351" ht="12" spans="1:19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5"/>
      <c r="N351" s="55"/>
      <c r="O351" s="20"/>
      <c r="P351" s="16" t="s">
        <v>847</v>
      </c>
      <c r="Q351" s="28"/>
      <c r="R351" s="16" t="s">
        <v>848</v>
      </c>
      <c r="S351" s="16" t="s">
        <v>27</v>
      </c>
    </row>
    <row r="352" ht="12" spans="1:19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5"/>
      <c r="N352" s="55"/>
      <c r="O352" s="20"/>
      <c r="P352" s="16" t="s">
        <v>58</v>
      </c>
      <c r="Q352" s="28"/>
      <c r="R352" s="26" t="s">
        <v>59</v>
      </c>
      <c r="S352" s="26" t="s">
        <v>27</v>
      </c>
    </row>
    <row r="353" ht="12" spans="1:19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 t="s">
        <v>881</v>
      </c>
      <c r="M353" s="25"/>
      <c r="N353" s="55" t="s">
        <v>882</v>
      </c>
      <c r="O353" s="20" t="s">
        <v>857</v>
      </c>
      <c r="P353" s="28" t="s">
        <v>858</v>
      </c>
      <c r="Q353" s="28">
        <v>10.44</v>
      </c>
      <c r="R353" s="28" t="s">
        <v>859</v>
      </c>
      <c r="S353" s="28" t="s">
        <v>27</v>
      </c>
    </row>
    <row r="354" ht="12" spans="1:19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5"/>
      <c r="N354" s="55"/>
      <c r="O354" s="20"/>
      <c r="P354" s="16" t="s">
        <v>860</v>
      </c>
      <c r="Q354" s="28"/>
      <c r="R354" s="16" t="s">
        <v>861</v>
      </c>
      <c r="S354" s="16" t="s">
        <v>27</v>
      </c>
    </row>
    <row r="355" ht="12" spans="1:19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5"/>
      <c r="N355" s="55"/>
      <c r="O355" s="20"/>
      <c r="P355" s="16" t="s">
        <v>862</v>
      </c>
      <c r="Q355" s="28"/>
      <c r="R355" s="16" t="s">
        <v>863</v>
      </c>
      <c r="S355" s="16" t="s">
        <v>27</v>
      </c>
    </row>
    <row r="356" ht="12" spans="1:19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5"/>
      <c r="N356" s="55"/>
      <c r="O356" s="20"/>
      <c r="P356" s="16" t="s">
        <v>868</v>
      </c>
      <c r="Q356" s="28"/>
      <c r="R356" s="16" t="s">
        <v>869</v>
      </c>
      <c r="S356" s="16" t="s">
        <v>27</v>
      </c>
    </row>
    <row r="357" ht="12" spans="1:19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5"/>
      <c r="N357" s="55"/>
      <c r="O357" s="20"/>
      <c r="P357" s="16" t="s">
        <v>851</v>
      </c>
      <c r="Q357" s="28"/>
      <c r="R357" s="16" t="s">
        <v>852</v>
      </c>
      <c r="S357" s="16" t="s">
        <v>27</v>
      </c>
    </row>
    <row r="358" ht="12" spans="1:19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 t="s">
        <v>883</v>
      </c>
      <c r="M358" s="25">
        <v>0.89</v>
      </c>
      <c r="N358" s="20" t="s">
        <v>884</v>
      </c>
      <c r="O358" s="20" t="s">
        <v>24</v>
      </c>
      <c r="P358" s="16" t="s">
        <v>885</v>
      </c>
      <c r="Q358" s="16">
        <v>0.89</v>
      </c>
      <c r="R358" s="16" t="s">
        <v>886</v>
      </c>
      <c r="S358" s="16" t="s">
        <v>27</v>
      </c>
    </row>
    <row r="359" ht="12" spans="1:1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 t="s">
        <v>887</v>
      </c>
      <c r="M359" s="25">
        <v>5.2</v>
      </c>
      <c r="N359" s="20" t="s">
        <v>888</v>
      </c>
      <c r="O359" s="20" t="s">
        <v>889</v>
      </c>
      <c r="P359" s="24" t="s">
        <v>890</v>
      </c>
      <c r="Q359" s="24">
        <v>1.28</v>
      </c>
      <c r="R359" s="24" t="s">
        <v>891</v>
      </c>
      <c r="S359" s="26" t="s">
        <v>27</v>
      </c>
    </row>
    <row r="360" ht="12" spans="1:19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5"/>
      <c r="N360" s="20"/>
      <c r="O360" s="20"/>
      <c r="P360" s="24" t="s">
        <v>892</v>
      </c>
      <c r="Q360" s="24">
        <v>0.33</v>
      </c>
      <c r="R360" s="24" t="s">
        <v>893</v>
      </c>
      <c r="S360" s="26" t="s">
        <v>27</v>
      </c>
    </row>
    <row r="361" ht="12" spans="1:19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5"/>
      <c r="N361" s="20"/>
      <c r="O361" s="20"/>
      <c r="P361" s="24" t="s">
        <v>894</v>
      </c>
      <c r="Q361" s="24">
        <v>0.6</v>
      </c>
      <c r="R361" s="24" t="s">
        <v>895</v>
      </c>
      <c r="S361" s="26" t="s">
        <v>27</v>
      </c>
    </row>
    <row r="362" ht="12" spans="1:19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5"/>
      <c r="N362" s="20"/>
      <c r="O362" s="20"/>
      <c r="P362" s="24" t="s">
        <v>896</v>
      </c>
      <c r="Q362" s="24">
        <v>0.95</v>
      </c>
      <c r="R362" s="24" t="s">
        <v>897</v>
      </c>
      <c r="S362" s="26" t="s">
        <v>27</v>
      </c>
    </row>
    <row r="363" ht="12" spans="1:19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5"/>
      <c r="N363" s="20"/>
      <c r="O363" s="20"/>
      <c r="P363" s="24" t="s">
        <v>898</v>
      </c>
      <c r="Q363" s="24">
        <v>0.39</v>
      </c>
      <c r="R363" s="24" t="s">
        <v>899</v>
      </c>
      <c r="S363" s="26" t="s">
        <v>27</v>
      </c>
    </row>
    <row r="364" ht="12" spans="1:19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5"/>
      <c r="N364" s="20"/>
      <c r="O364" s="20"/>
      <c r="P364" s="24" t="s">
        <v>900</v>
      </c>
      <c r="Q364" s="24">
        <v>0.39</v>
      </c>
      <c r="R364" s="24" t="s">
        <v>901</v>
      </c>
      <c r="S364" s="26" t="s">
        <v>27</v>
      </c>
    </row>
    <row r="365" ht="13.5" customHeight="1" spans="1:19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5"/>
      <c r="N365" s="20"/>
      <c r="O365" s="20"/>
      <c r="P365" s="24" t="s">
        <v>902</v>
      </c>
      <c r="Q365" s="24">
        <v>0.32</v>
      </c>
      <c r="R365" s="24" t="s">
        <v>903</v>
      </c>
      <c r="S365" s="26" t="s">
        <v>27</v>
      </c>
    </row>
    <row r="366" ht="12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5"/>
      <c r="N366" s="20"/>
      <c r="O366" s="20"/>
      <c r="P366" s="24" t="s">
        <v>904</v>
      </c>
      <c r="Q366" s="24">
        <v>1.08</v>
      </c>
      <c r="R366" s="24" t="s">
        <v>905</v>
      </c>
      <c r="S366" s="26" t="s">
        <v>27</v>
      </c>
    </row>
    <row r="367" ht="12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5"/>
      <c r="N367" s="20"/>
      <c r="O367" s="20"/>
      <c r="P367" s="24" t="s">
        <v>906</v>
      </c>
      <c r="Q367" s="24">
        <v>0.14</v>
      </c>
      <c r="R367" s="24" t="s">
        <v>907</v>
      </c>
      <c r="S367" s="26" t="s">
        <v>27</v>
      </c>
    </row>
    <row r="368" ht="12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5"/>
      <c r="N368" s="20"/>
      <c r="O368" s="20"/>
      <c r="P368" s="24" t="s">
        <v>908</v>
      </c>
      <c r="Q368" s="24">
        <v>0.24</v>
      </c>
      <c r="R368" s="24" t="s">
        <v>909</v>
      </c>
      <c r="S368" s="26" t="s">
        <v>27</v>
      </c>
    </row>
    <row r="369" ht="12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5"/>
      <c r="N369" s="20"/>
      <c r="O369" s="20"/>
      <c r="P369" s="24" t="s">
        <v>910</v>
      </c>
      <c r="Q369" s="24">
        <v>0.78</v>
      </c>
      <c r="R369" s="24" t="s">
        <v>911</v>
      </c>
      <c r="S369" s="26" t="s">
        <v>27</v>
      </c>
    </row>
    <row r="370" ht="12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5"/>
      <c r="N370" s="20"/>
      <c r="O370" s="20"/>
      <c r="P370" s="24" t="s">
        <v>912</v>
      </c>
      <c r="Q370" s="24">
        <v>0.59</v>
      </c>
      <c r="R370" s="24" t="s">
        <v>913</v>
      </c>
      <c r="S370" s="26" t="s">
        <v>27</v>
      </c>
    </row>
    <row r="371" ht="12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5"/>
      <c r="N371" s="20"/>
      <c r="O371" s="20"/>
      <c r="P371" s="16" t="s">
        <v>914</v>
      </c>
      <c r="Q371" s="16">
        <v>1.46</v>
      </c>
      <c r="R371" s="24" t="s">
        <v>915</v>
      </c>
      <c r="S371" s="26" t="s">
        <v>27</v>
      </c>
    </row>
    <row r="372" ht="12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 t="s">
        <v>916</v>
      </c>
      <c r="M372" s="25">
        <v>9.23</v>
      </c>
      <c r="N372" s="20" t="s">
        <v>917</v>
      </c>
      <c r="O372" s="20" t="s">
        <v>889</v>
      </c>
      <c r="P372" s="56" t="s">
        <v>918</v>
      </c>
      <c r="Q372" s="57">
        <f>1.14+2.87</f>
        <v>4.01</v>
      </c>
      <c r="R372" s="16" t="s">
        <v>919</v>
      </c>
      <c r="S372" s="24" t="s">
        <v>920</v>
      </c>
    </row>
    <row r="373" ht="12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5"/>
      <c r="N373" s="20"/>
      <c r="O373" s="20"/>
      <c r="P373" s="56" t="s">
        <v>921</v>
      </c>
      <c r="Q373" s="57">
        <v>0.64</v>
      </c>
      <c r="R373" s="16" t="s">
        <v>922</v>
      </c>
      <c r="S373" s="24" t="s">
        <v>108</v>
      </c>
    </row>
    <row r="374" ht="12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5"/>
      <c r="N374" s="20"/>
      <c r="O374" s="20"/>
      <c r="P374" s="56" t="s">
        <v>923</v>
      </c>
      <c r="Q374" s="57">
        <v>2.16</v>
      </c>
      <c r="R374" s="16" t="s">
        <v>924</v>
      </c>
      <c r="S374" s="24" t="s">
        <v>920</v>
      </c>
    </row>
    <row r="375" ht="12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5"/>
      <c r="N375" s="20"/>
      <c r="O375" s="20"/>
      <c r="P375" s="56" t="s">
        <v>925</v>
      </c>
      <c r="Q375" s="57">
        <v>3.43</v>
      </c>
      <c r="R375" s="16" t="s">
        <v>926</v>
      </c>
      <c r="S375" s="24" t="s">
        <v>920</v>
      </c>
    </row>
    <row r="376" ht="12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5"/>
      <c r="N376" s="20"/>
      <c r="O376" s="20"/>
      <c r="P376" s="56" t="s">
        <v>927</v>
      </c>
      <c r="Q376" s="57">
        <v>1.45</v>
      </c>
      <c r="R376" s="16" t="s">
        <v>928</v>
      </c>
      <c r="S376" s="24" t="s">
        <v>108</v>
      </c>
    </row>
    <row r="377" ht="12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5"/>
      <c r="N377" s="20"/>
      <c r="O377" s="20"/>
      <c r="P377" s="56" t="s">
        <v>929</v>
      </c>
      <c r="Q377" s="57">
        <v>1.16</v>
      </c>
      <c r="R377" s="38" t="s">
        <v>930</v>
      </c>
      <c r="S377" s="24" t="s">
        <v>108</v>
      </c>
    </row>
    <row r="378" ht="12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5"/>
      <c r="N378" s="20"/>
      <c r="O378" s="20"/>
      <c r="P378" s="56" t="s">
        <v>931</v>
      </c>
      <c r="Q378" s="57">
        <v>1.45</v>
      </c>
      <c r="R378" s="16" t="s">
        <v>932</v>
      </c>
      <c r="S378" s="24" t="s">
        <v>920</v>
      </c>
    </row>
    <row r="379" ht="12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5"/>
      <c r="N379" s="20"/>
      <c r="O379" s="20"/>
      <c r="P379" s="56" t="s">
        <v>933</v>
      </c>
      <c r="Q379" s="57">
        <v>0.82</v>
      </c>
      <c r="R379" s="16" t="s">
        <v>934</v>
      </c>
      <c r="S379" s="24" t="s">
        <v>108</v>
      </c>
    </row>
    <row r="380" ht="12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5"/>
      <c r="N380" s="20"/>
      <c r="O380" s="20"/>
      <c r="P380" s="56" t="s">
        <v>935</v>
      </c>
      <c r="Q380" s="58">
        <f>1.27+0.45</f>
        <v>1.72</v>
      </c>
      <c r="R380" s="16" t="s">
        <v>936</v>
      </c>
      <c r="S380" s="16" t="s">
        <v>937</v>
      </c>
    </row>
    <row r="381" ht="12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5"/>
      <c r="N381" s="20"/>
      <c r="O381" s="20"/>
      <c r="P381" s="56" t="s">
        <v>938</v>
      </c>
      <c r="Q381" s="58">
        <v>0.95</v>
      </c>
      <c r="R381" s="16" t="s">
        <v>939</v>
      </c>
      <c r="S381" s="24" t="s">
        <v>108</v>
      </c>
    </row>
    <row r="382" ht="12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5"/>
      <c r="N382" s="20"/>
      <c r="O382" s="20"/>
      <c r="P382" s="56" t="s">
        <v>940</v>
      </c>
      <c r="Q382" s="57">
        <v>0.77</v>
      </c>
      <c r="R382" s="16" t="s">
        <v>941</v>
      </c>
      <c r="S382" s="24" t="s">
        <v>108</v>
      </c>
    </row>
    <row r="383" ht="12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5"/>
      <c r="N383" s="20"/>
      <c r="O383" s="20"/>
      <c r="P383" s="56" t="s">
        <v>942</v>
      </c>
      <c r="Q383" s="57">
        <v>0.43</v>
      </c>
      <c r="R383" s="16" t="s">
        <v>943</v>
      </c>
      <c r="S383" s="24" t="s">
        <v>108</v>
      </c>
    </row>
    <row r="384" ht="12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5"/>
      <c r="N384" s="20"/>
      <c r="O384" s="20"/>
      <c r="P384" s="56" t="s">
        <v>944</v>
      </c>
      <c r="Q384" s="57">
        <v>0.79</v>
      </c>
      <c r="R384" s="16" t="s">
        <v>945</v>
      </c>
      <c r="S384" s="24" t="s">
        <v>108</v>
      </c>
    </row>
    <row r="385" ht="12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 t="s">
        <v>946</v>
      </c>
      <c r="M385" s="25">
        <v>4</v>
      </c>
      <c r="N385" s="28" t="s">
        <v>947</v>
      </c>
      <c r="O385" s="28" t="s">
        <v>948</v>
      </c>
      <c r="P385" s="24" t="s">
        <v>918</v>
      </c>
      <c r="Q385" s="29" t="s">
        <v>949</v>
      </c>
      <c r="R385" s="28" t="s">
        <v>919</v>
      </c>
      <c r="S385" s="28" t="s">
        <v>950</v>
      </c>
    </row>
    <row r="386" ht="12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5"/>
      <c r="N386" s="28"/>
      <c r="O386" s="28"/>
      <c r="P386" s="28" t="s">
        <v>925</v>
      </c>
      <c r="Q386" s="29" t="s">
        <v>951</v>
      </c>
      <c r="R386" s="28" t="s">
        <v>926</v>
      </c>
      <c r="S386" s="28" t="s">
        <v>950</v>
      </c>
    </row>
    <row r="387" ht="12" spans="1:19">
      <c r="A387" s="20"/>
      <c r="B387" s="20"/>
      <c r="C387" s="20"/>
      <c r="D387" s="20"/>
      <c r="E387" s="20"/>
      <c r="F387" s="20"/>
      <c r="G387" s="20"/>
      <c r="H387" s="20" t="s">
        <v>952</v>
      </c>
      <c r="I387" s="25">
        <v>15.88</v>
      </c>
      <c r="J387" s="20" t="s">
        <v>953</v>
      </c>
      <c r="K387" s="20" t="s">
        <v>954</v>
      </c>
      <c r="L387" s="20" t="s">
        <v>955</v>
      </c>
      <c r="M387" s="25">
        <v>14.59</v>
      </c>
      <c r="N387" s="20" t="s">
        <v>956</v>
      </c>
      <c r="O387" s="20" t="s">
        <v>467</v>
      </c>
      <c r="P387" s="16" t="s">
        <v>885</v>
      </c>
      <c r="Q387" s="16">
        <v>0.89</v>
      </c>
      <c r="R387" s="16" t="s">
        <v>957</v>
      </c>
      <c r="S387" s="16" t="s">
        <v>108</v>
      </c>
    </row>
    <row r="388" ht="12" spans="1:19">
      <c r="A388" s="20"/>
      <c r="B388" s="20"/>
      <c r="C388" s="20"/>
      <c r="D388" s="20"/>
      <c r="E388" s="20"/>
      <c r="F388" s="20"/>
      <c r="G388" s="20"/>
      <c r="H388" s="20"/>
      <c r="I388" s="25"/>
      <c r="J388" s="20"/>
      <c r="K388" s="20"/>
      <c r="L388" s="20"/>
      <c r="M388" s="25"/>
      <c r="N388" s="20"/>
      <c r="O388" s="20"/>
      <c r="P388" s="16" t="s">
        <v>958</v>
      </c>
      <c r="Q388" s="16">
        <v>3.13</v>
      </c>
      <c r="R388" s="16" t="s">
        <v>959</v>
      </c>
      <c r="S388" s="16" t="s">
        <v>108</v>
      </c>
    </row>
    <row r="389" ht="12" spans="1:19">
      <c r="A389" s="20"/>
      <c r="B389" s="20"/>
      <c r="C389" s="20"/>
      <c r="D389" s="20"/>
      <c r="E389" s="20"/>
      <c r="F389" s="20"/>
      <c r="G389" s="20"/>
      <c r="H389" s="20"/>
      <c r="I389" s="25"/>
      <c r="J389" s="20"/>
      <c r="K389" s="20"/>
      <c r="L389" s="20"/>
      <c r="M389" s="25"/>
      <c r="N389" s="20"/>
      <c r="O389" s="20"/>
      <c r="P389" s="16" t="s">
        <v>960</v>
      </c>
      <c r="Q389" s="16">
        <v>1.62</v>
      </c>
      <c r="R389" s="16" t="s">
        <v>961</v>
      </c>
      <c r="S389" s="16" t="s">
        <v>108</v>
      </c>
    </row>
    <row r="390" ht="12" spans="1:19">
      <c r="A390" s="20"/>
      <c r="B390" s="20"/>
      <c r="C390" s="20"/>
      <c r="D390" s="20"/>
      <c r="E390" s="20"/>
      <c r="F390" s="20"/>
      <c r="G390" s="20"/>
      <c r="H390" s="20"/>
      <c r="I390" s="25"/>
      <c r="J390" s="20"/>
      <c r="K390" s="20"/>
      <c r="L390" s="20"/>
      <c r="M390" s="25"/>
      <c r="N390" s="20"/>
      <c r="O390" s="20"/>
      <c r="P390" s="16" t="s">
        <v>962</v>
      </c>
      <c r="Q390" s="16">
        <v>0.84</v>
      </c>
      <c r="R390" s="16" t="s">
        <v>963</v>
      </c>
      <c r="S390" s="16" t="s">
        <v>108</v>
      </c>
    </row>
    <row r="391" ht="12" spans="1:19">
      <c r="A391" s="20"/>
      <c r="B391" s="20"/>
      <c r="C391" s="20"/>
      <c r="D391" s="20"/>
      <c r="E391" s="20"/>
      <c r="F391" s="20"/>
      <c r="G391" s="20"/>
      <c r="H391" s="20"/>
      <c r="I391" s="25"/>
      <c r="J391" s="20"/>
      <c r="K391" s="20"/>
      <c r="L391" s="20"/>
      <c r="M391" s="25"/>
      <c r="N391" s="20"/>
      <c r="O391" s="20"/>
      <c r="P391" s="16" t="s">
        <v>964</v>
      </c>
      <c r="Q391" s="16">
        <v>0.84</v>
      </c>
      <c r="R391" s="16" t="s">
        <v>965</v>
      </c>
      <c r="S391" s="16" t="s">
        <v>108</v>
      </c>
    </row>
    <row r="392" ht="12" spans="1:19">
      <c r="A392" s="20"/>
      <c r="B392" s="20"/>
      <c r="C392" s="20"/>
      <c r="D392" s="20"/>
      <c r="E392" s="20"/>
      <c r="F392" s="20"/>
      <c r="G392" s="20"/>
      <c r="H392" s="20"/>
      <c r="I392" s="25"/>
      <c r="J392" s="20"/>
      <c r="K392" s="20"/>
      <c r="L392" s="20"/>
      <c r="M392" s="25"/>
      <c r="N392" s="20"/>
      <c r="O392" s="20"/>
      <c r="P392" s="16" t="s">
        <v>966</v>
      </c>
      <c r="Q392" s="16">
        <v>1.86</v>
      </c>
      <c r="R392" s="16" t="s">
        <v>967</v>
      </c>
      <c r="S392" s="16" t="s">
        <v>43</v>
      </c>
    </row>
    <row r="393" ht="12" spans="1:19">
      <c r="A393" s="20"/>
      <c r="B393" s="20"/>
      <c r="C393" s="20"/>
      <c r="D393" s="20"/>
      <c r="E393" s="20"/>
      <c r="F393" s="20"/>
      <c r="G393" s="20"/>
      <c r="H393" s="20"/>
      <c r="I393" s="25"/>
      <c r="J393" s="20"/>
      <c r="K393" s="20"/>
      <c r="L393" s="20"/>
      <c r="M393" s="25"/>
      <c r="N393" s="20"/>
      <c r="O393" s="20"/>
      <c r="P393" s="16" t="s">
        <v>968</v>
      </c>
      <c r="Q393" s="16">
        <v>0.3</v>
      </c>
      <c r="R393" s="16" t="s">
        <v>969</v>
      </c>
      <c r="S393" s="16" t="s">
        <v>108</v>
      </c>
    </row>
    <row r="394" ht="12" spans="1:19">
      <c r="A394" s="20"/>
      <c r="B394" s="20"/>
      <c r="C394" s="20"/>
      <c r="D394" s="20"/>
      <c r="E394" s="20"/>
      <c r="F394" s="20"/>
      <c r="G394" s="20"/>
      <c r="H394" s="20"/>
      <c r="I394" s="25"/>
      <c r="J394" s="20"/>
      <c r="K394" s="20"/>
      <c r="L394" s="20"/>
      <c r="M394" s="25"/>
      <c r="N394" s="20"/>
      <c r="O394" s="20"/>
      <c r="P394" s="16" t="s">
        <v>970</v>
      </c>
      <c r="Q394" s="16">
        <v>1.55</v>
      </c>
      <c r="R394" s="16" t="s">
        <v>971</v>
      </c>
      <c r="S394" s="16" t="s">
        <v>108</v>
      </c>
    </row>
    <row r="395" ht="12" spans="1:19">
      <c r="A395" s="20"/>
      <c r="B395" s="20"/>
      <c r="C395" s="20"/>
      <c r="D395" s="20"/>
      <c r="E395" s="20"/>
      <c r="F395" s="20"/>
      <c r="G395" s="20"/>
      <c r="H395" s="20"/>
      <c r="I395" s="25"/>
      <c r="J395" s="20"/>
      <c r="K395" s="20"/>
      <c r="L395" s="20"/>
      <c r="M395" s="25"/>
      <c r="N395" s="20"/>
      <c r="O395" s="20"/>
      <c r="P395" s="16" t="s">
        <v>972</v>
      </c>
      <c r="Q395" s="16">
        <v>1.11</v>
      </c>
      <c r="R395" s="16" t="s">
        <v>973</v>
      </c>
      <c r="S395" s="16" t="s">
        <v>108</v>
      </c>
    </row>
    <row r="396" ht="12" spans="1:19">
      <c r="A396" s="20"/>
      <c r="B396" s="20"/>
      <c r="C396" s="20"/>
      <c r="D396" s="20"/>
      <c r="E396" s="20"/>
      <c r="F396" s="20"/>
      <c r="G396" s="20"/>
      <c r="H396" s="20"/>
      <c r="I396" s="25"/>
      <c r="J396" s="20"/>
      <c r="K396" s="20"/>
      <c r="L396" s="20"/>
      <c r="M396" s="25"/>
      <c r="N396" s="20"/>
      <c r="O396" s="20"/>
      <c r="P396" s="16" t="s">
        <v>974</v>
      </c>
      <c r="Q396" s="16">
        <v>2.67</v>
      </c>
      <c r="R396" s="16" t="s">
        <v>975</v>
      </c>
      <c r="S396" s="16" t="s">
        <v>108</v>
      </c>
    </row>
    <row r="397" ht="12" spans="1:19">
      <c r="A397" s="20"/>
      <c r="B397" s="20"/>
      <c r="C397" s="20"/>
      <c r="D397" s="20"/>
      <c r="E397" s="20"/>
      <c r="F397" s="20"/>
      <c r="G397" s="20"/>
      <c r="H397" s="20"/>
      <c r="I397" s="25"/>
      <c r="J397" s="20"/>
      <c r="K397" s="20"/>
      <c r="L397" s="20"/>
      <c r="M397" s="25"/>
      <c r="N397" s="20"/>
      <c r="O397" s="20"/>
      <c r="P397" s="16" t="s">
        <v>976</v>
      </c>
      <c r="Q397" s="16">
        <v>1.27</v>
      </c>
      <c r="R397" s="16" t="s">
        <v>977</v>
      </c>
      <c r="S397" s="16" t="s">
        <v>108</v>
      </c>
    </row>
    <row r="398" ht="12" spans="1:19">
      <c r="A398" s="20"/>
      <c r="B398" s="20"/>
      <c r="C398" s="20"/>
      <c r="D398" s="20"/>
      <c r="E398" s="20"/>
      <c r="F398" s="20"/>
      <c r="G398" s="20"/>
      <c r="H398" s="20"/>
      <c r="I398" s="25"/>
      <c r="J398" s="20"/>
      <c r="K398" s="20"/>
      <c r="L398" s="20"/>
      <c r="M398" s="25"/>
      <c r="N398" s="20"/>
      <c r="O398" s="20"/>
      <c r="P398" s="16" t="s">
        <v>978</v>
      </c>
      <c r="Q398" s="16">
        <v>1.04</v>
      </c>
      <c r="R398" s="16" t="s">
        <v>979</v>
      </c>
      <c r="S398" s="16" t="s">
        <v>108</v>
      </c>
    </row>
    <row r="399" ht="12" spans="1:19">
      <c r="A399" s="20"/>
      <c r="B399" s="20"/>
      <c r="C399" s="20"/>
      <c r="D399" s="20"/>
      <c r="E399" s="20"/>
      <c r="F399" s="20"/>
      <c r="G399" s="20"/>
      <c r="H399" s="20"/>
      <c r="I399" s="25"/>
      <c r="J399" s="20"/>
      <c r="K399" s="20"/>
      <c r="L399" s="20"/>
      <c r="M399" s="25"/>
      <c r="N399" s="20"/>
      <c r="O399" s="20"/>
      <c r="P399" s="16" t="s">
        <v>980</v>
      </c>
      <c r="Q399" s="16">
        <v>1.13</v>
      </c>
      <c r="R399" s="16" t="s">
        <v>981</v>
      </c>
      <c r="S399" s="16" t="s">
        <v>108</v>
      </c>
    </row>
    <row r="400" ht="12" spans="1:19">
      <c r="A400" s="20"/>
      <c r="B400" s="20"/>
      <c r="C400" s="20"/>
      <c r="D400" s="20"/>
      <c r="E400" s="20"/>
      <c r="F400" s="20"/>
      <c r="G400" s="20"/>
      <c r="H400" s="20"/>
      <c r="I400" s="25"/>
      <c r="J400" s="20"/>
      <c r="K400" s="20"/>
      <c r="L400" s="20"/>
      <c r="M400" s="25"/>
      <c r="N400" s="20"/>
      <c r="O400" s="20"/>
      <c r="P400" s="16" t="s">
        <v>982</v>
      </c>
      <c r="Q400" s="16">
        <v>2.86</v>
      </c>
      <c r="R400" s="16" t="s">
        <v>983</v>
      </c>
      <c r="S400" s="16" t="s">
        <v>108</v>
      </c>
    </row>
    <row r="401" ht="24" spans="1:19">
      <c r="A401" s="20"/>
      <c r="B401" s="20"/>
      <c r="C401" s="20"/>
      <c r="D401" s="20"/>
      <c r="E401" s="20"/>
      <c r="F401" s="20"/>
      <c r="G401" s="20"/>
      <c r="H401" s="20"/>
      <c r="I401" s="25"/>
      <c r="J401" s="20"/>
      <c r="K401" s="20"/>
      <c r="L401" s="20" t="s">
        <v>984</v>
      </c>
      <c r="M401" s="25">
        <v>1.29</v>
      </c>
      <c r="N401" s="16" t="s">
        <v>985</v>
      </c>
      <c r="O401" s="16" t="s">
        <v>948</v>
      </c>
      <c r="P401" s="56" t="s">
        <v>986</v>
      </c>
      <c r="Q401" s="60">
        <v>1.29</v>
      </c>
      <c r="R401" s="16" t="s">
        <v>987</v>
      </c>
      <c r="S401" s="24" t="s">
        <v>950</v>
      </c>
    </row>
    <row r="402" ht="36" spans="1:19">
      <c r="A402" s="20"/>
      <c r="B402" s="20"/>
      <c r="C402" s="20"/>
      <c r="D402" s="20"/>
      <c r="E402" s="20"/>
      <c r="F402" s="20"/>
      <c r="G402" s="20"/>
      <c r="H402" s="40" t="s">
        <v>988</v>
      </c>
      <c r="I402" s="59">
        <v>1.02</v>
      </c>
      <c r="J402" s="40" t="s">
        <v>989</v>
      </c>
      <c r="K402" s="40" t="s">
        <v>990</v>
      </c>
      <c r="L402" s="35" t="s">
        <v>991</v>
      </c>
      <c r="M402" s="35">
        <v>1.02</v>
      </c>
      <c r="N402" s="35" t="s">
        <v>992</v>
      </c>
      <c r="O402" s="35" t="s">
        <v>993</v>
      </c>
      <c r="P402" s="33" t="s">
        <v>994</v>
      </c>
      <c r="Q402" s="33">
        <v>1.017</v>
      </c>
      <c r="R402" s="33" t="s">
        <v>995</v>
      </c>
      <c r="S402" s="33" t="s">
        <v>108</v>
      </c>
    </row>
    <row r="403" ht="12" spans="1:19">
      <c r="A403" s="20">
        <f>A328+1</f>
        <v>5</v>
      </c>
      <c r="B403" s="20" t="s">
        <v>996</v>
      </c>
      <c r="C403" s="20">
        <v>44</v>
      </c>
      <c r="D403" s="20" t="s">
        <v>997</v>
      </c>
      <c r="E403" s="20" t="s">
        <v>998</v>
      </c>
      <c r="F403" s="20" t="s">
        <v>999</v>
      </c>
      <c r="G403" s="20" t="s">
        <v>1000</v>
      </c>
      <c r="H403" s="20" t="s">
        <v>1001</v>
      </c>
      <c r="I403" s="50">
        <v>14.68</v>
      </c>
      <c r="J403" s="20" t="s">
        <v>1002</v>
      </c>
      <c r="K403" s="20" t="s">
        <v>1003</v>
      </c>
      <c r="L403" s="20" t="s">
        <v>1004</v>
      </c>
      <c r="M403" s="50">
        <v>14.68</v>
      </c>
      <c r="N403" s="20" t="s">
        <v>694</v>
      </c>
      <c r="O403" s="20" t="s">
        <v>24</v>
      </c>
      <c r="P403" s="24" t="s">
        <v>1005</v>
      </c>
      <c r="Q403" s="24">
        <v>5.14</v>
      </c>
      <c r="R403" s="24" t="s">
        <v>1006</v>
      </c>
      <c r="S403" s="24" t="s">
        <v>27</v>
      </c>
    </row>
    <row r="404" ht="18" customHeight="1" spans="1:19">
      <c r="A404" s="20"/>
      <c r="B404" s="20"/>
      <c r="C404" s="20"/>
      <c r="D404" s="20"/>
      <c r="E404" s="20"/>
      <c r="F404" s="20"/>
      <c r="G404" s="20"/>
      <c r="H404" s="20"/>
      <c r="I404" s="50"/>
      <c r="J404" s="20"/>
      <c r="K404" s="20"/>
      <c r="L404" s="20"/>
      <c r="M404" s="50"/>
      <c r="N404" s="20"/>
      <c r="O404" s="20"/>
      <c r="P404" s="24" t="s">
        <v>1007</v>
      </c>
      <c r="Q404" s="24">
        <v>8.2</v>
      </c>
      <c r="R404" s="24" t="s">
        <v>1008</v>
      </c>
      <c r="S404" s="24" t="s">
        <v>27</v>
      </c>
    </row>
    <row r="405" ht="12" spans="1:19">
      <c r="A405" s="20"/>
      <c r="B405" s="20"/>
      <c r="C405" s="20"/>
      <c r="D405" s="20"/>
      <c r="E405" s="20"/>
      <c r="F405" s="20"/>
      <c r="G405" s="20"/>
      <c r="H405" s="20"/>
      <c r="I405" s="50"/>
      <c r="J405" s="20"/>
      <c r="K405" s="20"/>
      <c r="L405" s="20" t="s">
        <v>1009</v>
      </c>
      <c r="M405" s="50">
        <v>0.4</v>
      </c>
      <c r="N405" s="20" t="s">
        <v>1010</v>
      </c>
      <c r="O405" s="20" t="s">
        <v>749</v>
      </c>
      <c r="P405" s="24" t="s">
        <v>1011</v>
      </c>
      <c r="Q405" s="24">
        <v>0.4</v>
      </c>
      <c r="R405" s="24" t="s">
        <v>1012</v>
      </c>
      <c r="S405" s="24" t="s">
        <v>1013</v>
      </c>
    </row>
    <row r="406" s="15" customFormat="1" ht="12" spans="1:19">
      <c r="A406" s="20"/>
      <c r="B406" s="20"/>
      <c r="C406" s="20"/>
      <c r="D406" s="20"/>
      <c r="E406" s="20"/>
      <c r="F406" s="20"/>
      <c r="G406" s="20"/>
      <c r="H406" s="20" t="s">
        <v>1014</v>
      </c>
      <c r="I406" s="25">
        <v>29.32</v>
      </c>
      <c r="J406" s="20" t="s">
        <v>1015</v>
      </c>
      <c r="K406" s="20" t="s">
        <v>231</v>
      </c>
      <c r="L406" s="20" t="s">
        <v>1016</v>
      </c>
      <c r="M406" s="25" t="s">
        <v>1017</v>
      </c>
      <c r="N406" s="20" t="s">
        <v>1018</v>
      </c>
      <c r="O406" s="20" t="s">
        <v>24</v>
      </c>
      <c r="P406" s="24" t="s">
        <v>1019</v>
      </c>
      <c r="Q406" s="24">
        <v>4.23</v>
      </c>
      <c r="R406" s="24" t="s">
        <v>1020</v>
      </c>
      <c r="S406" s="24" t="s">
        <v>27</v>
      </c>
    </row>
    <row r="407" s="15" customFormat="1" ht="12" spans="1:19">
      <c r="A407" s="20"/>
      <c r="B407" s="20"/>
      <c r="C407" s="20"/>
      <c r="D407" s="20"/>
      <c r="E407" s="20"/>
      <c r="F407" s="20"/>
      <c r="G407" s="20"/>
      <c r="H407" s="24"/>
      <c r="I407" s="24"/>
      <c r="J407" s="24"/>
      <c r="K407" s="24"/>
      <c r="L407" s="24"/>
      <c r="M407" s="24"/>
      <c r="N407" s="24"/>
      <c r="O407" s="24"/>
      <c r="P407" s="24" t="s">
        <v>1021</v>
      </c>
      <c r="Q407" s="24">
        <v>5.4</v>
      </c>
      <c r="R407" s="24" t="s">
        <v>1022</v>
      </c>
      <c r="S407" s="24" t="s">
        <v>27</v>
      </c>
    </row>
    <row r="408" s="15" customFormat="1" ht="12" spans="1:19">
      <c r="A408" s="20"/>
      <c r="B408" s="20"/>
      <c r="C408" s="20"/>
      <c r="D408" s="20"/>
      <c r="E408" s="20"/>
      <c r="F408" s="20"/>
      <c r="G408" s="20"/>
      <c r="H408" s="24"/>
      <c r="I408" s="24"/>
      <c r="J408" s="24"/>
      <c r="K408" s="24"/>
      <c r="L408" s="24"/>
      <c r="M408" s="24"/>
      <c r="N408" s="24"/>
      <c r="O408" s="24"/>
      <c r="P408" s="24" t="s">
        <v>1023</v>
      </c>
      <c r="Q408" s="24">
        <v>4.6</v>
      </c>
      <c r="R408" s="24" t="s">
        <v>1024</v>
      </c>
      <c r="S408" s="24" t="s">
        <v>27</v>
      </c>
    </row>
    <row r="409" s="15" customFormat="1" ht="12" spans="1:19">
      <c r="A409" s="20"/>
      <c r="B409" s="20"/>
      <c r="C409" s="20"/>
      <c r="D409" s="20"/>
      <c r="E409" s="20"/>
      <c r="F409" s="20"/>
      <c r="G409" s="20"/>
      <c r="H409" s="24"/>
      <c r="I409" s="24"/>
      <c r="J409" s="24"/>
      <c r="K409" s="24"/>
      <c r="L409" s="24"/>
      <c r="M409" s="24"/>
      <c r="N409" s="24"/>
      <c r="O409" s="24"/>
      <c r="P409" s="24" t="s">
        <v>1025</v>
      </c>
      <c r="Q409" s="24">
        <v>2.9</v>
      </c>
      <c r="R409" s="24" t="s">
        <v>1026</v>
      </c>
      <c r="S409" s="24" t="s">
        <v>27</v>
      </c>
    </row>
    <row r="410" s="15" customFormat="1" ht="12" spans="1:19">
      <c r="A410" s="20"/>
      <c r="B410" s="20"/>
      <c r="C410" s="20"/>
      <c r="D410" s="20"/>
      <c r="E410" s="20"/>
      <c r="F410" s="20"/>
      <c r="G410" s="20"/>
      <c r="H410" s="24"/>
      <c r="I410" s="24"/>
      <c r="J410" s="24"/>
      <c r="K410" s="24"/>
      <c r="L410" s="24"/>
      <c r="M410" s="24"/>
      <c r="N410" s="24"/>
      <c r="O410" s="24"/>
      <c r="P410" s="24" t="s">
        <v>1027</v>
      </c>
      <c r="Q410" s="24">
        <v>4.6</v>
      </c>
      <c r="R410" s="24" t="s">
        <v>1028</v>
      </c>
      <c r="S410" s="24" t="s">
        <v>27</v>
      </c>
    </row>
    <row r="411" s="15" customFormat="1" ht="12" spans="1:19">
      <c r="A411" s="20"/>
      <c r="B411" s="20"/>
      <c r="C411" s="20"/>
      <c r="D411" s="20"/>
      <c r="E411" s="20"/>
      <c r="F411" s="20"/>
      <c r="G411" s="20"/>
      <c r="H411" s="24"/>
      <c r="I411" s="24"/>
      <c r="J411" s="24"/>
      <c r="K411" s="24"/>
      <c r="L411" s="24"/>
      <c r="M411" s="24"/>
      <c r="N411" s="24"/>
      <c r="O411" s="24"/>
      <c r="P411" s="24" t="s">
        <v>308</v>
      </c>
      <c r="Q411" s="24">
        <v>1</v>
      </c>
      <c r="R411" s="24" t="s">
        <v>1029</v>
      </c>
      <c r="S411" s="24" t="s">
        <v>27</v>
      </c>
    </row>
    <row r="412" s="15" customFormat="1" ht="12" spans="1:19">
      <c r="A412" s="20"/>
      <c r="B412" s="20"/>
      <c r="C412" s="20"/>
      <c r="D412" s="20"/>
      <c r="E412" s="20"/>
      <c r="F412" s="20"/>
      <c r="G412" s="20"/>
      <c r="H412" s="24"/>
      <c r="I412" s="24"/>
      <c r="J412" s="24"/>
      <c r="K412" s="24"/>
      <c r="L412" s="20" t="s">
        <v>1030</v>
      </c>
      <c r="M412" s="50">
        <v>13.77</v>
      </c>
      <c r="N412" s="20" t="s">
        <v>1031</v>
      </c>
      <c r="O412" s="20" t="s">
        <v>467</v>
      </c>
      <c r="P412" s="24" t="s">
        <v>1032</v>
      </c>
      <c r="Q412" s="24">
        <v>2.2</v>
      </c>
      <c r="R412" s="24" t="s">
        <v>1033</v>
      </c>
      <c r="S412" s="24" t="s">
        <v>27</v>
      </c>
    </row>
    <row r="413" s="15" customFormat="1" ht="12" spans="1:19">
      <c r="A413" s="20"/>
      <c r="B413" s="20"/>
      <c r="C413" s="20"/>
      <c r="D413" s="20"/>
      <c r="E413" s="20"/>
      <c r="F413" s="20"/>
      <c r="G413" s="20"/>
      <c r="H413" s="24"/>
      <c r="I413" s="24"/>
      <c r="J413" s="24"/>
      <c r="K413" s="24"/>
      <c r="L413" s="24"/>
      <c r="M413" s="24"/>
      <c r="N413" s="24"/>
      <c r="O413" s="24"/>
      <c r="P413" s="24" t="s">
        <v>335</v>
      </c>
      <c r="Q413" s="24">
        <v>1.2</v>
      </c>
      <c r="R413" s="24" t="s">
        <v>336</v>
      </c>
      <c r="S413" s="24" t="s">
        <v>27</v>
      </c>
    </row>
    <row r="414" s="15" customFormat="1" ht="12" spans="1:19">
      <c r="A414" s="20"/>
      <c r="B414" s="20"/>
      <c r="C414" s="20"/>
      <c r="D414" s="20"/>
      <c r="E414" s="20"/>
      <c r="F414" s="20"/>
      <c r="G414" s="20"/>
      <c r="H414" s="24"/>
      <c r="I414" s="24"/>
      <c r="J414" s="24"/>
      <c r="K414" s="24"/>
      <c r="L414" s="24"/>
      <c r="M414" s="24"/>
      <c r="N414" s="24"/>
      <c r="O414" s="24"/>
      <c r="P414" s="24" t="s">
        <v>1034</v>
      </c>
      <c r="Q414" s="24">
        <v>1.7</v>
      </c>
      <c r="R414" s="24" t="s">
        <v>1035</v>
      </c>
      <c r="S414" s="24" t="s">
        <v>27</v>
      </c>
    </row>
    <row r="415" s="15" customFormat="1" ht="12" spans="1:19">
      <c r="A415" s="20"/>
      <c r="B415" s="20"/>
      <c r="C415" s="20"/>
      <c r="D415" s="20"/>
      <c r="E415" s="20"/>
      <c r="F415" s="20"/>
      <c r="G415" s="20"/>
      <c r="H415" s="24"/>
      <c r="I415" s="24"/>
      <c r="J415" s="24"/>
      <c r="K415" s="24"/>
      <c r="L415" s="24"/>
      <c r="M415" s="24"/>
      <c r="N415" s="24"/>
      <c r="O415" s="24"/>
      <c r="P415" s="24" t="s">
        <v>1036</v>
      </c>
      <c r="Q415" s="24">
        <v>1.6</v>
      </c>
      <c r="R415" s="24" t="s">
        <v>1037</v>
      </c>
      <c r="S415" s="24" t="s">
        <v>27</v>
      </c>
    </row>
    <row r="416" s="15" customFormat="1" ht="12" spans="1:19">
      <c r="A416" s="20"/>
      <c r="B416" s="20"/>
      <c r="C416" s="20"/>
      <c r="D416" s="20"/>
      <c r="E416" s="20"/>
      <c r="F416" s="20"/>
      <c r="G416" s="20"/>
      <c r="H416" s="24"/>
      <c r="I416" s="24"/>
      <c r="J416" s="24"/>
      <c r="K416" s="24"/>
      <c r="L416" s="24"/>
      <c r="M416" s="24"/>
      <c r="N416" s="24"/>
      <c r="O416" s="24"/>
      <c r="P416" s="24" t="s">
        <v>1038</v>
      </c>
      <c r="Q416" s="24">
        <v>2.3</v>
      </c>
      <c r="R416" s="24" t="s">
        <v>1039</v>
      </c>
      <c r="S416" s="24" t="s">
        <v>27</v>
      </c>
    </row>
    <row r="417" s="15" customFormat="1" ht="12" spans="1:19">
      <c r="A417" s="20"/>
      <c r="B417" s="20"/>
      <c r="C417" s="20"/>
      <c r="D417" s="20"/>
      <c r="E417" s="20"/>
      <c r="F417" s="20"/>
      <c r="G417" s="20"/>
      <c r="H417" s="24"/>
      <c r="I417" s="24"/>
      <c r="J417" s="24"/>
      <c r="K417" s="24"/>
      <c r="L417" s="24"/>
      <c r="M417" s="24"/>
      <c r="N417" s="24"/>
      <c r="O417" s="24"/>
      <c r="P417" s="24" t="s">
        <v>1040</v>
      </c>
      <c r="Q417" s="24">
        <v>0.8</v>
      </c>
      <c r="R417" s="24" t="s">
        <v>1041</v>
      </c>
      <c r="S417" s="24" t="s">
        <v>27</v>
      </c>
    </row>
    <row r="418" s="15" customFormat="1" ht="12" spans="1:19">
      <c r="A418" s="20"/>
      <c r="B418" s="20"/>
      <c r="C418" s="20"/>
      <c r="D418" s="20"/>
      <c r="E418" s="20"/>
      <c r="F418" s="20"/>
      <c r="G418" s="20"/>
      <c r="H418" s="24"/>
      <c r="I418" s="24"/>
      <c r="J418" s="24"/>
      <c r="K418" s="24"/>
      <c r="L418" s="24"/>
      <c r="M418" s="24"/>
      <c r="N418" s="24"/>
      <c r="O418" s="24"/>
      <c r="P418" s="24" t="s">
        <v>1042</v>
      </c>
      <c r="Q418" s="24">
        <v>3.3</v>
      </c>
      <c r="R418" s="24" t="s">
        <v>1043</v>
      </c>
      <c r="S418" s="24" t="s">
        <v>27</v>
      </c>
    </row>
    <row r="419" s="15" customFormat="1" ht="12" spans="1:19">
      <c r="A419" s="20"/>
      <c r="B419" s="20"/>
      <c r="C419" s="20"/>
      <c r="D419" s="20"/>
      <c r="E419" s="20"/>
      <c r="F419" s="20"/>
      <c r="G419" s="20"/>
      <c r="H419" s="24"/>
      <c r="I419" s="24"/>
      <c r="J419" s="24"/>
      <c r="K419" s="24"/>
      <c r="L419" s="24"/>
      <c r="M419" s="24"/>
      <c r="N419" s="24"/>
      <c r="O419" s="24"/>
      <c r="P419" s="24" t="s">
        <v>1044</v>
      </c>
      <c r="Q419" s="24">
        <v>2</v>
      </c>
      <c r="R419" s="24" t="s">
        <v>1045</v>
      </c>
      <c r="S419" s="24" t="s">
        <v>27</v>
      </c>
    </row>
    <row r="420" s="15" customFormat="1" ht="12" spans="1:19">
      <c r="A420" s="20"/>
      <c r="B420" s="20"/>
      <c r="C420" s="20"/>
      <c r="D420" s="20"/>
      <c r="E420" s="20"/>
      <c r="F420" s="20"/>
      <c r="G420" s="20"/>
      <c r="H420" s="24"/>
      <c r="I420" s="24"/>
      <c r="J420" s="24"/>
      <c r="K420" s="24"/>
      <c r="L420" s="24"/>
      <c r="M420" s="24"/>
      <c r="N420" s="24"/>
      <c r="O420" s="24"/>
      <c r="P420" s="24" t="s">
        <v>1046</v>
      </c>
      <c r="Q420" s="24">
        <v>1.7</v>
      </c>
      <c r="R420" s="24" t="s">
        <v>1047</v>
      </c>
      <c r="S420" s="24" t="s">
        <v>27</v>
      </c>
    </row>
    <row r="421" s="15" customFormat="1" ht="12" spans="1:19">
      <c r="A421" s="20"/>
      <c r="B421" s="20"/>
      <c r="C421" s="20"/>
      <c r="D421" s="20"/>
      <c r="E421" s="20"/>
      <c r="F421" s="20"/>
      <c r="G421" s="20"/>
      <c r="H421" s="24"/>
      <c r="I421" s="24"/>
      <c r="J421" s="24"/>
      <c r="K421" s="24"/>
      <c r="L421" s="24"/>
      <c r="M421" s="24"/>
      <c r="N421" s="24"/>
      <c r="O421" s="24"/>
      <c r="P421" s="24" t="s">
        <v>1048</v>
      </c>
      <c r="Q421" s="24">
        <v>0.9</v>
      </c>
      <c r="R421" s="24" t="s">
        <v>1049</v>
      </c>
      <c r="S421" s="24" t="s">
        <v>27</v>
      </c>
    </row>
    <row r="422" ht="12" spans="1:19">
      <c r="A422" s="20">
        <f>A403+1</f>
        <v>6</v>
      </c>
      <c r="B422" s="20" t="s">
        <v>1050</v>
      </c>
      <c r="C422" s="20">
        <f>49+16+11</f>
        <v>76</v>
      </c>
      <c r="D422" s="20" t="s">
        <v>1051</v>
      </c>
      <c r="E422" s="20" t="s">
        <v>1052</v>
      </c>
      <c r="F422" s="20" t="s">
        <v>1053</v>
      </c>
      <c r="G422" s="20" t="s">
        <v>1054</v>
      </c>
      <c r="H422" s="20" t="s">
        <v>1055</v>
      </c>
      <c r="I422" s="25">
        <f>47.7+6.8+1.7</f>
        <v>56.2</v>
      </c>
      <c r="J422" s="20" t="s">
        <v>1056</v>
      </c>
      <c r="K422" s="20" t="s">
        <v>1057</v>
      </c>
      <c r="L422" s="20" t="s">
        <v>1058</v>
      </c>
      <c r="M422" s="25">
        <f>47.4+6.8+1.7</f>
        <v>55.9</v>
      </c>
      <c r="N422" s="20" t="s">
        <v>1059</v>
      </c>
      <c r="O422" s="20" t="s">
        <v>24</v>
      </c>
      <c r="P422" s="24" t="s">
        <v>1060</v>
      </c>
      <c r="Q422" s="24">
        <v>7.43</v>
      </c>
      <c r="R422" s="24" t="s">
        <v>1061</v>
      </c>
      <c r="S422" s="24" t="s">
        <v>27</v>
      </c>
    </row>
    <row r="423" ht="12" spans="1:19">
      <c r="A423" s="20"/>
      <c r="B423" s="20"/>
      <c r="C423" s="20"/>
      <c r="D423" s="20"/>
      <c r="E423" s="20"/>
      <c r="F423" s="20"/>
      <c r="G423" s="20"/>
      <c r="H423" s="20"/>
      <c r="I423" s="25"/>
      <c r="J423" s="20"/>
      <c r="K423" s="20"/>
      <c r="L423" s="20"/>
      <c r="M423" s="25"/>
      <c r="N423" s="20"/>
      <c r="O423" s="20"/>
      <c r="P423" s="24" t="s">
        <v>1062</v>
      </c>
      <c r="Q423" s="24">
        <v>4.3</v>
      </c>
      <c r="R423" s="24" t="s">
        <v>1063</v>
      </c>
      <c r="S423" s="24" t="s">
        <v>27</v>
      </c>
    </row>
    <row r="424" ht="12" spans="1:19">
      <c r="A424" s="20"/>
      <c r="B424" s="20"/>
      <c r="C424" s="20"/>
      <c r="D424" s="20"/>
      <c r="E424" s="20"/>
      <c r="F424" s="20"/>
      <c r="G424" s="20"/>
      <c r="H424" s="20"/>
      <c r="I424" s="25"/>
      <c r="J424" s="20"/>
      <c r="K424" s="20"/>
      <c r="L424" s="20"/>
      <c r="M424" s="25"/>
      <c r="N424" s="20"/>
      <c r="O424" s="20"/>
      <c r="P424" s="24" t="s">
        <v>1064</v>
      </c>
      <c r="Q424" s="24">
        <v>5</v>
      </c>
      <c r="R424" s="24" t="s">
        <v>1065</v>
      </c>
      <c r="S424" s="24" t="s">
        <v>27</v>
      </c>
    </row>
    <row r="425" ht="12" spans="1:19">
      <c r="A425" s="20"/>
      <c r="B425" s="20"/>
      <c r="C425" s="20"/>
      <c r="D425" s="20"/>
      <c r="E425" s="20"/>
      <c r="F425" s="20"/>
      <c r="G425" s="20"/>
      <c r="H425" s="20"/>
      <c r="I425" s="25"/>
      <c r="J425" s="20"/>
      <c r="K425" s="20"/>
      <c r="L425" s="20"/>
      <c r="M425" s="25"/>
      <c r="N425" s="20"/>
      <c r="O425" s="20"/>
      <c r="P425" s="24" t="s">
        <v>1066</v>
      </c>
      <c r="Q425" s="24">
        <v>3.9</v>
      </c>
      <c r="R425" s="24" t="s">
        <v>1067</v>
      </c>
      <c r="S425" s="24" t="s">
        <v>27</v>
      </c>
    </row>
    <row r="426" ht="12" spans="1:19">
      <c r="A426" s="20"/>
      <c r="B426" s="20"/>
      <c r="C426" s="20"/>
      <c r="D426" s="20"/>
      <c r="E426" s="20"/>
      <c r="F426" s="20"/>
      <c r="G426" s="20"/>
      <c r="H426" s="20"/>
      <c r="I426" s="25"/>
      <c r="J426" s="20"/>
      <c r="K426" s="20"/>
      <c r="L426" s="20"/>
      <c r="M426" s="25"/>
      <c r="N426" s="20"/>
      <c r="O426" s="20"/>
      <c r="P426" s="24" t="s">
        <v>1068</v>
      </c>
      <c r="Q426" s="24">
        <v>1</v>
      </c>
      <c r="R426" s="24" t="s">
        <v>1069</v>
      </c>
      <c r="S426" s="24" t="s">
        <v>27</v>
      </c>
    </row>
    <row r="427" ht="12" spans="1:19">
      <c r="A427" s="20"/>
      <c r="B427" s="20"/>
      <c r="C427" s="20"/>
      <c r="D427" s="20"/>
      <c r="E427" s="20"/>
      <c r="F427" s="20"/>
      <c r="G427" s="20"/>
      <c r="H427" s="20"/>
      <c r="I427" s="25"/>
      <c r="J427" s="20"/>
      <c r="K427" s="20"/>
      <c r="L427" s="20"/>
      <c r="M427" s="25"/>
      <c r="N427" s="20"/>
      <c r="O427" s="20"/>
      <c r="P427" s="24" t="s">
        <v>1070</v>
      </c>
      <c r="Q427" s="24">
        <v>4</v>
      </c>
      <c r="R427" s="24" t="s">
        <v>1071</v>
      </c>
      <c r="S427" s="24" t="s">
        <v>27</v>
      </c>
    </row>
    <row r="428" ht="12" spans="1:19">
      <c r="A428" s="20"/>
      <c r="B428" s="20"/>
      <c r="C428" s="20"/>
      <c r="D428" s="20"/>
      <c r="E428" s="20"/>
      <c r="F428" s="20"/>
      <c r="G428" s="20"/>
      <c r="H428" s="20"/>
      <c r="I428" s="25"/>
      <c r="J428" s="20"/>
      <c r="K428" s="20"/>
      <c r="L428" s="20"/>
      <c r="M428" s="25"/>
      <c r="N428" s="20"/>
      <c r="O428" s="20"/>
      <c r="P428" s="24" t="s">
        <v>1072</v>
      </c>
      <c r="Q428" s="24">
        <v>6.6</v>
      </c>
      <c r="R428" s="24" t="s">
        <v>1073</v>
      </c>
      <c r="S428" s="24" t="s">
        <v>27</v>
      </c>
    </row>
    <row r="429" ht="12" spans="1:19">
      <c r="A429" s="20"/>
      <c r="B429" s="20"/>
      <c r="C429" s="20"/>
      <c r="D429" s="20"/>
      <c r="E429" s="20"/>
      <c r="F429" s="20"/>
      <c r="G429" s="20"/>
      <c r="H429" s="20"/>
      <c r="I429" s="25"/>
      <c r="J429" s="20"/>
      <c r="K429" s="20"/>
      <c r="L429" s="20"/>
      <c r="M429" s="25"/>
      <c r="N429" s="20"/>
      <c r="O429" s="20"/>
      <c r="P429" s="24" t="s">
        <v>1074</v>
      </c>
      <c r="Q429" s="24">
        <v>2.3</v>
      </c>
      <c r="R429" s="24" t="s">
        <v>1075</v>
      </c>
      <c r="S429" s="24" t="s">
        <v>27</v>
      </c>
    </row>
    <row r="430" ht="12" spans="1:19">
      <c r="A430" s="20"/>
      <c r="B430" s="20"/>
      <c r="C430" s="20"/>
      <c r="D430" s="20"/>
      <c r="E430" s="20"/>
      <c r="F430" s="20"/>
      <c r="G430" s="20"/>
      <c r="H430" s="20"/>
      <c r="I430" s="25"/>
      <c r="J430" s="20"/>
      <c r="K430" s="20"/>
      <c r="L430" s="20"/>
      <c r="M430" s="25"/>
      <c r="N430" s="20"/>
      <c r="O430" s="20"/>
      <c r="P430" s="24" t="s">
        <v>1076</v>
      </c>
      <c r="Q430" s="24">
        <v>3</v>
      </c>
      <c r="R430" s="24" t="s">
        <v>1077</v>
      </c>
      <c r="S430" s="24" t="s">
        <v>27</v>
      </c>
    </row>
    <row r="431" ht="12" spans="1:19">
      <c r="A431" s="20"/>
      <c r="B431" s="20"/>
      <c r="C431" s="20"/>
      <c r="D431" s="20"/>
      <c r="E431" s="20"/>
      <c r="F431" s="20"/>
      <c r="G431" s="20"/>
      <c r="H431" s="20"/>
      <c r="I431" s="25"/>
      <c r="J431" s="20"/>
      <c r="K431" s="20"/>
      <c r="L431" s="20"/>
      <c r="M431" s="25"/>
      <c r="N431" s="20"/>
      <c r="O431" s="20"/>
      <c r="P431" s="24" t="s">
        <v>1078</v>
      </c>
      <c r="Q431" s="24">
        <v>4.3</v>
      </c>
      <c r="R431" s="24" t="s">
        <v>1079</v>
      </c>
      <c r="S431" s="24" t="s">
        <v>27</v>
      </c>
    </row>
    <row r="432" ht="12" spans="1:19">
      <c r="A432" s="20"/>
      <c r="B432" s="20"/>
      <c r="C432" s="20"/>
      <c r="D432" s="20"/>
      <c r="E432" s="20"/>
      <c r="F432" s="20"/>
      <c r="G432" s="20"/>
      <c r="H432" s="20"/>
      <c r="I432" s="25"/>
      <c r="J432" s="20"/>
      <c r="K432" s="20"/>
      <c r="L432" s="20"/>
      <c r="M432" s="25"/>
      <c r="N432" s="20"/>
      <c r="O432" s="20"/>
      <c r="P432" s="24" t="s">
        <v>1080</v>
      </c>
      <c r="Q432" s="24">
        <v>2.2</v>
      </c>
      <c r="R432" s="24" t="s">
        <v>1081</v>
      </c>
      <c r="S432" s="24" t="s">
        <v>27</v>
      </c>
    </row>
    <row r="433" ht="12" spans="1:19">
      <c r="A433" s="20"/>
      <c r="B433" s="20"/>
      <c r="C433" s="20"/>
      <c r="D433" s="20"/>
      <c r="E433" s="20"/>
      <c r="F433" s="20"/>
      <c r="G433" s="20"/>
      <c r="H433" s="20"/>
      <c r="I433" s="25"/>
      <c r="J433" s="20"/>
      <c r="K433" s="20"/>
      <c r="L433" s="20" t="s">
        <v>1082</v>
      </c>
      <c r="M433" s="25">
        <v>8.5</v>
      </c>
      <c r="N433" s="20" t="s">
        <v>1059</v>
      </c>
      <c r="O433" s="20" t="s">
        <v>24</v>
      </c>
      <c r="P433" s="24" t="s">
        <v>1083</v>
      </c>
      <c r="Q433" s="24">
        <v>7.9</v>
      </c>
      <c r="R433" s="24" t="s">
        <v>1084</v>
      </c>
      <c r="S433" s="24" t="s">
        <v>27</v>
      </c>
    </row>
    <row r="434" ht="12" spans="1:19">
      <c r="A434" s="20"/>
      <c r="B434" s="20"/>
      <c r="C434" s="20"/>
      <c r="D434" s="20"/>
      <c r="E434" s="20"/>
      <c r="F434" s="20"/>
      <c r="G434" s="20"/>
      <c r="H434" s="20"/>
      <c r="I434" s="25"/>
      <c r="J434" s="20"/>
      <c r="K434" s="20"/>
      <c r="L434" s="20"/>
      <c r="M434" s="25"/>
      <c r="N434" s="20"/>
      <c r="O434" s="20"/>
      <c r="P434" s="24" t="s">
        <v>1072</v>
      </c>
      <c r="Q434" s="24">
        <v>2.3</v>
      </c>
      <c r="R434" s="24" t="s">
        <v>1085</v>
      </c>
      <c r="S434" s="24" t="s">
        <v>27</v>
      </c>
    </row>
    <row r="435" ht="12" spans="1:19">
      <c r="A435" s="20"/>
      <c r="B435" s="20"/>
      <c r="C435" s="20"/>
      <c r="D435" s="20"/>
      <c r="E435" s="20"/>
      <c r="F435" s="20"/>
      <c r="G435" s="20"/>
      <c r="H435" s="20"/>
      <c r="I435" s="25"/>
      <c r="J435" s="20"/>
      <c r="K435" s="20"/>
      <c r="L435" s="20" t="s">
        <v>1086</v>
      </c>
      <c r="M435" s="25"/>
      <c r="N435" s="20" t="s">
        <v>1087</v>
      </c>
      <c r="O435" s="20" t="s">
        <v>1013</v>
      </c>
      <c r="P435" s="24" t="s">
        <v>1088</v>
      </c>
      <c r="Q435" s="24">
        <v>1.6</v>
      </c>
      <c r="R435" s="24" t="s">
        <v>1089</v>
      </c>
      <c r="S435" s="24" t="s">
        <v>1013</v>
      </c>
    </row>
    <row r="436" ht="12" spans="1:19">
      <c r="A436" s="20"/>
      <c r="B436" s="20"/>
      <c r="C436" s="20"/>
      <c r="D436" s="20"/>
      <c r="E436" s="20"/>
      <c r="F436" s="20"/>
      <c r="G436" s="20"/>
      <c r="H436" s="20"/>
      <c r="I436" s="25"/>
      <c r="J436" s="20"/>
      <c r="K436" s="20"/>
      <c r="L436" s="20" t="s">
        <v>1090</v>
      </c>
      <c r="M436" s="25">
        <v>1.6</v>
      </c>
      <c r="N436" s="20" t="s">
        <v>340</v>
      </c>
      <c r="O436" s="20" t="s">
        <v>341</v>
      </c>
      <c r="P436" s="24" t="s">
        <v>348</v>
      </c>
      <c r="Q436" s="24">
        <v>1.45</v>
      </c>
      <c r="R436" s="24" t="s">
        <v>1091</v>
      </c>
      <c r="S436" s="24" t="s">
        <v>27</v>
      </c>
    </row>
    <row r="437" ht="13.5" customHeight="1" spans="1:19">
      <c r="A437" s="20">
        <v>6</v>
      </c>
      <c r="B437" s="20" t="s">
        <v>1050</v>
      </c>
      <c r="C437" s="20">
        <v>76</v>
      </c>
      <c r="D437" s="20" t="s">
        <v>1051</v>
      </c>
      <c r="E437" s="20" t="s">
        <v>1052</v>
      </c>
      <c r="F437" s="20" t="s">
        <v>1053</v>
      </c>
      <c r="G437" s="20" t="s">
        <v>1054</v>
      </c>
      <c r="H437" s="20" t="s">
        <v>1092</v>
      </c>
      <c r="I437" s="25">
        <v>33</v>
      </c>
      <c r="J437" s="20" t="s">
        <v>1093</v>
      </c>
      <c r="K437" s="20" t="s">
        <v>1094</v>
      </c>
      <c r="L437" s="20" t="s">
        <v>1095</v>
      </c>
      <c r="M437" s="25">
        <v>14.8</v>
      </c>
      <c r="N437" s="20" t="s">
        <v>1096</v>
      </c>
      <c r="O437" s="20" t="s">
        <v>467</v>
      </c>
      <c r="P437" s="24" t="s">
        <v>1097</v>
      </c>
      <c r="Q437" s="24">
        <v>4.2</v>
      </c>
      <c r="R437" s="24" t="s">
        <v>1098</v>
      </c>
      <c r="S437" s="24" t="s">
        <v>27</v>
      </c>
    </row>
    <row r="438" ht="12" spans="1:19">
      <c r="A438" s="20"/>
      <c r="B438" s="20"/>
      <c r="C438" s="20"/>
      <c r="D438" s="20"/>
      <c r="E438" s="20"/>
      <c r="F438" s="20"/>
      <c r="G438" s="20"/>
      <c r="H438" s="20"/>
      <c r="I438" s="25"/>
      <c r="J438" s="20"/>
      <c r="K438" s="20"/>
      <c r="L438" s="20"/>
      <c r="M438" s="25"/>
      <c r="N438" s="20"/>
      <c r="O438" s="20"/>
      <c r="P438" s="24" t="s">
        <v>1099</v>
      </c>
      <c r="Q438" s="24">
        <v>0.9</v>
      </c>
      <c r="R438" s="24" t="s">
        <v>1100</v>
      </c>
      <c r="S438" s="24" t="s">
        <v>43</v>
      </c>
    </row>
    <row r="439" ht="12" spans="1:19">
      <c r="A439" s="20"/>
      <c r="B439" s="20"/>
      <c r="C439" s="20"/>
      <c r="D439" s="20"/>
      <c r="E439" s="20"/>
      <c r="F439" s="20"/>
      <c r="G439" s="20"/>
      <c r="H439" s="20"/>
      <c r="I439" s="25"/>
      <c r="J439" s="20"/>
      <c r="K439" s="20"/>
      <c r="L439" s="20"/>
      <c r="M439" s="25"/>
      <c r="N439" s="20"/>
      <c r="O439" s="20"/>
      <c r="P439" s="24" t="s">
        <v>1101</v>
      </c>
      <c r="Q439" s="24">
        <v>1.9</v>
      </c>
      <c r="R439" s="24" t="s">
        <v>1102</v>
      </c>
      <c r="S439" s="24" t="s">
        <v>27</v>
      </c>
    </row>
    <row r="440" ht="12" spans="1:19">
      <c r="A440" s="20"/>
      <c r="B440" s="20"/>
      <c r="C440" s="20"/>
      <c r="D440" s="20"/>
      <c r="E440" s="20"/>
      <c r="F440" s="20"/>
      <c r="G440" s="20"/>
      <c r="H440" s="20"/>
      <c r="I440" s="25"/>
      <c r="J440" s="20"/>
      <c r="K440" s="20"/>
      <c r="L440" s="20"/>
      <c r="M440" s="25"/>
      <c r="N440" s="20"/>
      <c r="O440" s="20"/>
      <c r="P440" s="24" t="s">
        <v>1103</v>
      </c>
      <c r="Q440" s="24">
        <v>5.1</v>
      </c>
      <c r="R440" s="24" t="s">
        <v>1104</v>
      </c>
      <c r="S440" s="24" t="s">
        <v>1105</v>
      </c>
    </row>
    <row r="441" ht="12" spans="1:19">
      <c r="A441" s="20"/>
      <c r="B441" s="20"/>
      <c r="C441" s="20"/>
      <c r="D441" s="20"/>
      <c r="E441" s="20"/>
      <c r="F441" s="20"/>
      <c r="G441" s="20"/>
      <c r="H441" s="20"/>
      <c r="I441" s="25"/>
      <c r="J441" s="20"/>
      <c r="K441" s="20"/>
      <c r="L441" s="20"/>
      <c r="M441" s="25"/>
      <c r="N441" s="20"/>
      <c r="O441" s="20"/>
      <c r="P441" s="24" t="s">
        <v>1106</v>
      </c>
      <c r="Q441" s="24">
        <v>2.7</v>
      </c>
      <c r="R441" s="24" t="s">
        <v>1107</v>
      </c>
      <c r="S441" s="24" t="s">
        <v>43</v>
      </c>
    </row>
    <row r="442" ht="12" spans="1:19">
      <c r="A442" s="20"/>
      <c r="B442" s="20"/>
      <c r="C442" s="20"/>
      <c r="D442" s="20"/>
      <c r="E442" s="20"/>
      <c r="F442" s="20"/>
      <c r="G442" s="20"/>
      <c r="H442" s="20"/>
      <c r="I442" s="25"/>
      <c r="J442" s="20"/>
      <c r="K442" s="20"/>
      <c r="L442" s="20" t="s">
        <v>1108</v>
      </c>
      <c r="M442" s="25">
        <v>18.2</v>
      </c>
      <c r="N442" s="20" t="s">
        <v>1109</v>
      </c>
      <c r="O442" s="20" t="s">
        <v>24</v>
      </c>
      <c r="P442" s="24" t="s">
        <v>1110</v>
      </c>
      <c r="Q442" s="24">
        <v>5.9</v>
      </c>
      <c r="R442" s="24" t="s">
        <v>1111</v>
      </c>
      <c r="S442" s="24" t="s">
        <v>43</v>
      </c>
    </row>
    <row r="443" ht="12" spans="1:19">
      <c r="A443" s="20"/>
      <c r="B443" s="20"/>
      <c r="C443" s="20"/>
      <c r="D443" s="20"/>
      <c r="E443" s="20"/>
      <c r="F443" s="20"/>
      <c r="G443" s="20"/>
      <c r="H443" s="20"/>
      <c r="I443" s="25"/>
      <c r="J443" s="20"/>
      <c r="K443" s="20"/>
      <c r="L443" s="20"/>
      <c r="M443" s="25"/>
      <c r="N443" s="20"/>
      <c r="O443" s="20"/>
      <c r="P443" s="24" t="s">
        <v>1112</v>
      </c>
      <c r="Q443" s="24">
        <v>6.8</v>
      </c>
      <c r="R443" s="24" t="s">
        <v>1113</v>
      </c>
      <c r="S443" s="24" t="s">
        <v>43</v>
      </c>
    </row>
    <row r="444" ht="12" spans="1:19">
      <c r="A444" s="20"/>
      <c r="B444" s="20"/>
      <c r="C444" s="20"/>
      <c r="D444" s="20"/>
      <c r="E444" s="20"/>
      <c r="F444" s="20"/>
      <c r="G444" s="20"/>
      <c r="H444" s="20"/>
      <c r="I444" s="25"/>
      <c r="J444" s="20"/>
      <c r="K444" s="20"/>
      <c r="L444" s="20"/>
      <c r="M444" s="25"/>
      <c r="N444" s="20"/>
      <c r="O444" s="20"/>
      <c r="P444" s="24" t="s">
        <v>1114</v>
      </c>
      <c r="Q444" s="24">
        <v>5.5</v>
      </c>
      <c r="R444" s="24" t="s">
        <v>1115</v>
      </c>
      <c r="S444" s="24" t="s">
        <v>43</v>
      </c>
    </row>
    <row r="445" ht="13.5" customHeight="1" spans="1:19">
      <c r="A445" s="20">
        <f>A422+1</f>
        <v>7</v>
      </c>
      <c r="B445" s="20" t="s">
        <v>1116</v>
      </c>
      <c r="C445" s="20">
        <v>20</v>
      </c>
      <c r="D445" s="20" t="s">
        <v>1117</v>
      </c>
      <c r="E445" s="20" t="s">
        <v>1118</v>
      </c>
      <c r="F445" s="20" t="s">
        <v>1119</v>
      </c>
      <c r="G445" s="20" t="s">
        <v>1120</v>
      </c>
      <c r="H445" s="20" t="s">
        <v>1121</v>
      </c>
      <c r="I445" s="25">
        <v>13.4</v>
      </c>
      <c r="J445" s="20" t="s">
        <v>1122</v>
      </c>
      <c r="K445" s="20" t="s">
        <v>1057</v>
      </c>
      <c r="L445" s="20" t="s">
        <v>1123</v>
      </c>
      <c r="M445" s="25">
        <v>7.3</v>
      </c>
      <c r="N445" s="20" t="s">
        <v>1124</v>
      </c>
      <c r="O445" s="20" t="s">
        <v>467</v>
      </c>
      <c r="P445" s="24" t="s">
        <v>1125</v>
      </c>
      <c r="Q445" s="24">
        <v>3.5</v>
      </c>
      <c r="R445" s="24" t="s">
        <v>1126</v>
      </c>
      <c r="S445" s="24" t="s">
        <v>27</v>
      </c>
    </row>
    <row r="446" ht="12" spans="1:19">
      <c r="A446" s="20"/>
      <c r="B446" s="20"/>
      <c r="C446" s="20"/>
      <c r="D446" s="20"/>
      <c r="E446" s="20"/>
      <c r="F446" s="20"/>
      <c r="G446" s="20"/>
      <c r="H446" s="20"/>
      <c r="I446" s="25"/>
      <c r="J446" s="20"/>
      <c r="K446" s="20"/>
      <c r="L446" s="20"/>
      <c r="M446" s="25"/>
      <c r="N446" s="20"/>
      <c r="O446" s="20"/>
      <c r="P446" s="24" t="s">
        <v>1127</v>
      </c>
      <c r="Q446" s="24">
        <v>3.8</v>
      </c>
      <c r="R446" s="24" t="s">
        <v>1128</v>
      </c>
      <c r="S446" s="24" t="s">
        <v>27</v>
      </c>
    </row>
    <row r="447" ht="12" spans="1:19">
      <c r="A447" s="20"/>
      <c r="B447" s="20"/>
      <c r="C447" s="20"/>
      <c r="D447" s="20"/>
      <c r="E447" s="20"/>
      <c r="F447" s="20"/>
      <c r="G447" s="20"/>
      <c r="H447" s="20"/>
      <c r="I447" s="25"/>
      <c r="J447" s="20"/>
      <c r="K447" s="20"/>
      <c r="L447" s="20" t="s">
        <v>1129</v>
      </c>
      <c r="M447" s="25">
        <v>6.1</v>
      </c>
      <c r="N447" s="20" t="s">
        <v>1130</v>
      </c>
      <c r="O447" s="20" t="s">
        <v>467</v>
      </c>
      <c r="P447" s="24" t="s">
        <v>1131</v>
      </c>
      <c r="Q447" s="24">
        <v>2.05</v>
      </c>
      <c r="R447" s="24" t="s">
        <v>1132</v>
      </c>
      <c r="S447" s="24" t="s">
        <v>108</v>
      </c>
    </row>
    <row r="448" ht="12" spans="1:19">
      <c r="A448" s="20"/>
      <c r="B448" s="20"/>
      <c r="C448" s="20"/>
      <c r="D448" s="20"/>
      <c r="E448" s="20"/>
      <c r="F448" s="20"/>
      <c r="G448" s="20"/>
      <c r="H448" s="20"/>
      <c r="I448" s="25"/>
      <c r="J448" s="20"/>
      <c r="K448" s="20"/>
      <c r="L448" s="20"/>
      <c r="M448" s="25"/>
      <c r="N448" s="20"/>
      <c r="O448" s="20"/>
      <c r="P448" s="24" t="s">
        <v>1133</v>
      </c>
      <c r="Q448" s="24">
        <v>1.88</v>
      </c>
      <c r="R448" s="24" t="s">
        <v>1134</v>
      </c>
      <c r="S448" s="24" t="s">
        <v>43</v>
      </c>
    </row>
    <row r="449" ht="12" spans="1:19">
      <c r="A449" s="20"/>
      <c r="B449" s="20"/>
      <c r="C449" s="20"/>
      <c r="D449" s="20"/>
      <c r="E449" s="20"/>
      <c r="F449" s="20"/>
      <c r="G449" s="20"/>
      <c r="H449" s="20"/>
      <c r="I449" s="25"/>
      <c r="J449" s="20"/>
      <c r="K449" s="20"/>
      <c r="L449" s="20"/>
      <c r="M449" s="25"/>
      <c r="N449" s="20"/>
      <c r="O449" s="20"/>
      <c r="P449" s="24" t="s">
        <v>1135</v>
      </c>
      <c r="Q449" s="24">
        <v>2.17</v>
      </c>
      <c r="R449" s="24" t="s">
        <v>1136</v>
      </c>
      <c r="S449" s="24" t="s">
        <v>108</v>
      </c>
    </row>
    <row r="450" ht="12" spans="1:19">
      <c r="A450" s="20"/>
      <c r="B450" s="20"/>
      <c r="C450" s="20"/>
      <c r="D450" s="20"/>
      <c r="E450" s="20"/>
      <c r="F450" s="20"/>
      <c r="G450" s="20"/>
      <c r="H450" s="20" t="s">
        <v>1137</v>
      </c>
      <c r="I450" s="25">
        <v>37.7</v>
      </c>
      <c r="J450" s="20" t="s">
        <v>1138</v>
      </c>
      <c r="K450" s="20" t="s">
        <v>1139</v>
      </c>
      <c r="L450" s="31" t="s">
        <v>1140</v>
      </c>
      <c r="M450" s="31">
        <f>6.6+5.18+0.4+0.35+3.02+0.91+1.42+1.36</f>
        <v>19.24</v>
      </c>
      <c r="N450" s="31" t="s">
        <v>531</v>
      </c>
      <c r="O450" s="31" t="s">
        <v>467</v>
      </c>
      <c r="P450" s="33" t="s">
        <v>532</v>
      </c>
      <c r="Q450" s="33">
        <v>2.47</v>
      </c>
      <c r="R450" s="33" t="s">
        <v>533</v>
      </c>
      <c r="S450" s="33" t="s">
        <v>108</v>
      </c>
    </row>
    <row r="451" ht="12" spans="1:19">
      <c r="A451" s="20"/>
      <c r="B451" s="20"/>
      <c r="C451" s="20"/>
      <c r="D451" s="20"/>
      <c r="E451" s="20"/>
      <c r="F451" s="20"/>
      <c r="G451" s="20"/>
      <c r="H451" s="20"/>
      <c r="I451" s="25"/>
      <c r="J451" s="20"/>
      <c r="K451" s="20"/>
      <c r="L451" s="31"/>
      <c r="M451" s="31"/>
      <c r="N451" s="31"/>
      <c r="O451" s="31"/>
      <c r="P451" s="33" t="s">
        <v>1141</v>
      </c>
      <c r="Q451" s="33">
        <v>4.91</v>
      </c>
      <c r="R451" s="33" t="s">
        <v>1142</v>
      </c>
      <c r="S451" s="33" t="s">
        <v>108</v>
      </c>
    </row>
    <row r="452" ht="12" spans="1:19">
      <c r="A452" s="20"/>
      <c r="B452" s="20"/>
      <c r="C452" s="20"/>
      <c r="D452" s="20"/>
      <c r="E452" s="20"/>
      <c r="F452" s="20"/>
      <c r="G452" s="20"/>
      <c r="H452" s="20"/>
      <c r="I452" s="25"/>
      <c r="J452" s="20"/>
      <c r="K452" s="20"/>
      <c r="L452" s="31"/>
      <c r="M452" s="31"/>
      <c r="N452" s="31"/>
      <c r="O452" s="31"/>
      <c r="P452" s="33" t="s">
        <v>1143</v>
      </c>
      <c r="Q452" s="33">
        <v>9.32</v>
      </c>
      <c r="R452" s="33" t="s">
        <v>1144</v>
      </c>
      <c r="S452" s="33" t="s">
        <v>108</v>
      </c>
    </row>
    <row r="453" ht="12" spans="1:19">
      <c r="A453" s="20"/>
      <c r="B453" s="20"/>
      <c r="C453" s="20"/>
      <c r="D453" s="20"/>
      <c r="E453" s="20"/>
      <c r="F453" s="20"/>
      <c r="G453" s="20"/>
      <c r="H453" s="20"/>
      <c r="I453" s="25"/>
      <c r="J453" s="20"/>
      <c r="K453" s="20"/>
      <c r="L453" s="31"/>
      <c r="M453" s="31"/>
      <c r="N453" s="31"/>
      <c r="O453" s="31"/>
      <c r="P453" s="33" t="s">
        <v>1145</v>
      </c>
      <c r="Q453" s="33">
        <v>4.83</v>
      </c>
      <c r="R453" s="33" t="s">
        <v>1146</v>
      </c>
      <c r="S453" s="33" t="s">
        <v>108</v>
      </c>
    </row>
    <row r="454" ht="12" spans="1:19">
      <c r="A454" s="20"/>
      <c r="B454" s="20"/>
      <c r="C454" s="20"/>
      <c r="D454" s="20"/>
      <c r="E454" s="20"/>
      <c r="F454" s="20"/>
      <c r="G454" s="20"/>
      <c r="H454" s="20"/>
      <c r="I454" s="25"/>
      <c r="J454" s="20"/>
      <c r="K454" s="20"/>
      <c r="L454" s="31" t="s">
        <v>1147</v>
      </c>
      <c r="M454" s="31">
        <f>1.31+3.02+5.53+4.03+4.5+1.15+4.91</f>
        <v>24.45</v>
      </c>
      <c r="N454" s="31" t="s">
        <v>1148</v>
      </c>
      <c r="O454" s="31" t="s">
        <v>857</v>
      </c>
      <c r="P454" s="33" t="s">
        <v>1149</v>
      </c>
      <c r="Q454" s="33">
        <v>3.45</v>
      </c>
      <c r="R454" s="33" t="s">
        <v>1150</v>
      </c>
      <c r="S454" s="33" t="s">
        <v>27</v>
      </c>
    </row>
    <row r="455" ht="12" spans="1:19">
      <c r="A455" s="20"/>
      <c r="B455" s="20"/>
      <c r="C455" s="20"/>
      <c r="D455" s="20"/>
      <c r="E455" s="20"/>
      <c r="F455" s="20"/>
      <c r="G455" s="20"/>
      <c r="H455" s="20"/>
      <c r="I455" s="25"/>
      <c r="J455" s="20"/>
      <c r="K455" s="20"/>
      <c r="L455" s="31"/>
      <c r="M455" s="31"/>
      <c r="N455" s="31"/>
      <c r="O455" s="31"/>
      <c r="P455" s="33" t="s">
        <v>502</v>
      </c>
      <c r="Q455" s="33">
        <v>10.28</v>
      </c>
      <c r="R455" s="33" t="s">
        <v>503</v>
      </c>
      <c r="S455" s="33" t="s">
        <v>27</v>
      </c>
    </row>
    <row r="456" ht="12" spans="1:19">
      <c r="A456" s="20"/>
      <c r="B456" s="20"/>
      <c r="C456" s="20"/>
      <c r="D456" s="20"/>
      <c r="E456" s="20"/>
      <c r="F456" s="20"/>
      <c r="G456" s="20"/>
      <c r="H456" s="20"/>
      <c r="I456" s="25"/>
      <c r="J456" s="20"/>
      <c r="K456" s="20"/>
      <c r="L456" s="31"/>
      <c r="M456" s="31"/>
      <c r="N456" s="31"/>
      <c r="O456" s="31"/>
      <c r="P456" s="33" t="s">
        <v>1151</v>
      </c>
      <c r="Q456" s="33">
        <v>3.89</v>
      </c>
      <c r="R456" s="33" t="s">
        <v>1152</v>
      </c>
      <c r="S456" s="33" t="s">
        <v>27</v>
      </c>
    </row>
    <row r="457" ht="12" spans="1:19">
      <c r="A457" s="20"/>
      <c r="B457" s="20"/>
      <c r="C457" s="20"/>
      <c r="D457" s="20"/>
      <c r="E457" s="20"/>
      <c r="F457" s="20"/>
      <c r="G457" s="20"/>
      <c r="H457" s="20"/>
      <c r="I457" s="25"/>
      <c r="J457" s="20"/>
      <c r="K457" s="20"/>
      <c r="L457" s="31"/>
      <c r="M457" s="31"/>
      <c r="N457" s="31"/>
      <c r="O457" s="31"/>
      <c r="P457" s="33" t="s">
        <v>506</v>
      </c>
      <c r="Q457" s="33">
        <v>1.15</v>
      </c>
      <c r="R457" s="33" t="s">
        <v>507</v>
      </c>
      <c r="S457" s="33" t="s">
        <v>27</v>
      </c>
    </row>
    <row r="458" ht="12" spans="1:19">
      <c r="A458" s="20"/>
      <c r="B458" s="20"/>
      <c r="C458" s="20"/>
      <c r="D458" s="20"/>
      <c r="E458" s="20"/>
      <c r="F458" s="20"/>
      <c r="G458" s="20"/>
      <c r="H458" s="20"/>
      <c r="I458" s="25"/>
      <c r="J458" s="20"/>
      <c r="K458" s="20"/>
      <c r="L458" s="31"/>
      <c r="M458" s="31"/>
      <c r="N458" s="31"/>
      <c r="O458" s="31"/>
      <c r="P458" s="33" t="s">
        <v>395</v>
      </c>
      <c r="Q458" s="33">
        <v>9.72</v>
      </c>
      <c r="R458" s="33" t="s">
        <v>1153</v>
      </c>
      <c r="S458" s="33" t="s">
        <v>27</v>
      </c>
    </row>
    <row r="459" ht="12" spans="1:19">
      <c r="A459" s="20">
        <f>A445+1</f>
        <v>8</v>
      </c>
      <c r="B459" s="20" t="s">
        <v>1154</v>
      </c>
      <c r="C459" s="20">
        <v>13</v>
      </c>
      <c r="D459" s="20" t="s">
        <v>1155</v>
      </c>
      <c r="E459" s="20" t="s">
        <v>1156</v>
      </c>
      <c r="F459" s="20" t="s">
        <v>1157</v>
      </c>
      <c r="G459" s="20" t="s">
        <v>1158</v>
      </c>
      <c r="H459" s="20" t="s">
        <v>1159</v>
      </c>
      <c r="I459" s="25">
        <v>10.17</v>
      </c>
      <c r="J459" s="20" t="s">
        <v>1160</v>
      </c>
      <c r="K459" s="20" t="s">
        <v>1161</v>
      </c>
      <c r="L459" s="20" t="s">
        <v>1162</v>
      </c>
      <c r="M459" s="25">
        <v>2.4</v>
      </c>
      <c r="N459" s="20" t="s">
        <v>1163</v>
      </c>
      <c r="O459" s="20" t="s">
        <v>1164</v>
      </c>
      <c r="P459" s="24" t="s">
        <v>1165</v>
      </c>
      <c r="Q459" s="24">
        <v>2.4</v>
      </c>
      <c r="R459" s="24" t="s">
        <v>1166</v>
      </c>
      <c r="S459" s="24" t="s">
        <v>1167</v>
      </c>
    </row>
    <row r="460" ht="13.5" customHeight="1" spans="1:19">
      <c r="A460" s="20"/>
      <c r="B460" s="20"/>
      <c r="C460" s="20"/>
      <c r="D460" s="20"/>
      <c r="E460" s="20"/>
      <c r="F460" s="20"/>
      <c r="G460" s="20"/>
      <c r="H460" s="20"/>
      <c r="I460" s="25"/>
      <c r="J460" s="20"/>
      <c r="K460" s="20"/>
      <c r="L460" s="20" t="s">
        <v>1168</v>
      </c>
      <c r="M460" s="25">
        <v>10.17</v>
      </c>
      <c r="N460" s="20" t="s">
        <v>1169</v>
      </c>
      <c r="O460" s="20" t="s">
        <v>1170</v>
      </c>
      <c r="P460" s="41" t="s">
        <v>1171</v>
      </c>
      <c r="Q460" s="41">
        <v>1.1</v>
      </c>
      <c r="R460" s="41" t="s">
        <v>1172</v>
      </c>
      <c r="S460" s="41" t="s">
        <v>108</v>
      </c>
    </row>
    <row r="461" ht="12" spans="1:19">
      <c r="A461" s="20"/>
      <c r="B461" s="20"/>
      <c r="C461" s="20"/>
      <c r="D461" s="20"/>
      <c r="E461" s="20"/>
      <c r="F461" s="20"/>
      <c r="G461" s="20"/>
      <c r="H461" s="20"/>
      <c r="I461" s="25"/>
      <c r="J461" s="20"/>
      <c r="K461" s="20"/>
      <c r="L461" s="20"/>
      <c r="M461" s="25"/>
      <c r="N461" s="20"/>
      <c r="O461" s="20"/>
      <c r="P461" s="41" t="s">
        <v>1173</v>
      </c>
      <c r="Q461" s="41">
        <v>0.31</v>
      </c>
      <c r="R461" s="41" t="s">
        <v>1174</v>
      </c>
      <c r="S461" s="35" t="s">
        <v>108</v>
      </c>
    </row>
    <row r="462" ht="12" spans="1:19">
      <c r="A462" s="20"/>
      <c r="B462" s="20"/>
      <c r="C462" s="20"/>
      <c r="D462" s="20"/>
      <c r="E462" s="20"/>
      <c r="F462" s="20"/>
      <c r="G462" s="20"/>
      <c r="H462" s="20"/>
      <c r="I462" s="25"/>
      <c r="J462" s="20"/>
      <c r="K462" s="20"/>
      <c r="L462" s="20"/>
      <c r="M462" s="25"/>
      <c r="N462" s="20"/>
      <c r="O462" s="20"/>
      <c r="P462" s="41" t="s">
        <v>1175</v>
      </c>
      <c r="Q462" s="41">
        <v>6.15</v>
      </c>
      <c r="R462" s="41" t="s">
        <v>1176</v>
      </c>
      <c r="S462" s="41" t="s">
        <v>27</v>
      </c>
    </row>
    <row r="463" ht="12" spans="1:19">
      <c r="A463" s="20"/>
      <c r="B463" s="20"/>
      <c r="C463" s="20"/>
      <c r="D463" s="20"/>
      <c r="E463" s="20"/>
      <c r="F463" s="20"/>
      <c r="G463" s="20"/>
      <c r="H463" s="20"/>
      <c r="I463" s="25"/>
      <c r="J463" s="20"/>
      <c r="K463" s="20"/>
      <c r="L463" s="20"/>
      <c r="M463" s="25"/>
      <c r="N463" s="20"/>
      <c r="O463" s="20"/>
      <c r="P463" s="41" t="s">
        <v>1177</v>
      </c>
      <c r="Q463" s="41">
        <v>3.56</v>
      </c>
      <c r="R463" s="41" t="s">
        <v>1178</v>
      </c>
      <c r="S463" s="41" t="s">
        <v>108</v>
      </c>
    </row>
    <row r="464" ht="12" spans="1:19">
      <c r="A464" s="20"/>
      <c r="B464" s="20"/>
      <c r="C464" s="20"/>
      <c r="D464" s="20"/>
      <c r="E464" s="20"/>
      <c r="F464" s="20"/>
      <c r="G464" s="20"/>
      <c r="H464" s="20"/>
      <c r="I464" s="25"/>
      <c r="J464" s="20"/>
      <c r="K464" s="20"/>
      <c r="L464" s="20"/>
      <c r="M464" s="25"/>
      <c r="N464" s="20"/>
      <c r="O464" s="20"/>
      <c r="P464" s="41" t="s">
        <v>1179</v>
      </c>
      <c r="Q464" s="41">
        <v>1</v>
      </c>
      <c r="R464" s="41" t="s">
        <v>1180</v>
      </c>
      <c r="S464" s="41" t="s">
        <v>108</v>
      </c>
    </row>
    <row r="465" ht="12" spans="1:19">
      <c r="A465" s="20"/>
      <c r="B465" s="20"/>
      <c r="C465" s="20"/>
      <c r="D465" s="20"/>
      <c r="E465" s="20"/>
      <c r="F465" s="20"/>
      <c r="G465" s="20"/>
      <c r="H465" s="20"/>
      <c r="I465" s="25"/>
      <c r="J465" s="20"/>
      <c r="K465" s="20"/>
      <c r="L465" s="20"/>
      <c r="M465" s="25"/>
      <c r="N465" s="20"/>
      <c r="O465" s="20"/>
      <c r="P465" s="41" t="s">
        <v>1181</v>
      </c>
      <c r="Q465" s="41">
        <v>1.66</v>
      </c>
      <c r="R465" s="41" t="s">
        <v>1182</v>
      </c>
      <c r="S465" s="41" t="s">
        <v>27</v>
      </c>
    </row>
    <row r="466" ht="12" spans="1:19">
      <c r="A466" s="20"/>
      <c r="B466" s="20"/>
      <c r="C466" s="20"/>
      <c r="D466" s="20"/>
      <c r="E466" s="20"/>
      <c r="F466" s="20"/>
      <c r="G466" s="20"/>
      <c r="H466" s="20"/>
      <c r="I466" s="25"/>
      <c r="J466" s="20"/>
      <c r="K466" s="20"/>
      <c r="L466" s="20"/>
      <c r="M466" s="25"/>
      <c r="N466" s="20"/>
      <c r="O466" s="20"/>
      <c r="P466" s="41" t="s">
        <v>1183</v>
      </c>
      <c r="Q466" s="41">
        <v>1.6</v>
      </c>
      <c r="R466" s="16" t="s">
        <v>1184</v>
      </c>
      <c r="S466" s="16" t="s">
        <v>108</v>
      </c>
    </row>
    <row r="467" ht="12" spans="1:19">
      <c r="A467" s="20"/>
      <c r="B467" s="20"/>
      <c r="C467" s="20"/>
      <c r="D467" s="20"/>
      <c r="E467" s="20"/>
      <c r="F467" s="20"/>
      <c r="G467" s="20"/>
      <c r="H467" s="20"/>
      <c r="I467" s="25"/>
      <c r="J467" s="20"/>
      <c r="K467" s="20"/>
      <c r="L467" s="20"/>
      <c r="M467" s="25"/>
      <c r="N467" s="20"/>
      <c r="O467" s="20"/>
      <c r="P467" s="41" t="s">
        <v>1185</v>
      </c>
      <c r="Q467" s="41">
        <v>1.81</v>
      </c>
      <c r="R467" s="16" t="s">
        <v>1186</v>
      </c>
      <c r="S467" s="16" t="s">
        <v>108</v>
      </c>
    </row>
    <row r="468" ht="12" spans="1:19">
      <c r="A468" s="20"/>
      <c r="B468" s="20"/>
      <c r="C468" s="20"/>
      <c r="D468" s="20"/>
      <c r="E468" s="20"/>
      <c r="F468" s="20"/>
      <c r="G468" s="20"/>
      <c r="H468" s="40" t="s">
        <v>1187</v>
      </c>
      <c r="I468" s="59">
        <v>3.39</v>
      </c>
      <c r="J468" s="40" t="s">
        <v>1188</v>
      </c>
      <c r="K468" s="40" t="s">
        <v>1189</v>
      </c>
      <c r="L468" s="61" t="s">
        <v>1190</v>
      </c>
      <c r="M468" s="61">
        <v>3.09</v>
      </c>
      <c r="N468" s="61" t="s">
        <v>1191</v>
      </c>
      <c r="O468" s="61" t="s">
        <v>467</v>
      </c>
      <c r="P468" s="33" t="s">
        <v>1192</v>
      </c>
      <c r="Q468" s="33">
        <v>1.15</v>
      </c>
      <c r="R468" s="33" t="s">
        <v>1193</v>
      </c>
      <c r="S468" s="33" t="s">
        <v>27</v>
      </c>
    </row>
    <row r="469" ht="12" spans="1:19">
      <c r="A469" s="20"/>
      <c r="B469" s="20"/>
      <c r="C469" s="20"/>
      <c r="D469" s="20"/>
      <c r="E469" s="20"/>
      <c r="F469" s="20"/>
      <c r="G469" s="20"/>
      <c r="H469" s="40"/>
      <c r="I469" s="59"/>
      <c r="J469" s="40"/>
      <c r="K469" s="40"/>
      <c r="L469" s="61"/>
      <c r="M469" s="61"/>
      <c r="N469" s="61"/>
      <c r="O469" s="61"/>
      <c r="P469" s="33" t="s">
        <v>205</v>
      </c>
      <c r="Q469" s="33">
        <v>1.94</v>
      </c>
      <c r="R469" s="33" t="s">
        <v>1194</v>
      </c>
      <c r="S469" s="33" t="s">
        <v>27</v>
      </c>
    </row>
    <row r="470" ht="12" spans="1:19">
      <c r="A470" s="20"/>
      <c r="B470" s="20"/>
      <c r="C470" s="20"/>
      <c r="D470" s="20"/>
      <c r="E470" s="20"/>
      <c r="F470" s="20"/>
      <c r="G470" s="20"/>
      <c r="H470" s="40"/>
      <c r="I470" s="59"/>
      <c r="J470" s="40"/>
      <c r="K470" s="40"/>
      <c r="L470" s="40" t="s">
        <v>1195</v>
      </c>
      <c r="M470" s="59">
        <v>3.39</v>
      </c>
      <c r="N470" s="40" t="s">
        <v>1196</v>
      </c>
      <c r="O470" s="40" t="s">
        <v>857</v>
      </c>
      <c r="P470" s="33" t="s">
        <v>1197</v>
      </c>
      <c r="Q470" s="33">
        <v>3.392</v>
      </c>
      <c r="R470" s="33" t="s">
        <v>1198</v>
      </c>
      <c r="S470" s="33" t="s">
        <v>27</v>
      </c>
    </row>
    <row r="471" ht="12" spans="1:19">
      <c r="A471" s="20">
        <v>9</v>
      </c>
      <c r="B471" s="20" t="s">
        <v>1199</v>
      </c>
      <c r="C471" s="20">
        <v>25</v>
      </c>
      <c r="D471" s="20" t="s">
        <v>1200</v>
      </c>
      <c r="E471" s="20" t="s">
        <v>1201</v>
      </c>
      <c r="F471" s="20" t="s">
        <v>1202</v>
      </c>
      <c r="G471" s="20" t="s">
        <v>1203</v>
      </c>
      <c r="H471" s="20" t="s">
        <v>1204</v>
      </c>
      <c r="I471" s="25">
        <v>7.34</v>
      </c>
      <c r="J471" s="20" t="s">
        <v>1205</v>
      </c>
      <c r="K471" s="20"/>
      <c r="L471" s="20" t="s">
        <v>1206</v>
      </c>
      <c r="M471" s="25">
        <v>7.34</v>
      </c>
      <c r="N471" s="20" t="s">
        <v>1207</v>
      </c>
      <c r="O471" s="20" t="s">
        <v>1208</v>
      </c>
      <c r="P471" s="24" t="s">
        <v>1209</v>
      </c>
      <c r="Q471" s="24"/>
      <c r="R471" s="24" t="s">
        <v>1210</v>
      </c>
      <c r="S471" s="26" t="s">
        <v>27</v>
      </c>
    </row>
    <row r="472" ht="12" spans="1:19">
      <c r="A472" s="20"/>
      <c r="B472" s="20"/>
      <c r="C472" s="20"/>
      <c r="D472" s="20"/>
      <c r="E472" s="20"/>
      <c r="F472" s="20"/>
      <c r="G472" s="20"/>
      <c r="H472" s="20"/>
      <c r="I472" s="25"/>
      <c r="J472" s="20"/>
      <c r="K472" s="20"/>
      <c r="L472" s="20"/>
      <c r="M472" s="25"/>
      <c r="N472" s="20"/>
      <c r="O472" s="20"/>
      <c r="P472" s="24" t="s">
        <v>111</v>
      </c>
      <c r="Q472" s="24"/>
      <c r="R472" s="24" t="s">
        <v>1211</v>
      </c>
      <c r="S472" s="26" t="s">
        <v>1212</v>
      </c>
    </row>
    <row r="473" ht="12" spans="1:19">
      <c r="A473" s="20"/>
      <c r="B473" s="20"/>
      <c r="C473" s="20"/>
      <c r="D473" s="20"/>
      <c r="E473" s="20"/>
      <c r="F473" s="20"/>
      <c r="G473" s="20"/>
      <c r="H473" s="20"/>
      <c r="I473" s="25"/>
      <c r="J473" s="20"/>
      <c r="K473" s="20"/>
      <c r="L473" s="20"/>
      <c r="M473" s="25"/>
      <c r="N473" s="20"/>
      <c r="O473" s="20"/>
      <c r="P473" s="24" t="s">
        <v>1213</v>
      </c>
      <c r="Q473" s="24">
        <v>0.64</v>
      </c>
      <c r="R473" s="24" t="s">
        <v>1214</v>
      </c>
      <c r="S473" s="24" t="s">
        <v>27</v>
      </c>
    </row>
    <row r="474" ht="12" spans="1:19">
      <c r="A474" s="20"/>
      <c r="B474" s="20"/>
      <c r="C474" s="20"/>
      <c r="D474" s="20"/>
      <c r="E474" s="20"/>
      <c r="F474" s="20"/>
      <c r="G474" s="20"/>
      <c r="H474" s="20"/>
      <c r="I474" s="25"/>
      <c r="J474" s="20"/>
      <c r="K474" s="20"/>
      <c r="L474" s="20"/>
      <c r="M474" s="25"/>
      <c r="N474" s="20"/>
      <c r="O474" s="20"/>
      <c r="P474" s="24" t="s">
        <v>900</v>
      </c>
      <c r="Q474" s="24">
        <v>0.16</v>
      </c>
      <c r="R474" s="24" t="s">
        <v>1215</v>
      </c>
      <c r="S474" s="26" t="s">
        <v>812</v>
      </c>
    </row>
    <row r="475" ht="12" spans="1:19">
      <c r="A475" s="20"/>
      <c r="B475" s="20"/>
      <c r="C475" s="20"/>
      <c r="D475" s="20"/>
      <c r="E475" s="20"/>
      <c r="F475" s="20"/>
      <c r="G475" s="20"/>
      <c r="H475" s="20"/>
      <c r="I475" s="25"/>
      <c r="J475" s="20"/>
      <c r="K475" s="20"/>
      <c r="L475" s="20"/>
      <c r="M475" s="25"/>
      <c r="N475" s="20"/>
      <c r="O475" s="20"/>
      <c r="P475" s="24" t="s">
        <v>1216</v>
      </c>
      <c r="Q475" s="24">
        <v>0.9</v>
      </c>
      <c r="R475" s="24" t="s">
        <v>1217</v>
      </c>
      <c r="S475" s="24" t="s">
        <v>27</v>
      </c>
    </row>
    <row r="476" ht="12" spans="1:19">
      <c r="A476" s="20"/>
      <c r="B476" s="20"/>
      <c r="C476" s="20"/>
      <c r="D476" s="20"/>
      <c r="E476" s="20"/>
      <c r="F476" s="20"/>
      <c r="G476" s="20"/>
      <c r="H476" s="20"/>
      <c r="I476" s="25"/>
      <c r="J476" s="20"/>
      <c r="K476" s="20"/>
      <c r="L476" s="20"/>
      <c r="M476" s="25"/>
      <c r="N476" s="20"/>
      <c r="O476" s="20"/>
      <c r="P476" s="24" t="s">
        <v>1218</v>
      </c>
      <c r="Q476" s="24">
        <v>0.37</v>
      </c>
      <c r="R476" s="24" t="s">
        <v>1219</v>
      </c>
      <c r="S476" s="24" t="s">
        <v>27</v>
      </c>
    </row>
    <row r="477" ht="12" spans="1:19">
      <c r="A477" s="20"/>
      <c r="B477" s="20"/>
      <c r="C477" s="20"/>
      <c r="D477" s="20"/>
      <c r="E477" s="20"/>
      <c r="F477" s="20"/>
      <c r="G477" s="20"/>
      <c r="H477" s="20"/>
      <c r="I477" s="25"/>
      <c r="J477" s="20"/>
      <c r="K477" s="20"/>
      <c r="L477" s="20"/>
      <c r="M477" s="25"/>
      <c r="N477" s="20"/>
      <c r="O477" s="20"/>
      <c r="P477" s="24" t="s">
        <v>1220</v>
      </c>
      <c r="Q477" s="24">
        <v>0.58</v>
      </c>
      <c r="R477" s="24" t="s">
        <v>1221</v>
      </c>
      <c r="S477" s="26" t="s">
        <v>27</v>
      </c>
    </row>
    <row r="478" ht="12" spans="1:19">
      <c r="A478" s="20"/>
      <c r="B478" s="20"/>
      <c r="C478" s="20"/>
      <c r="D478" s="20"/>
      <c r="E478" s="20"/>
      <c r="F478" s="20"/>
      <c r="G478" s="20"/>
      <c r="H478" s="20"/>
      <c r="I478" s="25"/>
      <c r="J478" s="20"/>
      <c r="K478" s="20"/>
      <c r="L478" s="20"/>
      <c r="M478" s="25"/>
      <c r="N478" s="20"/>
      <c r="O478" s="20"/>
      <c r="P478" s="24" t="s">
        <v>1222</v>
      </c>
      <c r="Q478" s="24">
        <v>0.47</v>
      </c>
      <c r="R478" s="24" t="s">
        <v>1223</v>
      </c>
      <c r="S478" s="24" t="s">
        <v>27</v>
      </c>
    </row>
    <row r="479" ht="12" spans="1:19">
      <c r="A479" s="20"/>
      <c r="B479" s="20"/>
      <c r="C479" s="20"/>
      <c r="D479" s="20"/>
      <c r="E479" s="20"/>
      <c r="F479" s="20"/>
      <c r="G479" s="20"/>
      <c r="H479" s="20"/>
      <c r="I479" s="25"/>
      <c r="J479" s="20"/>
      <c r="K479" s="20"/>
      <c r="L479" s="20"/>
      <c r="M479" s="25"/>
      <c r="N479" s="20"/>
      <c r="O479" s="20"/>
      <c r="P479" s="24" t="s">
        <v>914</v>
      </c>
      <c r="Q479" s="24">
        <v>0.61</v>
      </c>
      <c r="R479" s="24" t="s">
        <v>1224</v>
      </c>
      <c r="S479" s="26" t="s">
        <v>1225</v>
      </c>
    </row>
    <row r="480" ht="12" spans="1:19">
      <c r="A480" s="20"/>
      <c r="B480" s="20"/>
      <c r="C480" s="20"/>
      <c r="D480" s="20"/>
      <c r="E480" s="20"/>
      <c r="F480" s="20"/>
      <c r="G480" s="20"/>
      <c r="H480" s="20"/>
      <c r="I480" s="25"/>
      <c r="J480" s="20"/>
      <c r="K480" s="20"/>
      <c r="L480" s="20"/>
      <c r="M480" s="25"/>
      <c r="N480" s="20"/>
      <c r="O480" s="20"/>
      <c r="P480" s="24" t="s">
        <v>1226</v>
      </c>
      <c r="Q480" s="24">
        <v>0.43</v>
      </c>
      <c r="R480" s="24" t="s">
        <v>1227</v>
      </c>
      <c r="S480" s="24" t="s">
        <v>27</v>
      </c>
    </row>
    <row r="481" ht="12" spans="1:19">
      <c r="A481" s="20"/>
      <c r="B481" s="20"/>
      <c r="C481" s="20"/>
      <c r="D481" s="20"/>
      <c r="E481" s="20"/>
      <c r="F481" s="20"/>
      <c r="G481" s="20"/>
      <c r="H481" s="20"/>
      <c r="I481" s="25"/>
      <c r="J481" s="20"/>
      <c r="K481" s="20"/>
      <c r="L481" s="20"/>
      <c r="M481" s="25"/>
      <c r="N481" s="20"/>
      <c r="O481" s="20"/>
      <c r="P481" s="24" t="s">
        <v>1228</v>
      </c>
      <c r="Q481" s="24">
        <v>1.38</v>
      </c>
      <c r="R481" s="24" t="s">
        <v>1229</v>
      </c>
      <c r="S481" s="24" t="s">
        <v>27</v>
      </c>
    </row>
    <row r="482" ht="13.5" customHeight="1" spans="1:19">
      <c r="A482" s="20"/>
      <c r="B482" s="20"/>
      <c r="C482" s="20"/>
      <c r="D482" s="20"/>
      <c r="E482" s="20"/>
      <c r="F482" s="20"/>
      <c r="G482" s="20"/>
      <c r="H482" s="20" t="s">
        <v>1230</v>
      </c>
      <c r="I482" s="25">
        <v>17.15</v>
      </c>
      <c r="J482" s="20" t="s">
        <v>1231</v>
      </c>
      <c r="K482" s="20" t="s">
        <v>1170</v>
      </c>
      <c r="L482" s="20" t="s">
        <v>1232</v>
      </c>
      <c r="M482" s="25">
        <v>6.02</v>
      </c>
      <c r="N482" s="20" t="s">
        <v>139</v>
      </c>
      <c r="O482" s="20" t="s">
        <v>140</v>
      </c>
      <c r="P482" s="24" t="s">
        <v>1233</v>
      </c>
      <c r="Q482" s="24">
        <v>0.58</v>
      </c>
      <c r="R482" s="24" t="s">
        <v>1234</v>
      </c>
      <c r="S482" s="24" t="s">
        <v>27</v>
      </c>
    </row>
    <row r="483" ht="12" spans="1:19">
      <c r="A483" s="20"/>
      <c r="B483" s="20"/>
      <c r="C483" s="20"/>
      <c r="D483" s="20"/>
      <c r="E483" s="20"/>
      <c r="F483" s="20"/>
      <c r="G483" s="20"/>
      <c r="H483" s="20"/>
      <c r="I483" s="25"/>
      <c r="J483" s="20"/>
      <c r="K483" s="20"/>
      <c r="L483" s="20"/>
      <c r="M483" s="25"/>
      <c r="N483" s="20"/>
      <c r="O483" s="20"/>
      <c r="P483" s="24" t="s">
        <v>1235</v>
      </c>
      <c r="Q483" s="24">
        <v>0.55</v>
      </c>
      <c r="R483" s="24" t="s">
        <v>1236</v>
      </c>
      <c r="S483" s="24" t="s">
        <v>27</v>
      </c>
    </row>
    <row r="484" ht="12" spans="1:19">
      <c r="A484" s="20"/>
      <c r="B484" s="20"/>
      <c r="C484" s="20"/>
      <c r="D484" s="20"/>
      <c r="E484" s="20"/>
      <c r="F484" s="20"/>
      <c r="G484" s="20"/>
      <c r="H484" s="20"/>
      <c r="I484" s="25"/>
      <c r="J484" s="20"/>
      <c r="K484" s="20"/>
      <c r="L484" s="20"/>
      <c r="M484" s="25"/>
      <c r="N484" s="20"/>
      <c r="O484" s="20"/>
      <c r="P484" s="24" t="s">
        <v>1237</v>
      </c>
      <c r="Q484" s="24">
        <v>2.5</v>
      </c>
      <c r="R484" s="24" t="s">
        <v>1238</v>
      </c>
      <c r="S484" s="24" t="s">
        <v>27</v>
      </c>
    </row>
    <row r="485" ht="12" spans="1:19">
      <c r="A485" s="20"/>
      <c r="B485" s="20"/>
      <c r="C485" s="20"/>
      <c r="D485" s="20"/>
      <c r="E485" s="20"/>
      <c r="F485" s="20"/>
      <c r="G485" s="20"/>
      <c r="H485" s="20"/>
      <c r="I485" s="25"/>
      <c r="J485" s="20"/>
      <c r="K485" s="20"/>
      <c r="L485" s="20"/>
      <c r="M485" s="25"/>
      <c r="N485" s="20"/>
      <c r="O485" s="20"/>
      <c r="P485" s="24" t="s">
        <v>1239</v>
      </c>
      <c r="Q485" s="24">
        <v>0.57</v>
      </c>
      <c r="R485" s="24" t="s">
        <v>1240</v>
      </c>
      <c r="S485" s="24" t="s">
        <v>27</v>
      </c>
    </row>
    <row r="486" ht="12" spans="1:19">
      <c r="A486" s="20"/>
      <c r="B486" s="20"/>
      <c r="C486" s="20"/>
      <c r="D486" s="20"/>
      <c r="E486" s="20"/>
      <c r="F486" s="20"/>
      <c r="G486" s="20"/>
      <c r="H486" s="20"/>
      <c r="I486" s="25"/>
      <c r="J486" s="20"/>
      <c r="K486" s="20"/>
      <c r="L486" s="20"/>
      <c r="M486" s="25"/>
      <c r="N486" s="20"/>
      <c r="O486" s="20"/>
      <c r="P486" s="24" t="s">
        <v>1165</v>
      </c>
      <c r="Q486" s="24">
        <v>0.34</v>
      </c>
      <c r="R486" s="24" t="s">
        <v>1166</v>
      </c>
      <c r="S486" s="24" t="s">
        <v>143</v>
      </c>
    </row>
    <row r="487" ht="12" spans="1:19">
      <c r="A487" s="20"/>
      <c r="B487" s="20"/>
      <c r="C487" s="20"/>
      <c r="D487" s="20"/>
      <c r="E487" s="20"/>
      <c r="F487" s="20"/>
      <c r="G487" s="20"/>
      <c r="H487" s="20"/>
      <c r="I487" s="25"/>
      <c r="J487" s="20"/>
      <c r="K487" s="20"/>
      <c r="L487" s="20" t="s">
        <v>1241</v>
      </c>
      <c r="M487" s="25">
        <v>11.13</v>
      </c>
      <c r="N487" s="20" t="s">
        <v>1242</v>
      </c>
      <c r="O487" s="20" t="s">
        <v>1243</v>
      </c>
      <c r="P487" s="24" t="s">
        <v>1171</v>
      </c>
      <c r="Q487" s="24">
        <v>2</v>
      </c>
      <c r="R487" s="24" t="s">
        <v>1172</v>
      </c>
      <c r="S487" s="24" t="s">
        <v>108</v>
      </c>
    </row>
    <row r="488" ht="12" spans="1:19">
      <c r="A488" s="20"/>
      <c r="B488" s="20"/>
      <c r="C488" s="20"/>
      <c r="D488" s="20"/>
      <c r="E488" s="20"/>
      <c r="F488" s="20"/>
      <c r="G488" s="20"/>
      <c r="H488" s="20"/>
      <c r="I488" s="25"/>
      <c r="J488" s="20"/>
      <c r="K488" s="20"/>
      <c r="L488" s="20"/>
      <c r="M488" s="25"/>
      <c r="N488" s="20"/>
      <c r="O488" s="20"/>
      <c r="P488" s="24" t="s">
        <v>1244</v>
      </c>
      <c r="Q488" s="24">
        <v>2.7</v>
      </c>
      <c r="R488" s="24" t="s">
        <v>1245</v>
      </c>
      <c r="S488" s="24" t="s">
        <v>108</v>
      </c>
    </row>
    <row r="489" ht="12" spans="1:19">
      <c r="A489" s="20"/>
      <c r="B489" s="20"/>
      <c r="C489" s="20"/>
      <c r="D489" s="20"/>
      <c r="E489" s="20"/>
      <c r="F489" s="20"/>
      <c r="G489" s="20"/>
      <c r="H489" s="20"/>
      <c r="I489" s="25"/>
      <c r="J489" s="20"/>
      <c r="K489" s="20"/>
      <c r="L489" s="20"/>
      <c r="M489" s="25"/>
      <c r="N489" s="20"/>
      <c r="O489" s="20"/>
      <c r="P489" s="24" t="s">
        <v>1246</v>
      </c>
      <c r="Q489" s="24">
        <v>0.82</v>
      </c>
      <c r="R489" s="24" t="s">
        <v>1247</v>
      </c>
      <c r="S489" s="24" t="s">
        <v>108</v>
      </c>
    </row>
    <row r="490" ht="12" spans="1:19">
      <c r="A490" s="20"/>
      <c r="B490" s="20"/>
      <c r="C490" s="20"/>
      <c r="D490" s="20"/>
      <c r="E490" s="20"/>
      <c r="F490" s="20"/>
      <c r="G490" s="20"/>
      <c r="H490" s="20"/>
      <c r="I490" s="25"/>
      <c r="J490" s="20"/>
      <c r="K490" s="20"/>
      <c r="L490" s="20"/>
      <c r="M490" s="25"/>
      <c r="N490" s="20"/>
      <c r="O490" s="20"/>
      <c r="P490" s="24" t="s">
        <v>1248</v>
      </c>
      <c r="Q490" s="24">
        <v>3.4</v>
      </c>
      <c r="R490" s="24" t="s">
        <v>1249</v>
      </c>
      <c r="S490" s="24" t="s">
        <v>108</v>
      </c>
    </row>
    <row r="491" ht="12" spans="1:19">
      <c r="A491" s="20"/>
      <c r="B491" s="20"/>
      <c r="C491" s="20"/>
      <c r="D491" s="20"/>
      <c r="E491" s="20"/>
      <c r="F491" s="20"/>
      <c r="G491" s="20"/>
      <c r="H491" s="20" t="s">
        <v>1250</v>
      </c>
      <c r="I491" s="25">
        <v>15.95</v>
      </c>
      <c r="J491" s="20" t="s">
        <v>574</v>
      </c>
      <c r="K491" s="20" t="s">
        <v>1251</v>
      </c>
      <c r="L491" s="31" t="s">
        <v>1252</v>
      </c>
      <c r="M491" s="31">
        <v>13.7</v>
      </c>
      <c r="N491" s="31" t="s">
        <v>992</v>
      </c>
      <c r="O491" s="31" t="s">
        <v>1253</v>
      </c>
      <c r="P491" s="33" t="s">
        <v>1254</v>
      </c>
      <c r="Q491" s="33">
        <v>1.99</v>
      </c>
      <c r="R491" s="33" t="s">
        <v>1255</v>
      </c>
      <c r="S491" s="33" t="s">
        <v>108</v>
      </c>
    </row>
    <row r="492" ht="12" spans="1:19">
      <c r="A492" s="20"/>
      <c r="B492" s="20"/>
      <c r="C492" s="20"/>
      <c r="D492" s="20"/>
      <c r="E492" s="20"/>
      <c r="F492" s="20"/>
      <c r="G492" s="20"/>
      <c r="H492" s="20"/>
      <c r="I492" s="25"/>
      <c r="J492" s="20"/>
      <c r="K492" s="20"/>
      <c r="L492" s="31"/>
      <c r="M492" s="31"/>
      <c r="N492" s="31"/>
      <c r="O492" s="31"/>
      <c r="P492" s="33" t="s">
        <v>1256</v>
      </c>
      <c r="Q492" s="33">
        <v>3.47</v>
      </c>
      <c r="R492" s="33" t="s">
        <v>1257</v>
      </c>
      <c r="S492" s="33" t="s">
        <v>108</v>
      </c>
    </row>
    <row r="493" ht="12" spans="1:19">
      <c r="A493" s="20"/>
      <c r="B493" s="20"/>
      <c r="C493" s="20"/>
      <c r="D493" s="20"/>
      <c r="E493" s="20"/>
      <c r="F493" s="20"/>
      <c r="G493" s="20"/>
      <c r="H493" s="20"/>
      <c r="I493" s="25"/>
      <c r="J493" s="20"/>
      <c r="K493" s="20"/>
      <c r="L493" s="31"/>
      <c r="M493" s="31"/>
      <c r="N493" s="31"/>
      <c r="O493" s="31"/>
      <c r="P493" s="33" t="s">
        <v>1258</v>
      </c>
      <c r="Q493" s="33">
        <v>2.3</v>
      </c>
      <c r="R493" s="33" t="s">
        <v>1259</v>
      </c>
      <c r="S493" s="33" t="s">
        <v>108</v>
      </c>
    </row>
    <row r="494" ht="12" spans="1:19">
      <c r="A494" s="20"/>
      <c r="B494" s="20"/>
      <c r="C494" s="20"/>
      <c r="D494" s="20"/>
      <c r="E494" s="20"/>
      <c r="F494" s="20"/>
      <c r="G494" s="20"/>
      <c r="H494" s="20"/>
      <c r="I494" s="25"/>
      <c r="J494" s="20"/>
      <c r="K494" s="20"/>
      <c r="L494" s="31"/>
      <c r="M494" s="31"/>
      <c r="N494" s="31"/>
      <c r="O494" s="31"/>
      <c r="P494" s="33" t="s">
        <v>1260</v>
      </c>
      <c r="Q494" s="33">
        <v>2.4</v>
      </c>
      <c r="R494" s="33" t="s">
        <v>1261</v>
      </c>
      <c r="S494" s="33" t="s">
        <v>108</v>
      </c>
    </row>
    <row r="495" ht="12" spans="1:19">
      <c r="A495" s="20"/>
      <c r="B495" s="20"/>
      <c r="C495" s="20"/>
      <c r="D495" s="20"/>
      <c r="E495" s="20"/>
      <c r="F495" s="20"/>
      <c r="G495" s="20"/>
      <c r="H495" s="20"/>
      <c r="I495" s="25"/>
      <c r="J495" s="20"/>
      <c r="K495" s="20"/>
      <c r="L495" s="31"/>
      <c r="M495" s="31"/>
      <c r="N495" s="31"/>
      <c r="O495" s="31"/>
      <c r="P495" s="33" t="s">
        <v>1262</v>
      </c>
      <c r="Q495" s="33">
        <v>1.35</v>
      </c>
      <c r="R495" s="33" t="s">
        <v>1263</v>
      </c>
      <c r="S495" s="33" t="s">
        <v>108</v>
      </c>
    </row>
    <row r="496" ht="12" spans="1:19">
      <c r="A496" s="20"/>
      <c r="B496" s="20"/>
      <c r="C496" s="20"/>
      <c r="D496" s="20"/>
      <c r="E496" s="20"/>
      <c r="F496" s="20"/>
      <c r="G496" s="20"/>
      <c r="H496" s="20"/>
      <c r="I496" s="25"/>
      <c r="J496" s="20"/>
      <c r="K496" s="20"/>
      <c r="L496" s="31"/>
      <c r="M496" s="31"/>
      <c r="N496" s="31"/>
      <c r="O496" s="31"/>
      <c r="P496" s="33" t="s">
        <v>994</v>
      </c>
      <c r="Q496" s="33">
        <v>1.68</v>
      </c>
      <c r="R496" s="33" t="s">
        <v>995</v>
      </c>
      <c r="S496" s="33" t="s">
        <v>108</v>
      </c>
    </row>
    <row r="497" ht="12" spans="1:19">
      <c r="A497" s="20"/>
      <c r="B497" s="20"/>
      <c r="C497" s="20"/>
      <c r="D497" s="20"/>
      <c r="E497" s="20"/>
      <c r="F497" s="20"/>
      <c r="G497" s="20"/>
      <c r="H497" s="20"/>
      <c r="I497" s="25"/>
      <c r="J497" s="20"/>
      <c r="K497" s="20"/>
      <c r="L497" s="31"/>
      <c r="M497" s="31"/>
      <c r="N497" s="31"/>
      <c r="O497" s="31"/>
      <c r="P497" s="33" t="s">
        <v>1264</v>
      </c>
      <c r="Q497" s="33">
        <v>0.51</v>
      </c>
      <c r="R497" s="33" t="s">
        <v>1265</v>
      </c>
      <c r="S497" s="33" t="s">
        <v>108</v>
      </c>
    </row>
    <row r="498" ht="24" spans="1:19">
      <c r="A498" s="20"/>
      <c r="B498" s="20"/>
      <c r="C498" s="20"/>
      <c r="D498" s="20"/>
      <c r="E498" s="20"/>
      <c r="F498" s="20"/>
      <c r="G498" s="20"/>
      <c r="H498" s="20"/>
      <c r="I498" s="25"/>
      <c r="J498" s="20"/>
      <c r="K498" s="20"/>
      <c r="L498" s="20" t="s">
        <v>1266</v>
      </c>
      <c r="M498" s="25">
        <v>2.25</v>
      </c>
      <c r="N498" s="20" t="s">
        <v>1267</v>
      </c>
      <c r="O498" s="20" t="s">
        <v>1268</v>
      </c>
      <c r="P498" s="33" t="s">
        <v>576</v>
      </c>
      <c r="Q498" s="33" t="s">
        <v>576</v>
      </c>
      <c r="R498" s="33" t="s">
        <v>576</v>
      </c>
      <c r="S498" s="33" t="s">
        <v>576</v>
      </c>
    </row>
    <row r="499" ht="12" spans="1:19">
      <c r="A499" s="20"/>
      <c r="B499" s="20"/>
      <c r="C499" s="20"/>
      <c r="D499" s="20"/>
      <c r="E499" s="20"/>
      <c r="F499" s="20"/>
      <c r="G499" s="20"/>
      <c r="H499" s="20"/>
      <c r="I499" s="25"/>
      <c r="J499" s="20"/>
      <c r="K499" s="20"/>
      <c r="L499" s="31" t="s">
        <v>1269</v>
      </c>
      <c r="M499" s="31">
        <v>6.44</v>
      </c>
      <c r="N499" s="31" t="s">
        <v>1270</v>
      </c>
      <c r="O499" s="31" t="s">
        <v>467</v>
      </c>
      <c r="P499" s="33" t="s">
        <v>1271</v>
      </c>
      <c r="Q499" s="33">
        <v>1.91</v>
      </c>
      <c r="R499" s="33" t="s">
        <v>1272</v>
      </c>
      <c r="S499" s="33" t="s">
        <v>27</v>
      </c>
    </row>
    <row r="500" ht="12" spans="1:19">
      <c r="A500" s="20"/>
      <c r="B500" s="20"/>
      <c r="C500" s="20"/>
      <c r="D500" s="20"/>
      <c r="E500" s="20"/>
      <c r="F500" s="20"/>
      <c r="G500" s="20"/>
      <c r="H500" s="20"/>
      <c r="I500" s="25"/>
      <c r="J500" s="20"/>
      <c r="K500" s="20"/>
      <c r="L500" s="31"/>
      <c r="M500" s="31"/>
      <c r="N500" s="31"/>
      <c r="O500" s="31"/>
      <c r="P500" s="33" t="s">
        <v>605</v>
      </c>
      <c r="Q500" s="33">
        <v>0.29</v>
      </c>
      <c r="R500" s="33" t="s">
        <v>606</v>
      </c>
      <c r="S500" s="33" t="s">
        <v>27</v>
      </c>
    </row>
    <row r="501" ht="12" spans="1:19">
      <c r="A501" s="20"/>
      <c r="B501" s="20"/>
      <c r="C501" s="20"/>
      <c r="D501" s="20"/>
      <c r="E501" s="20"/>
      <c r="F501" s="20"/>
      <c r="G501" s="20"/>
      <c r="H501" s="20"/>
      <c r="I501" s="25"/>
      <c r="J501" s="20"/>
      <c r="K501" s="20"/>
      <c r="L501" s="31"/>
      <c r="M501" s="31"/>
      <c r="N501" s="31"/>
      <c r="O501" s="31"/>
      <c r="P501" s="33" t="s">
        <v>1273</v>
      </c>
      <c r="Q501" s="33">
        <v>2.74</v>
      </c>
      <c r="R501" s="33" t="s">
        <v>1274</v>
      </c>
      <c r="S501" s="33" t="s">
        <v>27</v>
      </c>
    </row>
    <row r="502" ht="12" spans="1:19">
      <c r="A502" s="20"/>
      <c r="B502" s="20"/>
      <c r="C502" s="20"/>
      <c r="D502" s="20"/>
      <c r="E502" s="20"/>
      <c r="F502" s="20"/>
      <c r="G502" s="20"/>
      <c r="H502" s="20"/>
      <c r="I502" s="25"/>
      <c r="J502" s="20"/>
      <c r="K502" s="20"/>
      <c r="L502" s="31"/>
      <c r="M502" s="31"/>
      <c r="N502" s="31"/>
      <c r="O502" s="31"/>
      <c r="P502" s="33" t="s">
        <v>609</v>
      </c>
      <c r="Q502" s="33">
        <v>1.5</v>
      </c>
      <c r="R502" s="33" t="s">
        <v>610</v>
      </c>
      <c r="S502" s="33" t="s">
        <v>27</v>
      </c>
    </row>
    <row r="503" ht="12" spans="1:19">
      <c r="A503" s="20">
        <v>10</v>
      </c>
      <c r="B503" s="20" t="s">
        <v>1275</v>
      </c>
      <c r="C503" s="20">
        <f>24+9.1</f>
        <v>33.1</v>
      </c>
      <c r="D503" s="20" t="s">
        <v>1276</v>
      </c>
      <c r="E503" s="20" t="s">
        <v>1277</v>
      </c>
      <c r="F503" s="20" t="s">
        <v>1278</v>
      </c>
      <c r="G503" s="20" t="s">
        <v>1279</v>
      </c>
      <c r="H503" s="20" t="s">
        <v>1280</v>
      </c>
      <c r="I503" s="25">
        <v>24.99</v>
      </c>
      <c r="J503" s="20" t="s">
        <v>1281</v>
      </c>
      <c r="K503" s="20" t="s">
        <v>1282</v>
      </c>
      <c r="L503" s="20" t="s">
        <v>1283</v>
      </c>
      <c r="M503" s="25">
        <v>6.84</v>
      </c>
      <c r="N503" s="20" t="s">
        <v>422</v>
      </c>
      <c r="O503" s="20" t="s">
        <v>876</v>
      </c>
      <c r="P503" s="24" t="s">
        <v>1284</v>
      </c>
      <c r="Q503" s="24">
        <v>4.21</v>
      </c>
      <c r="R503" s="24" t="s">
        <v>1285</v>
      </c>
      <c r="S503" s="24" t="s">
        <v>27</v>
      </c>
    </row>
    <row r="504" ht="12" spans="1:19">
      <c r="A504" s="20"/>
      <c r="B504" s="20"/>
      <c r="C504" s="20"/>
      <c r="D504" s="20"/>
      <c r="E504" s="20"/>
      <c r="F504" s="20"/>
      <c r="G504" s="20"/>
      <c r="H504" s="20"/>
      <c r="I504" s="25"/>
      <c r="J504" s="20"/>
      <c r="K504" s="20"/>
      <c r="L504" s="20"/>
      <c r="M504" s="25"/>
      <c r="N504" s="20"/>
      <c r="O504" s="20"/>
      <c r="P504" s="24" t="s">
        <v>1286</v>
      </c>
      <c r="Q504" s="24">
        <v>2.63</v>
      </c>
      <c r="R504" s="24" t="s">
        <v>1287</v>
      </c>
      <c r="S504" s="24" t="s">
        <v>27</v>
      </c>
    </row>
    <row r="505" ht="12" spans="1:19">
      <c r="A505" s="20"/>
      <c r="B505" s="20"/>
      <c r="C505" s="20"/>
      <c r="D505" s="20"/>
      <c r="E505" s="20"/>
      <c r="F505" s="20"/>
      <c r="G505" s="20"/>
      <c r="H505" s="20"/>
      <c r="I505" s="25"/>
      <c r="J505" s="20"/>
      <c r="K505" s="20"/>
      <c r="L505" s="20" t="s">
        <v>1288</v>
      </c>
      <c r="M505" s="25">
        <v>18.15</v>
      </c>
      <c r="N505" s="20" t="s">
        <v>1281</v>
      </c>
      <c r="O505" s="20" t="s">
        <v>1282</v>
      </c>
      <c r="P505" s="24" t="s">
        <v>1289</v>
      </c>
      <c r="Q505" s="24">
        <v>4.8</v>
      </c>
      <c r="R505" s="24" t="s">
        <v>1290</v>
      </c>
      <c r="S505" s="24" t="s">
        <v>108</v>
      </c>
    </row>
    <row r="506" ht="12" spans="1:19">
      <c r="A506" s="20"/>
      <c r="B506" s="20"/>
      <c r="C506" s="20"/>
      <c r="D506" s="20"/>
      <c r="E506" s="20"/>
      <c r="F506" s="20"/>
      <c r="G506" s="20"/>
      <c r="H506" s="20"/>
      <c r="I506" s="25"/>
      <c r="J506" s="20"/>
      <c r="K506" s="20"/>
      <c r="L506" s="20"/>
      <c r="M506" s="25"/>
      <c r="N506" s="20"/>
      <c r="O506" s="20"/>
      <c r="P506" s="24" t="s">
        <v>1291</v>
      </c>
      <c r="Q506" s="24">
        <v>1.75</v>
      </c>
      <c r="R506" s="24" t="s">
        <v>1292</v>
      </c>
      <c r="S506" s="24" t="s">
        <v>108</v>
      </c>
    </row>
    <row r="507" ht="12" spans="1:19">
      <c r="A507" s="20"/>
      <c r="B507" s="20"/>
      <c r="C507" s="20"/>
      <c r="D507" s="20"/>
      <c r="E507" s="20"/>
      <c r="F507" s="20"/>
      <c r="G507" s="20"/>
      <c r="H507" s="20"/>
      <c r="I507" s="25"/>
      <c r="J507" s="20"/>
      <c r="K507" s="20"/>
      <c r="L507" s="20"/>
      <c r="M507" s="25"/>
      <c r="N507" s="20"/>
      <c r="O507" s="20"/>
      <c r="P507" s="24" t="s">
        <v>1293</v>
      </c>
      <c r="Q507" s="24">
        <v>3.25</v>
      </c>
      <c r="R507" s="24" t="s">
        <v>1294</v>
      </c>
      <c r="S507" s="24" t="s">
        <v>108</v>
      </c>
    </row>
    <row r="508" ht="12" spans="1:19">
      <c r="A508" s="20"/>
      <c r="B508" s="20"/>
      <c r="C508" s="20"/>
      <c r="D508" s="20"/>
      <c r="E508" s="20"/>
      <c r="F508" s="20"/>
      <c r="G508" s="20"/>
      <c r="H508" s="20"/>
      <c r="I508" s="25"/>
      <c r="J508" s="20"/>
      <c r="K508" s="20"/>
      <c r="L508" s="20"/>
      <c r="M508" s="25"/>
      <c r="N508" s="20"/>
      <c r="O508" s="20"/>
      <c r="P508" s="24" t="s">
        <v>1295</v>
      </c>
      <c r="Q508" s="24">
        <v>8.35</v>
      </c>
      <c r="R508" s="24" t="s">
        <v>1296</v>
      </c>
      <c r="S508" s="24" t="s">
        <v>108</v>
      </c>
    </row>
    <row r="509" ht="12" spans="1:19">
      <c r="A509" s="20"/>
      <c r="B509" s="20"/>
      <c r="C509" s="20"/>
      <c r="D509" s="20"/>
      <c r="E509" s="20"/>
      <c r="F509" s="20"/>
      <c r="G509" s="20"/>
      <c r="H509" s="61" t="s">
        <v>1297</v>
      </c>
      <c r="I509" s="61">
        <v>8.66</v>
      </c>
      <c r="J509" s="61" t="s">
        <v>1298</v>
      </c>
      <c r="K509" s="61" t="s">
        <v>1299</v>
      </c>
      <c r="L509" s="61" t="s">
        <v>1300</v>
      </c>
      <c r="M509" s="61">
        <v>8.66</v>
      </c>
      <c r="N509" s="61" t="s">
        <v>1301</v>
      </c>
      <c r="O509" s="61" t="s">
        <v>857</v>
      </c>
      <c r="P509" s="33" t="s">
        <v>532</v>
      </c>
      <c r="Q509" s="33">
        <v>0.75</v>
      </c>
      <c r="R509" s="33" t="s">
        <v>533</v>
      </c>
      <c r="S509" s="33" t="s">
        <v>108</v>
      </c>
    </row>
    <row r="510" ht="12" spans="1:19">
      <c r="A510" s="20"/>
      <c r="B510" s="20"/>
      <c r="C510" s="20"/>
      <c r="D510" s="20"/>
      <c r="E510" s="20"/>
      <c r="F510" s="20"/>
      <c r="G510" s="20"/>
      <c r="H510" s="61"/>
      <c r="I510" s="61"/>
      <c r="J510" s="61"/>
      <c r="K510" s="61"/>
      <c r="L510" s="61"/>
      <c r="M510" s="61"/>
      <c r="N510" s="61"/>
      <c r="O510" s="61"/>
      <c r="P510" s="33" t="s">
        <v>1302</v>
      </c>
      <c r="Q510" s="33">
        <v>2.7</v>
      </c>
      <c r="R510" s="33" t="s">
        <v>1303</v>
      </c>
      <c r="S510" s="33" t="s">
        <v>108</v>
      </c>
    </row>
    <row r="511" ht="12" spans="1:19">
      <c r="A511" s="20"/>
      <c r="B511" s="20"/>
      <c r="C511" s="20"/>
      <c r="D511" s="20"/>
      <c r="E511" s="20"/>
      <c r="F511" s="20"/>
      <c r="G511" s="20"/>
      <c r="H511" s="61"/>
      <c r="I511" s="61"/>
      <c r="J511" s="61"/>
      <c r="K511" s="61"/>
      <c r="L511" s="61"/>
      <c r="M511" s="61"/>
      <c r="N511" s="61"/>
      <c r="O511" s="61"/>
      <c r="P511" s="33" t="s">
        <v>538</v>
      </c>
      <c r="Q511" s="33">
        <v>1.58</v>
      </c>
      <c r="R511" s="33" t="s">
        <v>539</v>
      </c>
      <c r="S511" s="33" t="s">
        <v>108</v>
      </c>
    </row>
    <row r="512" ht="12" spans="1:19">
      <c r="A512" s="20"/>
      <c r="B512" s="20"/>
      <c r="C512" s="20"/>
      <c r="D512" s="20"/>
      <c r="E512" s="20"/>
      <c r="F512" s="20"/>
      <c r="G512" s="20"/>
      <c r="H512" s="61"/>
      <c r="I512" s="61"/>
      <c r="J512" s="61"/>
      <c r="K512" s="61"/>
      <c r="L512" s="61"/>
      <c r="M512" s="61"/>
      <c r="N512" s="61"/>
      <c r="O512" s="61"/>
      <c r="P512" s="33" t="s">
        <v>1304</v>
      </c>
      <c r="Q512" s="33">
        <v>4.55</v>
      </c>
      <c r="R512" s="33" t="s">
        <v>1305</v>
      </c>
      <c r="S512" s="33" t="s">
        <v>108</v>
      </c>
    </row>
    <row r="513" ht="15.75" customHeight="1" spans="1:19">
      <c r="A513" s="20">
        <f>A503+1</f>
        <v>11</v>
      </c>
      <c r="B513" s="20" t="s">
        <v>1306</v>
      </c>
      <c r="C513" s="20">
        <v>17.87</v>
      </c>
      <c r="D513" s="20" t="s">
        <v>1307</v>
      </c>
      <c r="E513" s="20" t="s">
        <v>1308</v>
      </c>
      <c r="F513" s="20" t="s">
        <v>1309</v>
      </c>
      <c r="G513" s="20" t="s">
        <v>1310</v>
      </c>
      <c r="H513" s="20" t="s">
        <v>1311</v>
      </c>
      <c r="I513" s="50">
        <v>11.55</v>
      </c>
      <c r="J513" s="20" t="s">
        <v>1312</v>
      </c>
      <c r="K513" s="20" t="s">
        <v>1313</v>
      </c>
      <c r="L513" s="20" t="s">
        <v>1314</v>
      </c>
      <c r="M513" s="25">
        <v>11.05</v>
      </c>
      <c r="N513" s="20" t="s">
        <v>1059</v>
      </c>
      <c r="O513" s="20" t="s">
        <v>24</v>
      </c>
      <c r="P513" s="24" t="s">
        <v>1315</v>
      </c>
      <c r="Q513" s="24">
        <v>11.05</v>
      </c>
      <c r="R513" s="24" t="s">
        <v>1316</v>
      </c>
      <c r="S513" s="24" t="s">
        <v>27</v>
      </c>
    </row>
    <row r="514" ht="12" spans="1:19">
      <c r="A514" s="20"/>
      <c r="B514" s="20"/>
      <c r="C514" s="20"/>
      <c r="D514" s="20"/>
      <c r="E514" s="20"/>
      <c r="F514" s="20"/>
      <c r="G514" s="20"/>
      <c r="H514" s="20"/>
      <c r="I514" s="50"/>
      <c r="J514" s="20"/>
      <c r="K514" s="20"/>
      <c r="L514" s="20" t="s">
        <v>1317</v>
      </c>
      <c r="M514" s="25">
        <v>0.5</v>
      </c>
      <c r="N514" s="20" t="s">
        <v>1318</v>
      </c>
      <c r="O514" s="20" t="s">
        <v>1013</v>
      </c>
      <c r="P514" s="24" t="s">
        <v>1319</v>
      </c>
      <c r="Q514" s="24">
        <v>0.5</v>
      </c>
      <c r="R514" s="24" t="s">
        <v>1318</v>
      </c>
      <c r="S514" s="24" t="s">
        <v>1013</v>
      </c>
    </row>
    <row r="515" ht="12" spans="1:19">
      <c r="A515" s="20"/>
      <c r="B515" s="20"/>
      <c r="C515" s="20"/>
      <c r="D515" s="20"/>
      <c r="E515" s="20"/>
      <c r="F515" s="20"/>
      <c r="G515" s="20"/>
      <c r="H515" s="20" t="s">
        <v>1320</v>
      </c>
      <c r="I515" s="25">
        <v>6.32</v>
      </c>
      <c r="J515" s="20" t="s">
        <v>1321</v>
      </c>
      <c r="K515" s="20" t="s">
        <v>1057</v>
      </c>
      <c r="L515" s="20" t="s">
        <v>1322</v>
      </c>
      <c r="M515" s="25">
        <v>2.62</v>
      </c>
      <c r="N515" s="20" t="s">
        <v>1323</v>
      </c>
      <c r="O515" s="20" t="s">
        <v>467</v>
      </c>
      <c r="P515" s="24" t="s">
        <v>1110</v>
      </c>
      <c r="Q515" s="24">
        <v>2.62</v>
      </c>
      <c r="R515" s="24" t="s">
        <v>1111</v>
      </c>
      <c r="S515" s="24" t="s">
        <v>43</v>
      </c>
    </row>
    <row r="516" ht="12" spans="1:19">
      <c r="A516" s="20"/>
      <c r="B516" s="20"/>
      <c r="C516" s="20"/>
      <c r="D516" s="20"/>
      <c r="E516" s="20"/>
      <c r="F516" s="20"/>
      <c r="G516" s="20"/>
      <c r="H516" s="20"/>
      <c r="I516" s="25"/>
      <c r="J516" s="20"/>
      <c r="K516" s="20"/>
      <c r="L516" s="20" t="s">
        <v>1324</v>
      </c>
      <c r="M516" s="25">
        <v>5.07</v>
      </c>
      <c r="N516" s="20" t="s">
        <v>1325</v>
      </c>
      <c r="O516" s="20" t="s">
        <v>24</v>
      </c>
      <c r="P516" s="24" t="s">
        <v>1326</v>
      </c>
      <c r="Q516" s="24">
        <v>5.07</v>
      </c>
      <c r="R516" s="24" t="s">
        <v>1327</v>
      </c>
      <c r="S516" s="24" t="s">
        <v>27</v>
      </c>
    </row>
    <row r="517" ht="24" spans="1:19">
      <c r="A517" s="20">
        <f>A513+1</f>
        <v>12</v>
      </c>
      <c r="B517" s="20" t="s">
        <v>1328</v>
      </c>
      <c r="C517" s="20">
        <v>39</v>
      </c>
      <c r="D517" s="20" t="s">
        <v>1329</v>
      </c>
      <c r="E517" s="20" t="s">
        <v>1330</v>
      </c>
      <c r="F517" s="20" t="s">
        <v>1331</v>
      </c>
      <c r="G517" s="20" t="s">
        <v>1332</v>
      </c>
      <c r="H517" s="20" t="s">
        <v>1333</v>
      </c>
      <c r="I517" s="25">
        <v>4.38</v>
      </c>
      <c r="J517" s="20" t="s">
        <v>1334</v>
      </c>
      <c r="K517" s="20" t="s">
        <v>1335</v>
      </c>
      <c r="L517" s="20" t="s">
        <v>1336</v>
      </c>
      <c r="M517" s="25">
        <v>4.38</v>
      </c>
      <c r="N517" s="20" t="s">
        <v>1337</v>
      </c>
      <c r="O517" s="20" t="s">
        <v>24</v>
      </c>
      <c r="P517" s="24" t="s">
        <v>1338</v>
      </c>
      <c r="Q517" s="24">
        <v>4.38</v>
      </c>
      <c r="R517" s="24" t="s">
        <v>1339</v>
      </c>
      <c r="S517" s="24" t="s">
        <v>43</v>
      </c>
    </row>
    <row r="518" s="15" customFormat="1" ht="13.5" customHeight="1" spans="1:19">
      <c r="A518" s="20"/>
      <c r="B518" s="20"/>
      <c r="C518" s="20"/>
      <c r="D518" s="20"/>
      <c r="E518" s="20"/>
      <c r="F518" s="20"/>
      <c r="G518" s="20"/>
      <c r="H518" s="20" t="s">
        <v>1340</v>
      </c>
      <c r="I518" s="25">
        <v>12.02</v>
      </c>
      <c r="J518" s="20" t="s">
        <v>1341</v>
      </c>
      <c r="K518" s="20" t="s">
        <v>1342</v>
      </c>
      <c r="L518" s="20" t="s">
        <v>1343</v>
      </c>
      <c r="M518" s="50">
        <v>12.02</v>
      </c>
      <c r="N518" s="20" t="s">
        <v>280</v>
      </c>
      <c r="O518" s="20" t="s">
        <v>281</v>
      </c>
      <c r="P518" s="24" t="s">
        <v>1344</v>
      </c>
      <c r="Q518" s="24">
        <v>4.8</v>
      </c>
      <c r="R518" s="24" t="s">
        <v>1345</v>
      </c>
      <c r="S518" s="24" t="s">
        <v>27</v>
      </c>
    </row>
    <row r="519" s="15" customFormat="1" ht="12" spans="1:19">
      <c r="A519" s="20"/>
      <c r="B519" s="20"/>
      <c r="C519" s="20"/>
      <c r="D519" s="20"/>
      <c r="E519" s="20"/>
      <c r="F519" s="20"/>
      <c r="G519" s="20"/>
      <c r="H519" s="24"/>
      <c r="I519" s="24"/>
      <c r="J519" s="24"/>
      <c r="K519" s="24"/>
      <c r="L519" s="24"/>
      <c r="M519" s="24"/>
      <c r="N519" s="24"/>
      <c r="O519" s="24"/>
      <c r="P519" s="24" t="s">
        <v>1346</v>
      </c>
      <c r="Q519" s="24">
        <v>3.9</v>
      </c>
      <c r="R519" s="24" t="s">
        <v>1347</v>
      </c>
      <c r="S519" s="24" t="s">
        <v>27</v>
      </c>
    </row>
    <row r="520" ht="13.5" customHeight="1" spans="1:19">
      <c r="A520" s="20"/>
      <c r="B520" s="20"/>
      <c r="C520" s="20"/>
      <c r="D520" s="20"/>
      <c r="E520" s="20"/>
      <c r="F520" s="20"/>
      <c r="G520" s="20"/>
      <c r="H520" s="20" t="s">
        <v>1348</v>
      </c>
      <c r="I520" s="25">
        <v>22.89</v>
      </c>
      <c r="J520" s="20" t="s">
        <v>1349</v>
      </c>
      <c r="K520" s="20" t="s">
        <v>1057</v>
      </c>
      <c r="L520" s="20" t="s">
        <v>1350</v>
      </c>
      <c r="M520" s="50">
        <v>11.46</v>
      </c>
      <c r="N520" s="20" t="s">
        <v>1351</v>
      </c>
      <c r="O520" s="20" t="s">
        <v>467</v>
      </c>
      <c r="P520" s="24" t="s">
        <v>1352</v>
      </c>
      <c r="Q520" s="24">
        <v>5.6</v>
      </c>
      <c r="R520" s="24" t="s">
        <v>1353</v>
      </c>
      <c r="S520" s="24" t="s">
        <v>43</v>
      </c>
    </row>
    <row r="521" ht="12" spans="1:19">
      <c r="A521" s="20"/>
      <c r="B521" s="20"/>
      <c r="C521" s="20"/>
      <c r="D521" s="20"/>
      <c r="E521" s="20"/>
      <c r="F521" s="20"/>
      <c r="G521" s="20"/>
      <c r="H521" s="20"/>
      <c r="I521" s="25"/>
      <c r="J521" s="20"/>
      <c r="K521" s="20"/>
      <c r="L521" s="20"/>
      <c r="M521" s="50"/>
      <c r="N521" s="20"/>
      <c r="O521" s="20"/>
      <c r="P521" s="24" t="s">
        <v>1354</v>
      </c>
      <c r="Q521" s="24">
        <v>3.9</v>
      </c>
      <c r="R521" s="24" t="s">
        <v>1355</v>
      </c>
      <c r="S521" s="24" t="s">
        <v>43</v>
      </c>
    </row>
    <row r="522" ht="12" spans="1:19">
      <c r="A522" s="20"/>
      <c r="B522" s="20"/>
      <c r="C522" s="20"/>
      <c r="D522" s="20"/>
      <c r="E522" s="20"/>
      <c r="F522" s="20"/>
      <c r="G522" s="20"/>
      <c r="H522" s="20"/>
      <c r="I522" s="25"/>
      <c r="J522" s="20"/>
      <c r="K522" s="20"/>
      <c r="L522" s="20"/>
      <c r="M522" s="50"/>
      <c r="N522" s="20"/>
      <c r="O522" s="20"/>
      <c r="P522" s="24" t="s">
        <v>1356</v>
      </c>
      <c r="Q522" s="24">
        <v>5.3</v>
      </c>
      <c r="R522" s="24" t="s">
        <v>1357</v>
      </c>
      <c r="S522" s="24" t="s">
        <v>43</v>
      </c>
    </row>
    <row r="523" ht="15" customHeight="1" spans="1:19">
      <c r="A523" s="20"/>
      <c r="B523" s="20"/>
      <c r="C523" s="20"/>
      <c r="D523" s="20"/>
      <c r="E523" s="20"/>
      <c r="F523" s="20"/>
      <c r="G523" s="20"/>
      <c r="H523" s="20"/>
      <c r="I523" s="25"/>
      <c r="J523" s="20"/>
      <c r="K523" s="20"/>
      <c r="L523" s="20" t="s">
        <v>1358</v>
      </c>
      <c r="M523" s="50">
        <v>11.43</v>
      </c>
      <c r="N523" s="20" t="s">
        <v>340</v>
      </c>
      <c r="O523" s="20" t="s">
        <v>24</v>
      </c>
      <c r="P523" s="24" t="s">
        <v>1359</v>
      </c>
      <c r="Q523" s="24">
        <v>2.5</v>
      </c>
      <c r="R523" s="24" t="s">
        <v>1360</v>
      </c>
      <c r="S523" s="24" t="s">
        <v>27</v>
      </c>
    </row>
    <row r="524" ht="12" spans="1:19">
      <c r="A524" s="20"/>
      <c r="B524" s="20"/>
      <c r="C524" s="20"/>
      <c r="D524" s="20"/>
      <c r="E524" s="20"/>
      <c r="F524" s="20"/>
      <c r="G524" s="20"/>
      <c r="H524" s="20"/>
      <c r="I524" s="25"/>
      <c r="J524" s="20"/>
      <c r="K524" s="20"/>
      <c r="L524" s="20"/>
      <c r="M524" s="50"/>
      <c r="N524" s="20"/>
      <c r="O524" s="20"/>
      <c r="P524" s="24" t="s">
        <v>1361</v>
      </c>
      <c r="Q524" s="24">
        <v>2.56</v>
      </c>
      <c r="R524" s="24" t="s">
        <v>1362</v>
      </c>
      <c r="S524" s="24" t="s">
        <v>27</v>
      </c>
    </row>
    <row r="525" ht="12" spans="1:19">
      <c r="A525" s="20"/>
      <c r="B525" s="20"/>
      <c r="C525" s="20"/>
      <c r="D525" s="20"/>
      <c r="E525" s="20"/>
      <c r="F525" s="20"/>
      <c r="G525" s="20"/>
      <c r="H525" s="20"/>
      <c r="I525" s="25"/>
      <c r="J525" s="20"/>
      <c r="K525" s="20"/>
      <c r="L525" s="20"/>
      <c r="M525" s="50"/>
      <c r="N525" s="20"/>
      <c r="O525" s="20"/>
      <c r="P525" s="24" t="s">
        <v>1363</v>
      </c>
      <c r="Q525" s="24">
        <v>3.65</v>
      </c>
      <c r="R525" s="24" t="s">
        <v>1364</v>
      </c>
      <c r="S525" s="24" t="s">
        <v>27</v>
      </c>
    </row>
    <row r="526" ht="12" spans="1:19">
      <c r="A526" s="20"/>
      <c r="B526" s="20"/>
      <c r="C526" s="20"/>
      <c r="D526" s="20"/>
      <c r="E526" s="20"/>
      <c r="F526" s="20"/>
      <c r="G526" s="20"/>
      <c r="H526" s="20"/>
      <c r="I526" s="25"/>
      <c r="J526" s="20"/>
      <c r="K526" s="20"/>
      <c r="L526" s="20"/>
      <c r="M526" s="50"/>
      <c r="N526" s="20"/>
      <c r="O526" s="20"/>
      <c r="P526" s="24" t="s">
        <v>1365</v>
      </c>
      <c r="Q526" s="24">
        <v>0.6</v>
      </c>
      <c r="R526" s="24" t="s">
        <v>1366</v>
      </c>
      <c r="S526" s="24" t="s">
        <v>27</v>
      </c>
    </row>
    <row r="527" ht="12" spans="1:19">
      <c r="A527" s="20"/>
      <c r="B527" s="20"/>
      <c r="C527" s="20"/>
      <c r="D527" s="20"/>
      <c r="E527" s="20"/>
      <c r="F527" s="20"/>
      <c r="G527" s="20"/>
      <c r="H527" s="20"/>
      <c r="I527" s="25"/>
      <c r="J527" s="20"/>
      <c r="K527" s="20"/>
      <c r="L527" s="20"/>
      <c r="M527" s="50"/>
      <c r="N527" s="20"/>
      <c r="O527" s="20"/>
      <c r="P527" s="24" t="s">
        <v>1367</v>
      </c>
      <c r="Q527" s="24">
        <v>3.5</v>
      </c>
      <c r="R527" s="24" t="s">
        <v>1368</v>
      </c>
      <c r="S527" s="24" t="s">
        <v>27</v>
      </c>
    </row>
    <row r="528" ht="12" spans="1:19">
      <c r="A528" s="20"/>
      <c r="B528" s="20"/>
      <c r="C528" s="20"/>
      <c r="D528" s="20"/>
      <c r="E528" s="20"/>
      <c r="F528" s="20"/>
      <c r="G528" s="20"/>
      <c r="H528" s="20"/>
      <c r="I528" s="25"/>
      <c r="J528" s="20"/>
      <c r="K528" s="20"/>
      <c r="L528" s="20"/>
      <c r="M528" s="50"/>
      <c r="N528" s="20"/>
      <c r="O528" s="20"/>
      <c r="P528" s="24" t="s">
        <v>1369</v>
      </c>
      <c r="Q528" s="24">
        <v>2.22</v>
      </c>
      <c r="R528" s="24" t="s">
        <v>1370</v>
      </c>
      <c r="S528" s="24" t="s">
        <v>27</v>
      </c>
    </row>
    <row r="529" ht="12" spans="1:19">
      <c r="A529" s="20"/>
      <c r="B529" s="20"/>
      <c r="C529" s="20"/>
      <c r="D529" s="20"/>
      <c r="E529" s="20"/>
      <c r="F529" s="20"/>
      <c r="G529" s="20"/>
      <c r="H529" s="20"/>
      <c r="I529" s="25"/>
      <c r="J529" s="20"/>
      <c r="K529" s="20"/>
      <c r="L529" s="20"/>
      <c r="M529" s="50"/>
      <c r="N529" s="20"/>
      <c r="O529" s="20"/>
      <c r="P529" s="24" t="s">
        <v>346</v>
      </c>
      <c r="Q529" s="24">
        <v>1.92</v>
      </c>
      <c r="R529" s="24" t="s">
        <v>1371</v>
      </c>
      <c r="S529" s="24" t="s">
        <v>27</v>
      </c>
    </row>
    <row r="530" ht="12" spans="1:19">
      <c r="A530" s="20"/>
      <c r="B530" s="20"/>
      <c r="C530" s="20"/>
      <c r="D530" s="20"/>
      <c r="E530" s="20"/>
      <c r="F530" s="20"/>
      <c r="G530" s="20"/>
      <c r="H530" s="20"/>
      <c r="I530" s="25"/>
      <c r="J530" s="20"/>
      <c r="K530" s="20"/>
      <c r="L530" s="20"/>
      <c r="M530" s="50"/>
      <c r="N530" s="20"/>
      <c r="O530" s="20"/>
      <c r="P530" s="24" t="s">
        <v>1372</v>
      </c>
      <c r="Q530" s="24">
        <v>0.7</v>
      </c>
      <c r="R530" s="24" t="s">
        <v>1373</v>
      </c>
      <c r="S530" s="24" t="s">
        <v>27</v>
      </c>
    </row>
    <row r="531" ht="12" spans="1:19">
      <c r="A531" s="20"/>
      <c r="B531" s="20"/>
      <c r="C531" s="20"/>
      <c r="D531" s="20"/>
      <c r="E531" s="20"/>
      <c r="F531" s="20"/>
      <c r="G531" s="20"/>
      <c r="H531" s="20"/>
      <c r="I531" s="25"/>
      <c r="J531" s="20"/>
      <c r="K531" s="20"/>
      <c r="L531" s="20"/>
      <c r="M531" s="50"/>
      <c r="N531" s="20"/>
      <c r="O531" s="20"/>
      <c r="P531" s="24" t="s">
        <v>348</v>
      </c>
      <c r="Q531" s="24">
        <v>1.3</v>
      </c>
      <c r="R531" s="24" t="s">
        <v>1374</v>
      </c>
      <c r="S531" s="24" t="s">
        <v>27</v>
      </c>
    </row>
    <row r="532" ht="12" spans="1:19">
      <c r="A532" s="20"/>
      <c r="B532" s="20"/>
      <c r="C532" s="20"/>
      <c r="D532" s="20"/>
      <c r="E532" s="20"/>
      <c r="F532" s="20"/>
      <c r="G532" s="20"/>
      <c r="H532" s="20"/>
      <c r="I532" s="25"/>
      <c r="J532" s="20"/>
      <c r="K532" s="20"/>
      <c r="L532" s="20"/>
      <c r="M532" s="50"/>
      <c r="N532" s="20"/>
      <c r="O532" s="20"/>
      <c r="P532" s="24" t="s">
        <v>1359</v>
      </c>
      <c r="Q532" s="24">
        <v>2.5</v>
      </c>
      <c r="R532" s="24" t="s">
        <v>1360</v>
      </c>
      <c r="S532" s="24" t="s">
        <v>27</v>
      </c>
    </row>
    <row r="533" ht="12" spans="1:19">
      <c r="A533" s="20"/>
      <c r="B533" s="20"/>
      <c r="C533" s="20"/>
      <c r="D533" s="20"/>
      <c r="E533" s="20"/>
      <c r="F533" s="20"/>
      <c r="G533" s="20"/>
      <c r="H533" s="20"/>
      <c r="I533" s="25"/>
      <c r="J533" s="20"/>
      <c r="K533" s="20"/>
      <c r="L533" s="20"/>
      <c r="M533" s="50"/>
      <c r="N533" s="20"/>
      <c r="O533" s="20"/>
      <c r="P533" s="24" t="s">
        <v>1361</v>
      </c>
      <c r="Q533" s="24">
        <v>2.56</v>
      </c>
      <c r="R533" s="24" t="s">
        <v>1362</v>
      </c>
      <c r="S533" s="24" t="s">
        <v>27</v>
      </c>
    </row>
    <row r="534" ht="12" spans="1:19">
      <c r="A534" s="20"/>
      <c r="B534" s="20"/>
      <c r="C534" s="20"/>
      <c r="D534" s="20"/>
      <c r="E534" s="20"/>
      <c r="F534" s="20"/>
      <c r="G534" s="20"/>
      <c r="H534" s="20"/>
      <c r="I534" s="25"/>
      <c r="J534" s="20"/>
      <c r="K534" s="20"/>
      <c r="L534" s="20"/>
      <c r="M534" s="50"/>
      <c r="N534" s="20"/>
      <c r="O534" s="20"/>
      <c r="P534" s="24" t="s">
        <v>1363</v>
      </c>
      <c r="Q534" s="24">
        <v>3.65</v>
      </c>
      <c r="R534" s="24" t="s">
        <v>1364</v>
      </c>
      <c r="S534" s="24" t="s">
        <v>27</v>
      </c>
    </row>
    <row r="535" ht="12" spans="1:19">
      <c r="A535" s="20"/>
      <c r="B535" s="20"/>
      <c r="C535" s="20"/>
      <c r="D535" s="20"/>
      <c r="E535" s="20"/>
      <c r="F535" s="20"/>
      <c r="G535" s="20"/>
      <c r="H535" s="20"/>
      <c r="I535" s="25"/>
      <c r="J535" s="20"/>
      <c r="K535" s="20"/>
      <c r="L535" s="20"/>
      <c r="M535" s="50"/>
      <c r="N535" s="20"/>
      <c r="O535" s="20"/>
      <c r="P535" s="24" t="s">
        <v>1365</v>
      </c>
      <c r="Q535" s="24">
        <v>0.6</v>
      </c>
      <c r="R535" s="24" t="s">
        <v>1375</v>
      </c>
      <c r="S535" s="24" t="s">
        <v>27</v>
      </c>
    </row>
    <row r="536" ht="12" spans="1:19">
      <c r="A536" s="20"/>
      <c r="B536" s="20"/>
      <c r="C536" s="20"/>
      <c r="D536" s="20"/>
      <c r="E536" s="20"/>
      <c r="F536" s="20"/>
      <c r="G536" s="20"/>
      <c r="H536" s="20"/>
      <c r="I536" s="25"/>
      <c r="J536" s="20"/>
      <c r="K536" s="20"/>
      <c r="L536" s="20"/>
      <c r="M536" s="50"/>
      <c r="N536" s="20"/>
      <c r="O536" s="20"/>
      <c r="P536" s="24" t="s">
        <v>1367</v>
      </c>
      <c r="Q536" s="24">
        <v>3.5</v>
      </c>
      <c r="R536" s="24" t="s">
        <v>1368</v>
      </c>
      <c r="S536" s="24" t="s">
        <v>27</v>
      </c>
    </row>
    <row r="537" ht="12" spans="1:19">
      <c r="A537" s="20"/>
      <c r="B537" s="20"/>
      <c r="C537" s="20"/>
      <c r="D537" s="20"/>
      <c r="E537" s="20"/>
      <c r="F537" s="20"/>
      <c r="G537" s="20"/>
      <c r="H537" s="20"/>
      <c r="I537" s="25"/>
      <c r="J537" s="20"/>
      <c r="K537" s="20"/>
      <c r="L537" s="20"/>
      <c r="M537" s="50"/>
      <c r="N537" s="20"/>
      <c r="O537" s="20"/>
      <c r="P537" s="24" t="s">
        <v>1369</v>
      </c>
      <c r="Q537" s="24">
        <v>2.22</v>
      </c>
      <c r="R537" s="24" t="s">
        <v>1376</v>
      </c>
      <c r="S537" s="24" t="s">
        <v>27</v>
      </c>
    </row>
    <row r="538" ht="12" spans="1:19">
      <c r="A538" s="20"/>
      <c r="B538" s="20"/>
      <c r="C538" s="20"/>
      <c r="D538" s="20"/>
      <c r="E538" s="20"/>
      <c r="F538" s="20"/>
      <c r="G538" s="20"/>
      <c r="H538" s="20"/>
      <c r="I538" s="25"/>
      <c r="J538" s="20"/>
      <c r="K538" s="20"/>
      <c r="L538" s="20"/>
      <c r="M538" s="50"/>
      <c r="N538" s="20"/>
      <c r="O538" s="20"/>
      <c r="P538" s="24" t="s">
        <v>346</v>
      </c>
      <c r="Q538" s="24">
        <v>1.92</v>
      </c>
      <c r="R538" s="24" t="s">
        <v>347</v>
      </c>
      <c r="S538" s="24" t="s">
        <v>27</v>
      </c>
    </row>
    <row r="539" ht="12" spans="1:19">
      <c r="A539" s="20"/>
      <c r="B539" s="20"/>
      <c r="C539" s="20"/>
      <c r="D539" s="20"/>
      <c r="E539" s="20"/>
      <c r="F539" s="20"/>
      <c r="G539" s="20"/>
      <c r="H539" s="20"/>
      <c r="I539" s="25"/>
      <c r="J539" s="20"/>
      <c r="K539" s="20"/>
      <c r="L539" s="20"/>
      <c r="M539" s="50"/>
      <c r="N539" s="20"/>
      <c r="O539" s="20"/>
      <c r="P539" s="24" t="s">
        <v>1372</v>
      </c>
      <c r="Q539" s="24">
        <v>0.7</v>
      </c>
      <c r="R539" s="24" t="s">
        <v>1377</v>
      </c>
      <c r="S539" s="24" t="s">
        <v>27</v>
      </c>
    </row>
    <row r="540" ht="12" spans="1:19">
      <c r="A540" s="20"/>
      <c r="B540" s="20"/>
      <c r="C540" s="20"/>
      <c r="D540" s="20"/>
      <c r="E540" s="20"/>
      <c r="F540" s="20"/>
      <c r="G540" s="20"/>
      <c r="H540" s="20"/>
      <c r="I540" s="25"/>
      <c r="J540" s="20"/>
      <c r="K540" s="20"/>
      <c r="L540" s="20"/>
      <c r="M540" s="50"/>
      <c r="N540" s="20"/>
      <c r="O540" s="20"/>
      <c r="P540" s="24" t="s">
        <v>348</v>
      </c>
      <c r="Q540" s="24">
        <v>1.3</v>
      </c>
      <c r="R540" s="24" t="s">
        <v>1374</v>
      </c>
      <c r="S540" s="24" t="s">
        <v>27</v>
      </c>
    </row>
    <row r="541" ht="12" spans="1:19">
      <c r="A541" s="62">
        <v>13</v>
      </c>
      <c r="B541" s="62" t="s">
        <v>1378</v>
      </c>
      <c r="C541" s="62">
        <v>45.4</v>
      </c>
      <c r="D541" s="62" t="s">
        <v>1379</v>
      </c>
      <c r="E541" s="62" t="s">
        <v>1057</v>
      </c>
      <c r="F541" s="62" t="s">
        <v>1380</v>
      </c>
      <c r="G541" s="62" t="s">
        <v>1381</v>
      </c>
      <c r="H541" s="62" t="s">
        <v>1382</v>
      </c>
      <c r="I541" s="65">
        <v>43.3</v>
      </c>
      <c r="J541" s="62" t="s">
        <v>1383</v>
      </c>
      <c r="K541" s="62" t="s">
        <v>231</v>
      </c>
      <c r="L541" s="20" t="s">
        <v>1384</v>
      </c>
      <c r="M541" s="25">
        <v>19.5</v>
      </c>
      <c r="N541" s="20" t="s">
        <v>1385</v>
      </c>
      <c r="O541" s="20" t="s">
        <v>1386</v>
      </c>
      <c r="P541" s="24" t="s">
        <v>1387</v>
      </c>
      <c r="Q541" s="24">
        <v>0.6</v>
      </c>
      <c r="R541" s="24" t="s">
        <v>1388</v>
      </c>
      <c r="S541" s="24" t="s">
        <v>43</v>
      </c>
    </row>
    <row r="542" ht="12" spans="1:19">
      <c r="A542" s="63"/>
      <c r="B542" s="63"/>
      <c r="C542" s="63"/>
      <c r="D542" s="63"/>
      <c r="E542" s="63"/>
      <c r="F542" s="63"/>
      <c r="G542" s="63"/>
      <c r="H542" s="63"/>
      <c r="I542" s="66"/>
      <c r="J542" s="63"/>
      <c r="K542" s="63"/>
      <c r="L542" s="20"/>
      <c r="M542" s="25"/>
      <c r="N542" s="20"/>
      <c r="O542" s="20"/>
      <c r="P542" s="24" t="s">
        <v>1389</v>
      </c>
      <c r="Q542" s="24">
        <v>3.9</v>
      </c>
      <c r="R542" s="24" t="s">
        <v>1390</v>
      </c>
      <c r="S542" s="24" t="s">
        <v>43</v>
      </c>
    </row>
    <row r="543" ht="12" spans="1:19">
      <c r="A543" s="63"/>
      <c r="B543" s="63"/>
      <c r="C543" s="63"/>
      <c r="D543" s="63"/>
      <c r="E543" s="63"/>
      <c r="F543" s="63"/>
      <c r="G543" s="63"/>
      <c r="H543" s="63"/>
      <c r="I543" s="66"/>
      <c r="J543" s="63"/>
      <c r="K543" s="63"/>
      <c r="L543" s="20"/>
      <c r="M543" s="25"/>
      <c r="N543" s="20"/>
      <c r="O543" s="20"/>
      <c r="P543" s="24" t="s">
        <v>1391</v>
      </c>
      <c r="Q543" s="24">
        <v>0.5</v>
      </c>
      <c r="R543" s="24" t="s">
        <v>1392</v>
      </c>
      <c r="S543" s="24" t="s">
        <v>43</v>
      </c>
    </row>
    <row r="544" ht="12" spans="1:19">
      <c r="A544" s="63"/>
      <c r="B544" s="63"/>
      <c r="C544" s="63"/>
      <c r="D544" s="63"/>
      <c r="E544" s="63"/>
      <c r="F544" s="63"/>
      <c r="G544" s="63"/>
      <c r="H544" s="63"/>
      <c r="I544" s="66"/>
      <c r="J544" s="63"/>
      <c r="K544" s="63"/>
      <c r="L544" s="20"/>
      <c r="M544" s="25"/>
      <c r="N544" s="20"/>
      <c r="O544" s="20"/>
      <c r="P544" s="24" t="s">
        <v>1393</v>
      </c>
      <c r="Q544" s="24">
        <v>0.2</v>
      </c>
      <c r="R544" s="24" t="s">
        <v>1394</v>
      </c>
      <c r="S544" s="24" t="s">
        <v>43</v>
      </c>
    </row>
    <row r="545" ht="12" spans="1:19">
      <c r="A545" s="63"/>
      <c r="B545" s="63"/>
      <c r="C545" s="63"/>
      <c r="D545" s="63"/>
      <c r="E545" s="63"/>
      <c r="F545" s="63"/>
      <c r="G545" s="63"/>
      <c r="H545" s="63"/>
      <c r="I545" s="66"/>
      <c r="J545" s="63"/>
      <c r="K545" s="63"/>
      <c r="L545" s="20"/>
      <c r="M545" s="25"/>
      <c r="N545" s="20"/>
      <c r="O545" s="20"/>
      <c r="P545" s="24" t="s">
        <v>1395</v>
      </c>
      <c r="Q545" s="24">
        <v>1.3</v>
      </c>
      <c r="R545" s="24" t="s">
        <v>1396</v>
      </c>
      <c r="S545" s="24" t="s">
        <v>43</v>
      </c>
    </row>
    <row r="546" ht="12" spans="1:19">
      <c r="A546" s="63"/>
      <c r="B546" s="63"/>
      <c r="C546" s="63"/>
      <c r="D546" s="63"/>
      <c r="E546" s="63"/>
      <c r="F546" s="63"/>
      <c r="G546" s="63"/>
      <c r="H546" s="63"/>
      <c r="I546" s="66"/>
      <c r="J546" s="63"/>
      <c r="K546" s="63"/>
      <c r="L546" s="20"/>
      <c r="M546" s="25"/>
      <c r="N546" s="20"/>
      <c r="O546" s="20"/>
      <c r="P546" s="24" t="s">
        <v>1397</v>
      </c>
      <c r="Q546" s="24">
        <v>4.7</v>
      </c>
      <c r="R546" s="24" t="s">
        <v>1398</v>
      </c>
      <c r="S546" s="24" t="s">
        <v>43</v>
      </c>
    </row>
    <row r="547" ht="12" spans="1:19">
      <c r="A547" s="63"/>
      <c r="B547" s="63"/>
      <c r="C547" s="63"/>
      <c r="D547" s="63"/>
      <c r="E547" s="63"/>
      <c r="F547" s="63"/>
      <c r="G547" s="63"/>
      <c r="H547" s="63"/>
      <c r="I547" s="66"/>
      <c r="J547" s="63"/>
      <c r="K547" s="63"/>
      <c r="L547" s="20"/>
      <c r="M547" s="25"/>
      <c r="N547" s="20"/>
      <c r="O547" s="20"/>
      <c r="P547" s="24" t="s">
        <v>1399</v>
      </c>
      <c r="Q547" s="24">
        <v>3.9</v>
      </c>
      <c r="R547" s="24" t="s">
        <v>1400</v>
      </c>
      <c r="S547" s="24" t="s">
        <v>43</v>
      </c>
    </row>
    <row r="548" ht="12" spans="1:19">
      <c r="A548" s="63"/>
      <c r="B548" s="63"/>
      <c r="C548" s="63"/>
      <c r="D548" s="63"/>
      <c r="E548" s="63"/>
      <c r="F548" s="63"/>
      <c r="G548" s="63"/>
      <c r="H548" s="63"/>
      <c r="I548" s="66"/>
      <c r="J548" s="63"/>
      <c r="K548" s="63"/>
      <c r="L548" s="20"/>
      <c r="M548" s="25"/>
      <c r="N548" s="20"/>
      <c r="O548" s="20"/>
      <c r="P548" s="24" t="s">
        <v>1401</v>
      </c>
      <c r="Q548" s="24">
        <v>5.3</v>
      </c>
      <c r="R548" s="24" t="s">
        <v>1402</v>
      </c>
      <c r="S548" s="24" t="s">
        <v>1403</v>
      </c>
    </row>
    <row r="549" ht="12" spans="1:19">
      <c r="A549" s="63"/>
      <c r="B549" s="63"/>
      <c r="C549" s="63"/>
      <c r="D549" s="63"/>
      <c r="E549" s="63"/>
      <c r="F549" s="63"/>
      <c r="G549" s="63"/>
      <c r="H549" s="63"/>
      <c r="I549" s="66"/>
      <c r="J549" s="63"/>
      <c r="K549" s="63"/>
      <c r="L549" s="62" t="s">
        <v>1404</v>
      </c>
      <c r="M549" s="65">
        <v>18.7</v>
      </c>
      <c r="N549" s="62" t="s">
        <v>1405</v>
      </c>
      <c r="O549" s="62" t="s">
        <v>1406</v>
      </c>
      <c r="P549" s="24" t="s">
        <v>1407</v>
      </c>
      <c r="Q549" s="24">
        <v>5</v>
      </c>
      <c r="R549" s="24" t="s">
        <v>1408</v>
      </c>
      <c r="S549" s="24" t="s">
        <v>43</v>
      </c>
    </row>
    <row r="550" ht="12" spans="1:19">
      <c r="A550" s="63"/>
      <c r="B550" s="63"/>
      <c r="C550" s="63"/>
      <c r="D550" s="63"/>
      <c r="E550" s="63"/>
      <c r="F550" s="63"/>
      <c r="G550" s="63"/>
      <c r="H550" s="63"/>
      <c r="I550" s="66"/>
      <c r="J550" s="63"/>
      <c r="K550" s="63"/>
      <c r="L550" s="63"/>
      <c r="M550" s="66"/>
      <c r="N550" s="63"/>
      <c r="O550" s="63"/>
      <c r="P550" s="24" t="s">
        <v>1409</v>
      </c>
      <c r="Q550" s="24">
        <v>1.6</v>
      </c>
      <c r="R550" s="24" t="s">
        <v>1410</v>
      </c>
      <c r="S550" s="24" t="s">
        <v>43</v>
      </c>
    </row>
    <row r="551" ht="12" spans="1:19">
      <c r="A551" s="63"/>
      <c r="B551" s="63"/>
      <c r="C551" s="63"/>
      <c r="D551" s="63"/>
      <c r="E551" s="63"/>
      <c r="F551" s="63"/>
      <c r="G551" s="63"/>
      <c r="H551" s="63"/>
      <c r="I551" s="66"/>
      <c r="J551" s="63"/>
      <c r="K551" s="63"/>
      <c r="L551" s="63"/>
      <c r="M551" s="66"/>
      <c r="N551" s="63"/>
      <c r="O551" s="63"/>
      <c r="P551" s="24" t="s">
        <v>1411</v>
      </c>
      <c r="Q551" s="24">
        <v>4.3</v>
      </c>
      <c r="R551" s="24" t="s">
        <v>1412</v>
      </c>
      <c r="S551" s="24" t="s">
        <v>43</v>
      </c>
    </row>
    <row r="552" ht="12" spans="1:19">
      <c r="A552" s="63"/>
      <c r="B552" s="63"/>
      <c r="C552" s="63"/>
      <c r="D552" s="63"/>
      <c r="E552" s="63"/>
      <c r="F552" s="63"/>
      <c r="G552" s="63"/>
      <c r="H552" s="63"/>
      <c r="I552" s="66"/>
      <c r="J552" s="63"/>
      <c r="K552" s="63"/>
      <c r="L552" s="63"/>
      <c r="M552" s="66"/>
      <c r="N552" s="63"/>
      <c r="O552" s="63"/>
      <c r="P552" s="24" t="s">
        <v>1413</v>
      </c>
      <c r="Q552" s="24">
        <v>1.6</v>
      </c>
      <c r="R552" s="24" t="s">
        <v>1414</v>
      </c>
      <c r="S552" s="24" t="s">
        <v>1415</v>
      </c>
    </row>
    <row r="553" ht="12" spans="1:19">
      <c r="A553" s="63"/>
      <c r="B553" s="63"/>
      <c r="C553" s="63"/>
      <c r="D553" s="63"/>
      <c r="E553" s="63"/>
      <c r="F553" s="63"/>
      <c r="G553" s="63"/>
      <c r="H553" s="63"/>
      <c r="I553" s="66"/>
      <c r="J553" s="63"/>
      <c r="K553" s="63"/>
      <c r="L553" s="63"/>
      <c r="M553" s="66"/>
      <c r="N553" s="63"/>
      <c r="O553" s="63"/>
      <c r="P553" s="24" t="s">
        <v>1416</v>
      </c>
      <c r="Q553" s="24">
        <v>3.1</v>
      </c>
      <c r="R553" s="24" t="s">
        <v>1417</v>
      </c>
      <c r="S553" s="24" t="s">
        <v>43</v>
      </c>
    </row>
    <row r="554" ht="12" spans="1:19">
      <c r="A554" s="63"/>
      <c r="B554" s="63"/>
      <c r="C554" s="63"/>
      <c r="D554" s="63"/>
      <c r="E554" s="63"/>
      <c r="F554" s="63"/>
      <c r="G554" s="63"/>
      <c r="H554" s="63"/>
      <c r="I554" s="66"/>
      <c r="J554" s="63"/>
      <c r="K554" s="63"/>
      <c r="L554" s="63"/>
      <c r="M554" s="66"/>
      <c r="N554" s="63"/>
      <c r="O554" s="63"/>
      <c r="P554" s="24" t="s">
        <v>1418</v>
      </c>
      <c r="Q554" s="24">
        <v>1.2</v>
      </c>
      <c r="R554" s="24" t="s">
        <v>1419</v>
      </c>
      <c r="S554" s="24" t="s">
        <v>43</v>
      </c>
    </row>
    <row r="555" ht="12" spans="1:19">
      <c r="A555" s="63"/>
      <c r="B555" s="63"/>
      <c r="C555" s="63"/>
      <c r="D555" s="63"/>
      <c r="E555" s="63"/>
      <c r="F555" s="63"/>
      <c r="G555" s="63"/>
      <c r="H555" s="63"/>
      <c r="I555" s="66"/>
      <c r="J555" s="63"/>
      <c r="K555" s="63"/>
      <c r="L555" s="63"/>
      <c r="M555" s="66"/>
      <c r="N555" s="63"/>
      <c r="O555" s="63"/>
      <c r="P555" s="24" t="s">
        <v>1420</v>
      </c>
      <c r="Q555" s="24">
        <v>1.1</v>
      </c>
      <c r="R555" s="24" t="s">
        <v>1421</v>
      </c>
      <c r="S555" s="24" t="s">
        <v>43</v>
      </c>
    </row>
    <row r="556" ht="12" spans="1:19">
      <c r="A556" s="63"/>
      <c r="B556" s="63"/>
      <c r="C556" s="63"/>
      <c r="D556" s="63"/>
      <c r="E556" s="63"/>
      <c r="F556" s="63"/>
      <c r="G556" s="63"/>
      <c r="H556" s="63"/>
      <c r="I556" s="66"/>
      <c r="J556" s="63"/>
      <c r="K556" s="63"/>
      <c r="L556" s="63"/>
      <c r="M556" s="66"/>
      <c r="N556" s="63"/>
      <c r="O556" s="63"/>
      <c r="P556" s="24" t="s">
        <v>1422</v>
      </c>
      <c r="Q556" s="24">
        <v>2.4</v>
      </c>
      <c r="R556" s="24" t="s">
        <v>1423</v>
      </c>
      <c r="S556" s="24" t="s">
        <v>43</v>
      </c>
    </row>
    <row r="557" ht="12" spans="1:19">
      <c r="A557" s="63"/>
      <c r="B557" s="63"/>
      <c r="C557" s="63"/>
      <c r="D557" s="63"/>
      <c r="E557" s="63"/>
      <c r="F557" s="63"/>
      <c r="G557" s="63"/>
      <c r="H557" s="63"/>
      <c r="I557" s="66"/>
      <c r="J557" s="63"/>
      <c r="K557" s="63"/>
      <c r="L557" s="63"/>
      <c r="M557" s="66"/>
      <c r="N557" s="63"/>
      <c r="O557" s="63"/>
      <c r="P557" s="24" t="s">
        <v>1424</v>
      </c>
      <c r="Q557" s="24">
        <v>2.5</v>
      </c>
      <c r="R557" s="24" t="s">
        <v>1425</v>
      </c>
      <c r="S557" s="24" t="s">
        <v>43</v>
      </c>
    </row>
    <row r="558" ht="12" spans="1:19">
      <c r="A558" s="63"/>
      <c r="B558" s="63"/>
      <c r="C558" s="63"/>
      <c r="D558" s="63"/>
      <c r="E558" s="63"/>
      <c r="F558" s="63"/>
      <c r="G558" s="63"/>
      <c r="H558" s="63"/>
      <c r="I558" s="66"/>
      <c r="J558" s="63"/>
      <c r="K558" s="63"/>
      <c r="L558" s="63"/>
      <c r="M558" s="66"/>
      <c r="N558" s="63"/>
      <c r="O558" s="63"/>
      <c r="P558" s="24" t="s">
        <v>1426</v>
      </c>
      <c r="Q558" s="24">
        <v>1.3</v>
      </c>
      <c r="R558" s="24" t="s">
        <v>1427</v>
      </c>
      <c r="S558" s="24" t="s">
        <v>43</v>
      </c>
    </row>
    <row r="559" ht="12" spans="1:19">
      <c r="A559" s="63"/>
      <c r="B559" s="63"/>
      <c r="C559" s="63"/>
      <c r="D559" s="63"/>
      <c r="E559" s="63"/>
      <c r="F559" s="63"/>
      <c r="G559" s="63"/>
      <c r="H559" s="63"/>
      <c r="I559" s="66"/>
      <c r="J559" s="63"/>
      <c r="K559" s="63"/>
      <c r="L559" s="63"/>
      <c r="M559" s="66"/>
      <c r="N559" s="63"/>
      <c r="O559" s="63"/>
      <c r="P559" s="24" t="s">
        <v>1428</v>
      </c>
      <c r="Q559" s="24">
        <v>2.5</v>
      </c>
      <c r="R559" s="24" t="s">
        <v>1429</v>
      </c>
      <c r="S559" s="24" t="s">
        <v>43</v>
      </c>
    </row>
    <row r="560" ht="12" spans="1:19">
      <c r="A560" s="63"/>
      <c r="B560" s="63"/>
      <c r="C560" s="63"/>
      <c r="D560" s="63"/>
      <c r="E560" s="63"/>
      <c r="F560" s="63"/>
      <c r="G560" s="63"/>
      <c r="H560" s="63"/>
      <c r="I560" s="66"/>
      <c r="J560" s="63"/>
      <c r="K560" s="63"/>
      <c r="L560" s="63"/>
      <c r="M560" s="66"/>
      <c r="N560" s="63"/>
      <c r="O560" s="63"/>
      <c r="P560" s="24" t="s">
        <v>1430</v>
      </c>
      <c r="Q560" s="24">
        <v>0.8</v>
      </c>
      <c r="R560" s="24" t="s">
        <v>1431</v>
      </c>
      <c r="S560" s="24" t="s">
        <v>43</v>
      </c>
    </row>
    <row r="561" ht="12" spans="1:19">
      <c r="A561" s="63"/>
      <c r="B561" s="63"/>
      <c r="C561" s="63"/>
      <c r="D561" s="63"/>
      <c r="E561" s="63"/>
      <c r="F561" s="63"/>
      <c r="G561" s="63"/>
      <c r="H561" s="63"/>
      <c r="I561" s="66"/>
      <c r="J561" s="63"/>
      <c r="K561" s="63"/>
      <c r="L561" s="63"/>
      <c r="M561" s="66"/>
      <c r="N561" s="63"/>
      <c r="O561" s="63"/>
      <c r="P561" s="24" t="s">
        <v>1432</v>
      </c>
      <c r="Q561" s="24">
        <v>5</v>
      </c>
      <c r="R561" s="24" t="s">
        <v>1433</v>
      </c>
      <c r="S561" s="24" t="s">
        <v>43</v>
      </c>
    </row>
    <row r="562" ht="12" spans="1:19">
      <c r="A562" s="63"/>
      <c r="B562" s="63"/>
      <c r="C562" s="63"/>
      <c r="D562" s="63"/>
      <c r="E562" s="63"/>
      <c r="F562" s="63"/>
      <c r="G562" s="63"/>
      <c r="H562" s="63"/>
      <c r="I562" s="66"/>
      <c r="J562" s="63"/>
      <c r="K562" s="63"/>
      <c r="L562" s="63"/>
      <c r="M562" s="66"/>
      <c r="N562" s="63"/>
      <c r="O562" s="63"/>
      <c r="P562" s="24" t="s">
        <v>1434</v>
      </c>
      <c r="Q562" s="24">
        <v>0.6</v>
      </c>
      <c r="R562" s="24" t="s">
        <v>1435</v>
      </c>
      <c r="S562" s="24" t="s">
        <v>43</v>
      </c>
    </row>
    <row r="563" ht="12" spans="1:19">
      <c r="A563" s="63"/>
      <c r="B563" s="63"/>
      <c r="C563" s="63"/>
      <c r="D563" s="63"/>
      <c r="E563" s="63"/>
      <c r="F563" s="63"/>
      <c r="G563" s="63"/>
      <c r="H563" s="63"/>
      <c r="I563" s="66"/>
      <c r="J563" s="63"/>
      <c r="K563" s="63"/>
      <c r="L563" s="64"/>
      <c r="M563" s="67"/>
      <c r="N563" s="64"/>
      <c r="O563" s="64"/>
      <c r="P563" s="24" t="s">
        <v>1436</v>
      </c>
      <c r="Q563" s="24">
        <v>0.6</v>
      </c>
      <c r="R563" s="24" t="s">
        <v>1437</v>
      </c>
      <c r="S563" s="24" t="s">
        <v>43</v>
      </c>
    </row>
    <row r="564" ht="12" spans="1:19">
      <c r="A564" s="63"/>
      <c r="B564" s="63"/>
      <c r="C564" s="63"/>
      <c r="D564" s="63"/>
      <c r="E564" s="63"/>
      <c r="F564" s="63"/>
      <c r="G564" s="63"/>
      <c r="H564" s="63"/>
      <c r="I564" s="66"/>
      <c r="J564" s="63"/>
      <c r="K564" s="63"/>
      <c r="L564" s="20" t="s">
        <v>1438</v>
      </c>
      <c r="M564" s="25">
        <v>4.6</v>
      </c>
      <c r="N564" s="20" t="s">
        <v>1439</v>
      </c>
      <c r="O564" s="20" t="s">
        <v>1440</v>
      </c>
      <c r="P564" s="24" t="s">
        <v>1441</v>
      </c>
      <c r="Q564" s="24">
        <v>4.6</v>
      </c>
      <c r="R564" s="24" t="s">
        <v>1442</v>
      </c>
      <c r="S564" s="24" t="s">
        <v>43</v>
      </c>
    </row>
    <row r="565" ht="12" spans="1:19">
      <c r="A565" s="63"/>
      <c r="B565" s="63"/>
      <c r="C565" s="63"/>
      <c r="D565" s="63"/>
      <c r="E565" s="63"/>
      <c r="F565" s="63"/>
      <c r="G565" s="63"/>
      <c r="H565" s="63"/>
      <c r="I565" s="66"/>
      <c r="J565" s="63"/>
      <c r="K565" s="63"/>
      <c r="L565" s="20" t="s">
        <v>1443</v>
      </c>
      <c r="M565" s="25">
        <v>8.1</v>
      </c>
      <c r="N565" s="20" t="s">
        <v>1444</v>
      </c>
      <c r="O565" s="20" t="s">
        <v>1440</v>
      </c>
      <c r="P565" s="24" t="s">
        <v>1445</v>
      </c>
      <c r="Q565" s="24">
        <v>1</v>
      </c>
      <c r="R565" s="24" t="s">
        <v>1446</v>
      </c>
      <c r="S565" s="24" t="s">
        <v>43</v>
      </c>
    </row>
    <row r="566" ht="12" spans="1:19">
      <c r="A566" s="63"/>
      <c r="B566" s="63"/>
      <c r="C566" s="63"/>
      <c r="D566" s="63"/>
      <c r="E566" s="63"/>
      <c r="F566" s="63"/>
      <c r="G566" s="63"/>
      <c r="H566" s="63"/>
      <c r="I566" s="66"/>
      <c r="J566" s="63"/>
      <c r="K566" s="63"/>
      <c r="L566" s="20"/>
      <c r="M566" s="25"/>
      <c r="N566" s="20"/>
      <c r="O566" s="20"/>
      <c r="P566" s="24" t="s">
        <v>1447</v>
      </c>
      <c r="Q566" s="24">
        <v>3.2</v>
      </c>
      <c r="R566" s="24" t="s">
        <v>1448</v>
      </c>
      <c r="S566" s="24" t="s">
        <v>43</v>
      </c>
    </row>
    <row r="567" ht="12" spans="1:19">
      <c r="A567" s="63"/>
      <c r="B567" s="63"/>
      <c r="C567" s="63"/>
      <c r="D567" s="63"/>
      <c r="E567" s="63"/>
      <c r="F567" s="63"/>
      <c r="G567" s="63"/>
      <c r="H567" s="63"/>
      <c r="I567" s="66"/>
      <c r="J567" s="63"/>
      <c r="K567" s="63"/>
      <c r="L567" s="20"/>
      <c r="M567" s="25"/>
      <c r="N567" s="20"/>
      <c r="O567" s="20"/>
      <c r="P567" s="24" t="s">
        <v>1449</v>
      </c>
      <c r="Q567" s="24">
        <v>0.8</v>
      </c>
      <c r="R567" s="24" t="s">
        <v>1450</v>
      </c>
      <c r="S567" s="24" t="s">
        <v>43</v>
      </c>
    </row>
    <row r="568" ht="12" spans="1:19">
      <c r="A568" s="63"/>
      <c r="B568" s="63"/>
      <c r="C568" s="63"/>
      <c r="D568" s="63"/>
      <c r="E568" s="63"/>
      <c r="F568" s="63"/>
      <c r="G568" s="63"/>
      <c r="H568" s="64"/>
      <c r="I568" s="67"/>
      <c r="J568" s="64"/>
      <c r="K568" s="64"/>
      <c r="L568" s="20"/>
      <c r="M568" s="25"/>
      <c r="N568" s="20"/>
      <c r="O568" s="20"/>
      <c r="P568" s="24" t="s">
        <v>1451</v>
      </c>
      <c r="Q568" s="24">
        <v>3</v>
      </c>
      <c r="R568" s="24" t="s">
        <v>1452</v>
      </c>
      <c r="S568" s="24" t="s">
        <v>27</v>
      </c>
    </row>
    <row r="569" ht="12" spans="1:19">
      <c r="A569" s="63"/>
      <c r="B569" s="63"/>
      <c r="C569" s="63"/>
      <c r="D569" s="63"/>
      <c r="E569" s="63"/>
      <c r="F569" s="63"/>
      <c r="G569" s="63"/>
      <c r="H569" s="20" t="s">
        <v>1453</v>
      </c>
      <c r="I569" s="25">
        <v>3.29</v>
      </c>
      <c r="J569" s="20" t="s">
        <v>1454</v>
      </c>
      <c r="K569" s="20" t="s">
        <v>1455</v>
      </c>
      <c r="L569" s="20" t="s">
        <v>1456</v>
      </c>
      <c r="M569" s="50">
        <v>3.29</v>
      </c>
      <c r="N569" s="20" t="s">
        <v>411</v>
      </c>
      <c r="O569" s="20" t="s">
        <v>86</v>
      </c>
      <c r="P569" s="24" t="s">
        <v>1457</v>
      </c>
      <c r="Q569" s="24">
        <v>1.93</v>
      </c>
      <c r="R569" s="24" t="s">
        <v>1458</v>
      </c>
      <c r="S569" s="24" t="s">
        <v>108</v>
      </c>
    </row>
    <row r="570" ht="12" spans="1:19">
      <c r="A570" s="63"/>
      <c r="B570" s="63"/>
      <c r="C570" s="63"/>
      <c r="D570" s="63"/>
      <c r="E570" s="63"/>
      <c r="F570" s="63"/>
      <c r="G570" s="63"/>
      <c r="H570" s="20"/>
      <c r="I570" s="25"/>
      <c r="J570" s="20"/>
      <c r="K570" s="20"/>
      <c r="L570" s="20"/>
      <c r="M570" s="50"/>
      <c r="N570" s="20"/>
      <c r="O570" s="20"/>
      <c r="P570" s="24" t="s">
        <v>423</v>
      </c>
      <c r="Q570" s="24">
        <v>0.54</v>
      </c>
      <c r="R570" s="24" t="s">
        <v>1459</v>
      </c>
      <c r="S570" s="24" t="s">
        <v>108</v>
      </c>
    </row>
    <row r="571" ht="12" spans="1:19">
      <c r="A571" s="64"/>
      <c r="B571" s="64"/>
      <c r="C571" s="64"/>
      <c r="D571" s="64"/>
      <c r="E571" s="64"/>
      <c r="F571" s="64"/>
      <c r="G571" s="64"/>
      <c r="H571" s="20"/>
      <c r="I571" s="25"/>
      <c r="J571" s="20"/>
      <c r="K571" s="20"/>
      <c r="L571" s="20"/>
      <c r="M571" s="50"/>
      <c r="N571" s="20"/>
      <c r="O571" s="20"/>
      <c r="P571" s="24" t="s">
        <v>1460</v>
      </c>
      <c r="Q571" s="24">
        <v>1.99</v>
      </c>
      <c r="R571" s="24" t="s">
        <v>426</v>
      </c>
      <c r="S571" s="24" t="s">
        <v>27</v>
      </c>
    </row>
    <row r="572" ht="12" spans="1:19">
      <c r="A572" s="20">
        <v>14</v>
      </c>
      <c r="B572" s="20" t="s">
        <v>1461</v>
      </c>
      <c r="C572" s="20">
        <v>30</v>
      </c>
      <c r="D572" s="20" t="s">
        <v>1462</v>
      </c>
      <c r="E572" s="20" t="s">
        <v>1057</v>
      </c>
      <c r="F572" s="20" t="s">
        <v>1463</v>
      </c>
      <c r="G572" s="20" t="s">
        <v>1464</v>
      </c>
      <c r="H572" s="20" t="s">
        <v>1465</v>
      </c>
      <c r="I572" s="25">
        <v>5.1</v>
      </c>
      <c r="J572" s="20" t="s">
        <v>1466</v>
      </c>
      <c r="K572" s="20" t="s">
        <v>1313</v>
      </c>
      <c r="L572" s="20" t="s">
        <v>1467</v>
      </c>
      <c r="M572" s="25">
        <v>5.1</v>
      </c>
      <c r="N572" s="20" t="s">
        <v>1468</v>
      </c>
      <c r="O572" s="20" t="s">
        <v>467</v>
      </c>
      <c r="P572" s="24" t="s">
        <v>1469</v>
      </c>
      <c r="Q572" s="24">
        <v>1.97</v>
      </c>
      <c r="R572" s="24" t="s">
        <v>1470</v>
      </c>
      <c r="S572" s="24" t="s">
        <v>27</v>
      </c>
    </row>
    <row r="573" ht="16.5" customHeight="1" spans="1:19">
      <c r="A573" s="20"/>
      <c r="B573" s="20"/>
      <c r="C573" s="20"/>
      <c r="D573" s="20"/>
      <c r="E573" s="20"/>
      <c r="F573" s="20"/>
      <c r="G573" s="20"/>
      <c r="H573" s="20"/>
      <c r="I573" s="25"/>
      <c r="J573" s="20"/>
      <c r="K573" s="20"/>
      <c r="L573" s="20"/>
      <c r="M573" s="25"/>
      <c r="N573" s="20"/>
      <c r="O573" s="20"/>
      <c r="P573" s="24" t="s">
        <v>1471</v>
      </c>
      <c r="Q573" s="24">
        <v>3.13</v>
      </c>
      <c r="R573" s="24" t="s">
        <v>1472</v>
      </c>
      <c r="S573" s="24" t="s">
        <v>27</v>
      </c>
    </row>
    <row r="574" ht="12" spans="1:19">
      <c r="A574" s="20"/>
      <c r="B574" s="20"/>
      <c r="C574" s="20"/>
      <c r="D574" s="20"/>
      <c r="E574" s="20"/>
      <c r="F574" s="20"/>
      <c r="G574" s="20"/>
      <c r="H574" s="20" t="s">
        <v>1473</v>
      </c>
      <c r="I574" s="25">
        <v>27</v>
      </c>
      <c r="J574" s="20" t="s">
        <v>1474</v>
      </c>
      <c r="K574" s="20" t="s">
        <v>1475</v>
      </c>
      <c r="L574" s="20" t="s">
        <v>1476</v>
      </c>
      <c r="M574" s="50">
        <v>19.1</v>
      </c>
      <c r="N574" s="20" t="s">
        <v>1477</v>
      </c>
      <c r="O574" s="20" t="s">
        <v>24</v>
      </c>
      <c r="P574" s="24" t="s">
        <v>1478</v>
      </c>
      <c r="Q574" s="24">
        <v>5.84</v>
      </c>
      <c r="R574" s="24" t="s">
        <v>1479</v>
      </c>
      <c r="S574" s="24" t="s">
        <v>27</v>
      </c>
    </row>
    <row r="575" ht="12" spans="1:19">
      <c r="A575" s="20"/>
      <c r="B575" s="20"/>
      <c r="C575" s="20"/>
      <c r="D575" s="20"/>
      <c r="E575" s="20"/>
      <c r="F575" s="20"/>
      <c r="G575" s="20"/>
      <c r="H575" s="20"/>
      <c r="I575" s="25"/>
      <c r="J575" s="20"/>
      <c r="K575" s="20"/>
      <c r="L575" s="20"/>
      <c r="M575" s="50"/>
      <c r="N575" s="20"/>
      <c r="O575" s="20"/>
      <c r="P575" s="24" t="s">
        <v>1480</v>
      </c>
      <c r="Q575" s="24">
        <v>2.87</v>
      </c>
      <c r="R575" s="24" t="s">
        <v>1481</v>
      </c>
      <c r="S575" s="24" t="s">
        <v>108</v>
      </c>
    </row>
    <row r="576" ht="12" spans="1:19">
      <c r="A576" s="20"/>
      <c r="B576" s="20"/>
      <c r="C576" s="20"/>
      <c r="D576" s="20"/>
      <c r="E576" s="20"/>
      <c r="F576" s="20"/>
      <c r="G576" s="20"/>
      <c r="H576" s="20"/>
      <c r="I576" s="25"/>
      <c r="J576" s="20"/>
      <c r="K576" s="20"/>
      <c r="L576" s="20"/>
      <c r="M576" s="50"/>
      <c r="N576" s="20"/>
      <c r="O576" s="20"/>
      <c r="P576" s="24" t="s">
        <v>1482</v>
      </c>
      <c r="Q576" s="24">
        <v>0.3</v>
      </c>
      <c r="R576" s="24" t="s">
        <v>1483</v>
      </c>
      <c r="S576" s="24" t="s">
        <v>108</v>
      </c>
    </row>
    <row r="577" ht="12" spans="1:19">
      <c r="A577" s="20"/>
      <c r="B577" s="20"/>
      <c r="C577" s="20"/>
      <c r="D577" s="20"/>
      <c r="E577" s="20"/>
      <c r="F577" s="20"/>
      <c r="G577" s="20"/>
      <c r="H577" s="20"/>
      <c r="I577" s="25"/>
      <c r="J577" s="20"/>
      <c r="K577" s="20"/>
      <c r="L577" s="20"/>
      <c r="M577" s="50"/>
      <c r="N577" s="20"/>
      <c r="O577" s="20"/>
      <c r="P577" s="24" t="s">
        <v>1484</v>
      </c>
      <c r="Q577" s="24">
        <v>2.72</v>
      </c>
      <c r="R577" s="24" t="s">
        <v>1485</v>
      </c>
      <c r="S577" s="24" t="s">
        <v>27</v>
      </c>
    </row>
    <row r="578" ht="12" spans="1:19">
      <c r="A578" s="20"/>
      <c r="B578" s="20"/>
      <c r="C578" s="20"/>
      <c r="D578" s="20"/>
      <c r="E578" s="20"/>
      <c r="F578" s="20"/>
      <c r="G578" s="20"/>
      <c r="H578" s="20"/>
      <c r="I578" s="25"/>
      <c r="J578" s="20"/>
      <c r="K578" s="20"/>
      <c r="L578" s="20"/>
      <c r="M578" s="50"/>
      <c r="N578" s="20"/>
      <c r="O578" s="20"/>
      <c r="P578" s="24" t="s">
        <v>1486</v>
      </c>
      <c r="Q578" s="24">
        <v>4.5</v>
      </c>
      <c r="R578" s="24" t="s">
        <v>1487</v>
      </c>
      <c r="S578" s="24" t="s">
        <v>108</v>
      </c>
    </row>
    <row r="579" ht="12" spans="1:19">
      <c r="A579" s="20"/>
      <c r="B579" s="20"/>
      <c r="C579" s="20"/>
      <c r="D579" s="20"/>
      <c r="E579" s="20"/>
      <c r="F579" s="20"/>
      <c r="G579" s="20"/>
      <c r="H579" s="20"/>
      <c r="I579" s="25"/>
      <c r="J579" s="20"/>
      <c r="K579" s="20"/>
      <c r="L579" s="20"/>
      <c r="M579" s="50"/>
      <c r="N579" s="20"/>
      <c r="O579" s="20"/>
      <c r="P579" s="24" t="s">
        <v>1488</v>
      </c>
      <c r="Q579" s="24">
        <v>0.2</v>
      </c>
      <c r="R579" s="24" t="s">
        <v>1489</v>
      </c>
      <c r="S579" s="24" t="s">
        <v>27</v>
      </c>
    </row>
    <row r="580" ht="12" spans="1:19">
      <c r="A580" s="20"/>
      <c r="B580" s="20"/>
      <c r="C580" s="20"/>
      <c r="D580" s="20"/>
      <c r="E580" s="20"/>
      <c r="F580" s="20"/>
      <c r="G580" s="20"/>
      <c r="H580" s="20"/>
      <c r="I580" s="25"/>
      <c r="J580" s="20"/>
      <c r="K580" s="20"/>
      <c r="L580" s="20"/>
      <c r="M580" s="50"/>
      <c r="N580" s="20"/>
      <c r="O580" s="20"/>
      <c r="P580" s="24" t="s">
        <v>1490</v>
      </c>
      <c r="Q580" s="24">
        <v>1.94</v>
      </c>
      <c r="R580" s="24" t="s">
        <v>1491</v>
      </c>
      <c r="S580" s="24" t="s">
        <v>27</v>
      </c>
    </row>
    <row r="581" ht="12" spans="1:19">
      <c r="A581" s="20"/>
      <c r="B581" s="20"/>
      <c r="C581" s="20"/>
      <c r="D581" s="20"/>
      <c r="E581" s="20"/>
      <c r="F581" s="20"/>
      <c r="G581" s="20"/>
      <c r="H581" s="20"/>
      <c r="I581" s="25"/>
      <c r="J581" s="20"/>
      <c r="K581" s="20"/>
      <c r="L581" s="20"/>
      <c r="M581" s="50"/>
      <c r="N581" s="20"/>
      <c r="O581" s="20"/>
      <c r="P581" s="24" t="s">
        <v>849</v>
      </c>
      <c r="Q581" s="24">
        <v>0.75</v>
      </c>
      <c r="R581" s="24" t="s">
        <v>1492</v>
      </c>
      <c r="S581" s="24" t="s">
        <v>27</v>
      </c>
    </row>
    <row r="582" ht="12" spans="1:19">
      <c r="A582" s="20"/>
      <c r="B582" s="20"/>
      <c r="C582" s="20"/>
      <c r="D582" s="20"/>
      <c r="E582" s="20"/>
      <c r="F582" s="20"/>
      <c r="G582" s="20"/>
      <c r="H582" s="20"/>
      <c r="I582" s="25"/>
      <c r="J582" s="20"/>
      <c r="K582" s="20"/>
      <c r="L582" s="20"/>
      <c r="M582" s="50"/>
      <c r="N582" s="20"/>
      <c r="O582" s="20"/>
      <c r="P582" s="24" t="s">
        <v>1493</v>
      </c>
      <c r="Q582" s="24">
        <v>0.66</v>
      </c>
      <c r="R582" s="24" t="s">
        <v>1494</v>
      </c>
      <c r="S582" s="24" t="s">
        <v>108</v>
      </c>
    </row>
    <row r="583" ht="12" spans="1:19">
      <c r="A583" s="20"/>
      <c r="B583" s="20"/>
      <c r="C583" s="20"/>
      <c r="D583" s="20"/>
      <c r="E583" s="20"/>
      <c r="F583" s="20"/>
      <c r="G583" s="20"/>
      <c r="H583" s="20"/>
      <c r="I583" s="25"/>
      <c r="J583" s="20"/>
      <c r="K583" s="20"/>
      <c r="L583" s="20" t="s">
        <v>1495</v>
      </c>
      <c r="M583" s="50">
        <v>7.9</v>
      </c>
      <c r="N583" s="20" t="s">
        <v>438</v>
      </c>
      <c r="O583" s="20" t="s">
        <v>24</v>
      </c>
      <c r="P583" s="24" t="s">
        <v>1496</v>
      </c>
      <c r="Q583" s="24">
        <v>4.27</v>
      </c>
      <c r="R583" s="24" t="s">
        <v>1497</v>
      </c>
      <c r="S583" s="24" t="s">
        <v>43</v>
      </c>
    </row>
    <row r="584" ht="12" spans="1:19">
      <c r="A584" s="20"/>
      <c r="B584" s="20"/>
      <c r="C584" s="20"/>
      <c r="D584" s="20"/>
      <c r="E584" s="20"/>
      <c r="F584" s="20"/>
      <c r="G584" s="20"/>
      <c r="H584" s="20"/>
      <c r="I584" s="25"/>
      <c r="J584" s="20"/>
      <c r="K584" s="20"/>
      <c r="L584" s="20"/>
      <c r="M584" s="50"/>
      <c r="N584" s="20"/>
      <c r="O584" s="20"/>
      <c r="P584" s="24" t="s">
        <v>1498</v>
      </c>
      <c r="Q584" s="24">
        <v>0.81</v>
      </c>
      <c r="R584" s="24" t="s">
        <v>1499</v>
      </c>
      <c r="S584" s="24" t="s">
        <v>43</v>
      </c>
    </row>
    <row r="585" ht="12" spans="1:19">
      <c r="A585" s="20"/>
      <c r="B585" s="20"/>
      <c r="C585" s="20"/>
      <c r="D585" s="20"/>
      <c r="E585" s="20"/>
      <c r="F585" s="20"/>
      <c r="G585" s="20"/>
      <c r="H585" s="20"/>
      <c r="I585" s="25"/>
      <c r="J585" s="20"/>
      <c r="K585" s="20"/>
      <c r="L585" s="20"/>
      <c r="M585" s="50"/>
      <c r="N585" s="20"/>
      <c r="O585" s="20"/>
      <c r="P585" s="24" t="s">
        <v>1500</v>
      </c>
      <c r="Q585" s="24">
        <v>5.81</v>
      </c>
      <c r="R585" s="24" t="s">
        <v>1501</v>
      </c>
      <c r="S585" s="24" t="s">
        <v>43</v>
      </c>
    </row>
    <row r="586" ht="12" spans="1:19">
      <c r="A586" s="20"/>
      <c r="B586" s="20"/>
      <c r="C586" s="20"/>
      <c r="D586" s="20"/>
      <c r="E586" s="20"/>
      <c r="F586" s="20"/>
      <c r="G586" s="20"/>
      <c r="H586" s="20"/>
      <c r="I586" s="25"/>
      <c r="J586" s="20"/>
      <c r="K586" s="20"/>
      <c r="L586" s="20"/>
      <c r="M586" s="50"/>
      <c r="N586" s="20"/>
      <c r="O586" s="20"/>
      <c r="P586" s="24" t="s">
        <v>449</v>
      </c>
      <c r="Q586" s="24">
        <v>3.05</v>
      </c>
      <c r="R586" s="24" t="s">
        <v>1502</v>
      </c>
      <c r="S586" s="24" t="s">
        <v>43</v>
      </c>
    </row>
    <row r="587" ht="14.25" customHeight="1" spans="1:19">
      <c r="A587" s="20">
        <v>15</v>
      </c>
      <c r="B587" s="20" t="s">
        <v>1503</v>
      </c>
      <c r="C587" s="20">
        <v>9.28</v>
      </c>
      <c r="D587" s="20" t="s">
        <v>1504</v>
      </c>
      <c r="E587" s="20" t="s">
        <v>1057</v>
      </c>
      <c r="F587" s="20" t="s">
        <v>1505</v>
      </c>
      <c r="G587" s="20" t="s">
        <v>1506</v>
      </c>
      <c r="H587" s="40" t="s">
        <v>1507</v>
      </c>
      <c r="I587" s="59">
        <f>6.73+2.22</f>
        <v>8.95</v>
      </c>
      <c r="J587" s="59" t="s">
        <v>1508</v>
      </c>
      <c r="K587" s="59" t="s">
        <v>1189</v>
      </c>
      <c r="L587" s="40" t="s">
        <v>1509</v>
      </c>
      <c r="M587" s="40">
        <f>6.73+2.22</f>
        <v>8.95</v>
      </c>
      <c r="N587" s="40" t="s">
        <v>1510</v>
      </c>
      <c r="O587" s="40" t="s">
        <v>1511</v>
      </c>
      <c r="P587" s="33" t="s">
        <v>994</v>
      </c>
      <c r="Q587" s="33">
        <v>0.57</v>
      </c>
      <c r="R587" s="33" t="s">
        <v>995</v>
      </c>
      <c r="S587" s="33" t="s">
        <v>108</v>
      </c>
    </row>
    <row r="588" ht="12" spans="1:19">
      <c r="A588" s="20"/>
      <c r="B588" s="20"/>
      <c r="C588" s="20"/>
      <c r="D588" s="20"/>
      <c r="E588" s="20"/>
      <c r="F588" s="20"/>
      <c r="G588" s="20"/>
      <c r="H588" s="40"/>
      <c r="I588" s="59"/>
      <c r="J588" s="59"/>
      <c r="K588" s="59"/>
      <c r="L588" s="40"/>
      <c r="M588" s="40"/>
      <c r="N588" s="40"/>
      <c r="O588" s="40"/>
      <c r="P588" s="33" t="s">
        <v>1264</v>
      </c>
      <c r="Q588" s="33">
        <v>3.986</v>
      </c>
      <c r="R588" s="33" t="s">
        <v>1265</v>
      </c>
      <c r="S588" s="33" t="s">
        <v>108</v>
      </c>
    </row>
    <row r="589" ht="13.5" customHeight="1" spans="1:19">
      <c r="A589" s="20"/>
      <c r="B589" s="20"/>
      <c r="C589" s="20"/>
      <c r="D589" s="20"/>
      <c r="E589" s="20"/>
      <c r="F589" s="20"/>
      <c r="G589" s="20"/>
      <c r="H589" s="20" t="s">
        <v>1512</v>
      </c>
      <c r="I589" s="25">
        <v>2.55</v>
      </c>
      <c r="J589" s="20"/>
      <c r="K589" s="20"/>
      <c r="L589" s="20" t="s">
        <v>1513</v>
      </c>
      <c r="M589" s="25">
        <v>1.89</v>
      </c>
      <c r="N589" s="20" t="s">
        <v>1514</v>
      </c>
      <c r="O589" s="20" t="s">
        <v>1253</v>
      </c>
      <c r="P589" s="24" t="s">
        <v>892</v>
      </c>
      <c r="Q589" s="24">
        <v>0.65</v>
      </c>
      <c r="R589" s="16" t="s">
        <v>1515</v>
      </c>
      <c r="S589" s="26" t="s">
        <v>812</v>
      </c>
    </row>
    <row r="590" ht="12" spans="1:19">
      <c r="A590" s="20"/>
      <c r="B590" s="20"/>
      <c r="C590" s="20"/>
      <c r="D590" s="20"/>
      <c r="E590" s="20"/>
      <c r="F590" s="20"/>
      <c r="G590" s="20"/>
      <c r="H590" s="20"/>
      <c r="I590" s="25"/>
      <c r="J590" s="20"/>
      <c r="K590" s="20"/>
      <c r="L590" s="20"/>
      <c r="M590" s="25"/>
      <c r="N590" s="20"/>
      <c r="O590" s="20"/>
      <c r="P590" s="24" t="s">
        <v>914</v>
      </c>
      <c r="Q590" s="24">
        <v>1.24</v>
      </c>
      <c r="R590" s="24" t="s">
        <v>1516</v>
      </c>
      <c r="S590" s="24" t="s">
        <v>812</v>
      </c>
    </row>
    <row r="591" ht="12" spans="1:19">
      <c r="A591" s="20"/>
      <c r="B591" s="20"/>
      <c r="C591" s="20"/>
      <c r="D591" s="20"/>
      <c r="E591" s="20"/>
      <c r="F591" s="20"/>
      <c r="G591" s="20"/>
      <c r="H591" s="20"/>
      <c r="I591" s="25"/>
      <c r="J591" s="20"/>
      <c r="K591" s="20"/>
      <c r="L591" s="20" t="s">
        <v>1517</v>
      </c>
      <c r="M591" s="25">
        <v>0.75</v>
      </c>
      <c r="N591" s="16" t="s">
        <v>1518</v>
      </c>
      <c r="O591" s="16" t="s">
        <v>839</v>
      </c>
      <c r="P591" s="24" t="s">
        <v>966</v>
      </c>
      <c r="Q591" s="24">
        <v>0.66</v>
      </c>
      <c r="R591" s="24" t="s">
        <v>967</v>
      </c>
      <c r="S591" s="24" t="s">
        <v>43</v>
      </c>
    </row>
    <row r="592" ht="12" spans="1:19">
      <c r="A592" s="20">
        <v>16</v>
      </c>
      <c r="B592" s="20" t="s">
        <v>1519</v>
      </c>
      <c r="C592" s="20">
        <v>38</v>
      </c>
      <c r="D592" s="20" t="s">
        <v>1520</v>
      </c>
      <c r="E592" s="20" t="s">
        <v>1521</v>
      </c>
      <c r="F592" s="20" t="s">
        <v>1522</v>
      </c>
      <c r="G592" s="20" t="s">
        <v>1523</v>
      </c>
      <c r="H592" s="20" t="s">
        <v>1524</v>
      </c>
      <c r="I592" s="25">
        <v>33.02</v>
      </c>
      <c r="J592" s="20" t="s">
        <v>1525</v>
      </c>
      <c r="K592" s="20" t="s">
        <v>1526</v>
      </c>
      <c r="L592" s="20" t="s">
        <v>1527</v>
      </c>
      <c r="M592" s="25">
        <v>18.34</v>
      </c>
      <c r="N592" s="20" t="s">
        <v>1528</v>
      </c>
      <c r="O592" s="20" t="s">
        <v>24</v>
      </c>
      <c r="P592" s="24" t="s">
        <v>1529</v>
      </c>
      <c r="Q592" s="24">
        <v>8.2</v>
      </c>
      <c r="R592" s="24" t="s">
        <v>1530</v>
      </c>
      <c r="S592" s="24" t="s">
        <v>27</v>
      </c>
    </row>
    <row r="593" ht="12" spans="1:19">
      <c r="A593" s="20"/>
      <c r="B593" s="20"/>
      <c r="C593" s="20"/>
      <c r="D593" s="20"/>
      <c r="E593" s="20"/>
      <c r="F593" s="20"/>
      <c r="G593" s="20"/>
      <c r="H593" s="20"/>
      <c r="I593" s="25"/>
      <c r="J593" s="20"/>
      <c r="K593" s="20"/>
      <c r="L593" s="20"/>
      <c r="M593" s="25"/>
      <c r="N593" s="20"/>
      <c r="O593" s="20"/>
      <c r="P593" s="24" t="s">
        <v>1531</v>
      </c>
      <c r="Q593" s="24">
        <v>2.07</v>
      </c>
      <c r="R593" s="24" t="s">
        <v>1532</v>
      </c>
      <c r="S593" s="24" t="s">
        <v>27</v>
      </c>
    </row>
    <row r="594" ht="12" spans="1:19">
      <c r="A594" s="20"/>
      <c r="B594" s="20"/>
      <c r="C594" s="20"/>
      <c r="D594" s="20"/>
      <c r="E594" s="20"/>
      <c r="F594" s="20"/>
      <c r="G594" s="20"/>
      <c r="H594" s="20"/>
      <c r="I594" s="25"/>
      <c r="J594" s="20"/>
      <c r="K594" s="20"/>
      <c r="L594" s="20"/>
      <c r="M594" s="25"/>
      <c r="N594" s="20"/>
      <c r="O594" s="20"/>
      <c r="P594" s="24" t="s">
        <v>1533</v>
      </c>
      <c r="Q594" s="24">
        <v>2</v>
      </c>
      <c r="R594" s="24" t="s">
        <v>1534</v>
      </c>
      <c r="S594" s="24" t="s">
        <v>27</v>
      </c>
    </row>
    <row r="595" ht="12" spans="1:19">
      <c r="A595" s="20"/>
      <c r="B595" s="20"/>
      <c r="C595" s="20"/>
      <c r="D595" s="20"/>
      <c r="E595" s="20"/>
      <c r="F595" s="20"/>
      <c r="G595" s="20"/>
      <c r="H595" s="20"/>
      <c r="I595" s="25"/>
      <c r="J595" s="20"/>
      <c r="K595" s="20"/>
      <c r="L595" s="20"/>
      <c r="M595" s="25"/>
      <c r="N595" s="20"/>
      <c r="O595" s="20"/>
      <c r="P595" s="24" t="s">
        <v>1535</v>
      </c>
      <c r="Q595" s="24">
        <v>1.6</v>
      </c>
      <c r="R595" s="24" t="s">
        <v>1536</v>
      </c>
      <c r="S595" s="24" t="s">
        <v>27</v>
      </c>
    </row>
    <row r="596" ht="12" spans="1:19">
      <c r="A596" s="20"/>
      <c r="B596" s="20"/>
      <c r="C596" s="20"/>
      <c r="D596" s="20"/>
      <c r="E596" s="20"/>
      <c r="F596" s="20"/>
      <c r="G596" s="20"/>
      <c r="H596" s="20"/>
      <c r="I596" s="25"/>
      <c r="J596" s="20"/>
      <c r="K596" s="20"/>
      <c r="L596" s="20"/>
      <c r="M596" s="25"/>
      <c r="N596" s="20"/>
      <c r="O596" s="20"/>
      <c r="P596" s="24" t="s">
        <v>1537</v>
      </c>
      <c r="Q596" s="24">
        <v>3.85</v>
      </c>
      <c r="R596" s="24" t="s">
        <v>1538</v>
      </c>
      <c r="S596" s="24" t="s">
        <v>27</v>
      </c>
    </row>
    <row r="597" ht="12" spans="1:19">
      <c r="A597" s="20"/>
      <c r="B597" s="20"/>
      <c r="C597" s="20"/>
      <c r="D597" s="20"/>
      <c r="E597" s="20"/>
      <c r="F597" s="20"/>
      <c r="G597" s="20"/>
      <c r="H597" s="20"/>
      <c r="I597" s="25"/>
      <c r="J597" s="20"/>
      <c r="K597" s="20"/>
      <c r="L597" s="20" t="s">
        <v>1539</v>
      </c>
      <c r="M597" s="25">
        <v>15.3</v>
      </c>
      <c r="N597" s="20" t="s">
        <v>1540</v>
      </c>
      <c r="O597" s="20" t="s">
        <v>24</v>
      </c>
      <c r="P597" s="24" t="s">
        <v>1541</v>
      </c>
      <c r="Q597" s="24">
        <v>5.43</v>
      </c>
      <c r="R597" s="24" t="s">
        <v>1542</v>
      </c>
      <c r="S597" s="24" t="s">
        <v>27</v>
      </c>
    </row>
    <row r="598" ht="12" spans="1:19">
      <c r="A598" s="20"/>
      <c r="B598" s="20"/>
      <c r="C598" s="20"/>
      <c r="D598" s="20"/>
      <c r="E598" s="20"/>
      <c r="F598" s="20"/>
      <c r="G598" s="20"/>
      <c r="H598" s="20"/>
      <c r="I598" s="25"/>
      <c r="J598" s="20"/>
      <c r="K598" s="20"/>
      <c r="L598" s="20"/>
      <c r="M598" s="25"/>
      <c r="N598" s="20"/>
      <c r="O598" s="20"/>
      <c r="P598" s="24" t="s">
        <v>1543</v>
      </c>
      <c r="Q598" s="24">
        <v>2.2</v>
      </c>
      <c r="R598" s="24" t="s">
        <v>1544</v>
      </c>
      <c r="S598" s="24" t="s">
        <v>27</v>
      </c>
    </row>
    <row r="599" ht="12" spans="1:19">
      <c r="A599" s="20"/>
      <c r="B599" s="20"/>
      <c r="C599" s="20"/>
      <c r="D599" s="20"/>
      <c r="E599" s="20"/>
      <c r="F599" s="20"/>
      <c r="G599" s="20"/>
      <c r="H599" s="20"/>
      <c r="I599" s="25"/>
      <c r="J599" s="20"/>
      <c r="K599" s="20"/>
      <c r="L599" s="20"/>
      <c r="M599" s="25"/>
      <c r="N599" s="20"/>
      <c r="O599" s="20"/>
      <c r="P599" s="24" t="s">
        <v>1545</v>
      </c>
      <c r="Q599" s="24">
        <v>2.3</v>
      </c>
      <c r="R599" s="24" t="s">
        <v>1546</v>
      </c>
      <c r="S599" s="24" t="s">
        <v>27</v>
      </c>
    </row>
    <row r="600" ht="12" spans="1:19">
      <c r="A600" s="20"/>
      <c r="B600" s="20"/>
      <c r="C600" s="20"/>
      <c r="D600" s="20"/>
      <c r="E600" s="20"/>
      <c r="F600" s="20"/>
      <c r="G600" s="20"/>
      <c r="H600" s="20"/>
      <c r="I600" s="25"/>
      <c r="J600" s="20"/>
      <c r="K600" s="20"/>
      <c r="L600" s="20"/>
      <c r="M600" s="25"/>
      <c r="N600" s="20"/>
      <c r="O600" s="20"/>
      <c r="P600" s="24" t="s">
        <v>1547</v>
      </c>
      <c r="Q600" s="24">
        <v>1.8</v>
      </c>
      <c r="R600" s="24" t="s">
        <v>1548</v>
      </c>
      <c r="S600" s="24" t="s">
        <v>27</v>
      </c>
    </row>
    <row r="601" ht="12" spans="1:19">
      <c r="A601" s="20"/>
      <c r="B601" s="20"/>
      <c r="C601" s="20"/>
      <c r="D601" s="20"/>
      <c r="E601" s="20"/>
      <c r="F601" s="20"/>
      <c r="G601" s="20"/>
      <c r="H601" s="20"/>
      <c r="I601" s="25"/>
      <c r="J601" s="20"/>
      <c r="K601" s="20"/>
      <c r="L601" s="20"/>
      <c r="M601" s="25"/>
      <c r="N601" s="20"/>
      <c r="O601" s="20"/>
      <c r="P601" s="24" t="s">
        <v>1549</v>
      </c>
      <c r="Q601" s="24">
        <v>0.57</v>
      </c>
      <c r="R601" s="24" t="s">
        <v>1550</v>
      </c>
      <c r="S601" s="24" t="s">
        <v>27</v>
      </c>
    </row>
    <row r="602" ht="12" spans="1:19">
      <c r="A602" s="20"/>
      <c r="B602" s="20"/>
      <c r="C602" s="20"/>
      <c r="D602" s="20"/>
      <c r="E602" s="20"/>
      <c r="F602" s="20"/>
      <c r="G602" s="20"/>
      <c r="H602" s="20"/>
      <c r="I602" s="25"/>
      <c r="J602" s="20"/>
      <c r="K602" s="20"/>
      <c r="L602" s="20"/>
      <c r="M602" s="25"/>
      <c r="N602" s="20"/>
      <c r="O602" s="20"/>
      <c r="P602" s="24" t="s">
        <v>1551</v>
      </c>
      <c r="Q602" s="24">
        <v>3</v>
      </c>
      <c r="R602" s="24" t="s">
        <v>1552</v>
      </c>
      <c r="S602" s="24" t="s">
        <v>27</v>
      </c>
    </row>
    <row r="603" ht="12" spans="1:19">
      <c r="A603" s="20"/>
      <c r="B603" s="20"/>
      <c r="C603" s="20"/>
      <c r="D603" s="20"/>
      <c r="E603" s="20"/>
      <c r="F603" s="20"/>
      <c r="G603" s="20"/>
      <c r="H603" s="20" t="s">
        <v>1553</v>
      </c>
      <c r="I603" s="25">
        <v>4.15</v>
      </c>
      <c r="J603" s="20" t="s">
        <v>1554</v>
      </c>
      <c r="K603" s="20" t="s">
        <v>1555</v>
      </c>
      <c r="L603" s="20" t="s">
        <v>1556</v>
      </c>
      <c r="M603" s="25">
        <v>4.15</v>
      </c>
      <c r="N603" s="20" t="s">
        <v>438</v>
      </c>
      <c r="O603" s="20" t="s">
        <v>24</v>
      </c>
      <c r="P603" s="24" t="s">
        <v>1557</v>
      </c>
      <c r="Q603" s="24">
        <v>0.63</v>
      </c>
      <c r="R603" s="24" t="s">
        <v>1558</v>
      </c>
      <c r="S603" s="24" t="s">
        <v>43</v>
      </c>
    </row>
    <row r="604" ht="12" spans="1:19">
      <c r="A604" s="20"/>
      <c r="B604" s="20"/>
      <c r="C604" s="20"/>
      <c r="D604" s="20"/>
      <c r="E604" s="20"/>
      <c r="F604" s="20"/>
      <c r="G604" s="20"/>
      <c r="H604" s="20"/>
      <c r="I604" s="25"/>
      <c r="J604" s="20"/>
      <c r="K604" s="20"/>
      <c r="L604" s="20"/>
      <c r="M604" s="25"/>
      <c r="N604" s="20"/>
      <c r="O604" s="20"/>
      <c r="P604" s="24" t="s">
        <v>1559</v>
      </c>
      <c r="Q604" s="24">
        <v>0.42</v>
      </c>
      <c r="R604" s="24" t="s">
        <v>1560</v>
      </c>
      <c r="S604" s="24" t="s">
        <v>43</v>
      </c>
    </row>
    <row r="605" ht="12" spans="1:19">
      <c r="A605" s="20"/>
      <c r="B605" s="20"/>
      <c r="C605" s="20"/>
      <c r="D605" s="20"/>
      <c r="E605" s="20"/>
      <c r="F605" s="20"/>
      <c r="G605" s="20"/>
      <c r="H605" s="20"/>
      <c r="I605" s="25"/>
      <c r="J605" s="20"/>
      <c r="K605" s="20"/>
      <c r="L605" s="20"/>
      <c r="M605" s="25"/>
      <c r="N605" s="20"/>
      <c r="O605" s="20"/>
      <c r="P605" s="24" t="s">
        <v>1561</v>
      </c>
      <c r="Q605" s="24">
        <v>1.33</v>
      </c>
      <c r="R605" s="24" t="s">
        <v>1562</v>
      </c>
      <c r="S605" s="24" t="s">
        <v>43</v>
      </c>
    </row>
    <row r="606" ht="12" spans="1:19">
      <c r="A606" s="20"/>
      <c r="B606" s="20"/>
      <c r="C606" s="20"/>
      <c r="D606" s="20"/>
      <c r="E606" s="20"/>
      <c r="F606" s="20"/>
      <c r="G606" s="20"/>
      <c r="H606" s="20"/>
      <c r="I606" s="25"/>
      <c r="J606" s="20"/>
      <c r="K606" s="20"/>
      <c r="L606" s="20"/>
      <c r="M606" s="25"/>
      <c r="N606" s="20"/>
      <c r="O606" s="20"/>
      <c r="P606" s="24" t="s">
        <v>457</v>
      </c>
      <c r="Q606" s="24">
        <v>1.77</v>
      </c>
      <c r="R606" s="24" t="s">
        <v>1563</v>
      </c>
      <c r="S606" s="24" t="s">
        <v>43</v>
      </c>
    </row>
    <row r="607" ht="12" spans="1:19">
      <c r="A607" s="20"/>
      <c r="B607" s="20"/>
      <c r="C607" s="20"/>
      <c r="D607" s="20"/>
      <c r="E607" s="20"/>
      <c r="F607" s="20"/>
      <c r="G607" s="20"/>
      <c r="H607" s="20" t="s">
        <v>1564</v>
      </c>
      <c r="I607" s="31">
        <v>9.8</v>
      </c>
      <c r="J607" s="31" t="s">
        <v>1565</v>
      </c>
      <c r="K607" s="31" t="s">
        <v>1566</v>
      </c>
      <c r="L607" s="31" t="s">
        <v>1567</v>
      </c>
      <c r="M607" s="31">
        <v>9.8</v>
      </c>
      <c r="N607" s="31" t="s">
        <v>1568</v>
      </c>
      <c r="O607" s="31" t="s">
        <v>467</v>
      </c>
      <c r="P607" s="33" t="s">
        <v>500</v>
      </c>
      <c r="Q607" s="33">
        <v>0.48</v>
      </c>
      <c r="R607" s="33" t="s">
        <v>501</v>
      </c>
      <c r="S607" s="33" t="s">
        <v>27</v>
      </c>
    </row>
    <row r="608" ht="12" spans="1:19">
      <c r="A608" s="20"/>
      <c r="B608" s="20"/>
      <c r="C608" s="20"/>
      <c r="D608" s="20"/>
      <c r="E608" s="20"/>
      <c r="F608" s="20"/>
      <c r="G608" s="20"/>
      <c r="H608" s="20"/>
      <c r="I608" s="31"/>
      <c r="J608" s="31"/>
      <c r="K608" s="31"/>
      <c r="L608" s="31"/>
      <c r="M608" s="31"/>
      <c r="N608" s="31"/>
      <c r="O608" s="31"/>
      <c r="P608" s="33" t="s">
        <v>1569</v>
      </c>
      <c r="Q608" s="33">
        <v>3.23</v>
      </c>
      <c r="R608" s="33" t="s">
        <v>1570</v>
      </c>
      <c r="S608" s="33" t="s">
        <v>27</v>
      </c>
    </row>
    <row r="609" ht="12" spans="1:19">
      <c r="A609" s="20"/>
      <c r="B609" s="20"/>
      <c r="C609" s="20"/>
      <c r="D609" s="20"/>
      <c r="E609" s="20"/>
      <c r="F609" s="20"/>
      <c r="G609" s="20"/>
      <c r="H609" s="20"/>
      <c r="I609" s="31"/>
      <c r="J609" s="31"/>
      <c r="K609" s="31"/>
      <c r="L609" s="31"/>
      <c r="M609" s="31"/>
      <c r="N609" s="31"/>
      <c r="O609" s="31"/>
      <c r="P609" s="33" t="s">
        <v>1571</v>
      </c>
      <c r="Q609" s="33">
        <v>2.58</v>
      </c>
      <c r="R609" s="33" t="s">
        <v>1572</v>
      </c>
      <c r="S609" s="33" t="s">
        <v>27</v>
      </c>
    </row>
    <row r="610" ht="12" spans="1:19">
      <c r="A610" s="20"/>
      <c r="B610" s="20"/>
      <c r="C610" s="20"/>
      <c r="D610" s="20"/>
      <c r="E610" s="20"/>
      <c r="F610" s="20"/>
      <c r="G610" s="20"/>
      <c r="H610" s="20"/>
      <c r="I610" s="31"/>
      <c r="J610" s="31"/>
      <c r="K610" s="31"/>
      <c r="L610" s="31"/>
      <c r="M610" s="31"/>
      <c r="N610" s="31"/>
      <c r="O610" s="31"/>
      <c r="P610" s="33" t="s">
        <v>504</v>
      </c>
      <c r="Q610" s="33">
        <v>4.72</v>
      </c>
      <c r="R610" s="33" t="s">
        <v>505</v>
      </c>
      <c r="S610" s="33" t="s">
        <v>27</v>
      </c>
    </row>
    <row r="611" ht="13.5" customHeight="1" spans="1:19">
      <c r="A611" s="20">
        <f>A592+1</f>
        <v>17</v>
      </c>
      <c r="B611" s="20" t="s">
        <v>1573</v>
      </c>
      <c r="C611" s="20">
        <f>44+31.84</f>
        <v>75.84</v>
      </c>
      <c r="D611" s="20" t="s">
        <v>1205</v>
      </c>
      <c r="E611" s="20"/>
      <c r="F611" s="20" t="s">
        <v>1574</v>
      </c>
      <c r="G611" s="20" t="s">
        <v>1575</v>
      </c>
      <c r="H611" s="20" t="s">
        <v>1576</v>
      </c>
      <c r="I611" s="25">
        <f>6.5+6.04</f>
        <v>12.54</v>
      </c>
      <c r="J611" s="20" t="s">
        <v>1577</v>
      </c>
      <c r="K611" s="20" t="s">
        <v>1057</v>
      </c>
      <c r="L611" s="20" t="s">
        <v>1578</v>
      </c>
      <c r="M611" s="25">
        <v>6.5</v>
      </c>
      <c r="N611" s="20" t="s">
        <v>1579</v>
      </c>
      <c r="O611" s="20" t="s">
        <v>24</v>
      </c>
      <c r="P611" s="24" t="s">
        <v>1580</v>
      </c>
      <c r="Q611" s="24">
        <v>4.23</v>
      </c>
      <c r="R611" s="24" t="s">
        <v>1581</v>
      </c>
      <c r="S611" s="24" t="s">
        <v>43</v>
      </c>
    </row>
    <row r="612" ht="14.25" customHeight="1" spans="1:19">
      <c r="A612" s="20"/>
      <c r="B612" s="20"/>
      <c r="C612" s="20"/>
      <c r="D612" s="20"/>
      <c r="E612" s="20"/>
      <c r="F612" s="20"/>
      <c r="G612" s="20"/>
      <c r="H612" s="20"/>
      <c r="I612" s="25"/>
      <c r="J612" s="20"/>
      <c r="K612" s="20"/>
      <c r="L612" s="20"/>
      <c r="M612" s="25"/>
      <c r="N612" s="20"/>
      <c r="O612" s="20"/>
      <c r="P612" s="24" t="s">
        <v>1582</v>
      </c>
      <c r="Q612" s="24">
        <v>3.36</v>
      </c>
      <c r="R612" s="24" t="s">
        <v>1583</v>
      </c>
      <c r="S612" s="24" t="s">
        <v>43</v>
      </c>
    </row>
    <row r="613" ht="14.25" customHeight="1" spans="1:19">
      <c r="A613" s="20"/>
      <c r="B613" s="20"/>
      <c r="C613" s="20"/>
      <c r="D613" s="20"/>
      <c r="E613" s="20"/>
      <c r="F613" s="20"/>
      <c r="G613" s="20"/>
      <c r="H613" s="20"/>
      <c r="I613" s="25"/>
      <c r="J613" s="20"/>
      <c r="K613" s="20"/>
      <c r="L613" s="20" t="s">
        <v>1584</v>
      </c>
      <c r="M613" s="25">
        <v>6.04</v>
      </c>
      <c r="N613" s="20" t="s">
        <v>1585</v>
      </c>
      <c r="O613" s="20" t="s">
        <v>749</v>
      </c>
      <c r="P613" s="24" t="s">
        <v>1319</v>
      </c>
      <c r="Q613" s="24">
        <v>6.04</v>
      </c>
      <c r="R613" s="24" t="s">
        <v>1585</v>
      </c>
      <c r="S613" s="24" t="s">
        <v>749</v>
      </c>
    </row>
    <row r="614" s="15" customFormat="1" ht="14.25" customHeight="1" spans="1:19">
      <c r="A614" s="20"/>
      <c r="B614" s="20"/>
      <c r="C614" s="20"/>
      <c r="D614" s="20"/>
      <c r="E614" s="20"/>
      <c r="F614" s="20"/>
      <c r="G614" s="20"/>
      <c r="H614" s="20" t="s">
        <v>1586</v>
      </c>
      <c r="I614" s="25">
        <v>14.75</v>
      </c>
      <c r="J614" s="20" t="s">
        <v>1587</v>
      </c>
      <c r="K614" s="20" t="s">
        <v>1057</v>
      </c>
      <c r="L614" s="20" t="s">
        <v>1588</v>
      </c>
      <c r="M614" s="25">
        <v>13.7</v>
      </c>
      <c r="N614" s="20" t="s">
        <v>1589</v>
      </c>
      <c r="O614" s="20" t="s">
        <v>281</v>
      </c>
      <c r="P614" s="24" t="s">
        <v>1590</v>
      </c>
      <c r="Q614" s="24">
        <v>3.03</v>
      </c>
      <c r="R614" s="68" t="s">
        <v>1591</v>
      </c>
      <c r="S614" s="24" t="s">
        <v>27</v>
      </c>
    </row>
    <row r="615" s="15" customFormat="1" ht="14.25" customHeight="1" spans="1:19">
      <c r="A615" s="20"/>
      <c r="B615" s="20"/>
      <c r="C615" s="20"/>
      <c r="D615" s="20"/>
      <c r="E615" s="20"/>
      <c r="F615" s="20"/>
      <c r="G615" s="20"/>
      <c r="H615" s="24"/>
      <c r="I615" s="24"/>
      <c r="J615" s="24"/>
      <c r="K615" s="24"/>
      <c r="L615" s="24"/>
      <c r="M615" s="24"/>
      <c r="N615" s="24"/>
      <c r="O615" s="24"/>
      <c r="P615" s="24" t="s">
        <v>1592</v>
      </c>
      <c r="Q615" s="24">
        <v>2.83</v>
      </c>
      <c r="R615" s="68" t="s">
        <v>1593</v>
      </c>
      <c r="S615" s="24" t="s">
        <v>27</v>
      </c>
    </row>
    <row r="616" s="15" customFormat="1" ht="14.25" customHeight="1" spans="1:19">
      <c r="A616" s="20"/>
      <c r="B616" s="20"/>
      <c r="C616" s="20"/>
      <c r="D616" s="20"/>
      <c r="E616" s="20"/>
      <c r="F616" s="20"/>
      <c r="G616" s="20"/>
      <c r="H616" s="24"/>
      <c r="I616" s="24"/>
      <c r="J616" s="24"/>
      <c r="K616" s="24"/>
      <c r="L616" s="24"/>
      <c r="M616" s="24"/>
      <c r="N616" s="24"/>
      <c r="O616" s="24"/>
      <c r="P616" s="24" t="s">
        <v>1594</v>
      </c>
      <c r="Q616" s="24">
        <v>2.41</v>
      </c>
      <c r="R616" s="68" t="s">
        <v>1595</v>
      </c>
      <c r="S616" s="24" t="s">
        <v>27</v>
      </c>
    </row>
    <row r="617" s="15" customFormat="1" ht="14.25" customHeight="1" spans="1:19">
      <c r="A617" s="20"/>
      <c r="B617" s="20"/>
      <c r="C617" s="20"/>
      <c r="D617" s="20"/>
      <c r="E617" s="20"/>
      <c r="F617" s="20"/>
      <c r="G617" s="20"/>
      <c r="H617" s="24"/>
      <c r="I617" s="24"/>
      <c r="J617" s="24"/>
      <c r="K617" s="24"/>
      <c r="L617" s="24"/>
      <c r="M617" s="24"/>
      <c r="N617" s="24"/>
      <c r="O617" s="24"/>
      <c r="P617" s="24" t="s">
        <v>1596</v>
      </c>
      <c r="Q617" s="24">
        <v>1.15</v>
      </c>
      <c r="R617" s="68" t="s">
        <v>1597</v>
      </c>
      <c r="S617" s="24" t="s">
        <v>27</v>
      </c>
    </row>
    <row r="618" s="15" customFormat="1" ht="14.25" customHeight="1" spans="1:19">
      <c r="A618" s="20"/>
      <c r="B618" s="20"/>
      <c r="C618" s="20"/>
      <c r="D618" s="20"/>
      <c r="E618" s="20"/>
      <c r="F618" s="20"/>
      <c r="G618" s="20"/>
      <c r="H618" s="24"/>
      <c r="I618" s="24"/>
      <c r="J618" s="24"/>
      <c r="K618" s="24"/>
      <c r="L618" s="24"/>
      <c r="M618" s="24"/>
      <c r="N618" s="24"/>
      <c r="O618" s="24"/>
      <c r="P618" s="24" t="s">
        <v>1598</v>
      </c>
      <c r="Q618" s="24">
        <v>2.59</v>
      </c>
      <c r="R618" s="68" t="s">
        <v>1599</v>
      </c>
      <c r="S618" s="24" t="s">
        <v>27</v>
      </c>
    </row>
    <row r="619" s="15" customFormat="1" ht="14.25" customHeight="1" spans="1:19">
      <c r="A619" s="20"/>
      <c r="B619" s="20"/>
      <c r="C619" s="20"/>
      <c r="D619" s="20"/>
      <c r="E619" s="20"/>
      <c r="F619" s="20"/>
      <c r="G619" s="20"/>
      <c r="H619" s="24"/>
      <c r="I619" s="24"/>
      <c r="J619" s="24"/>
      <c r="K619" s="24"/>
      <c r="L619" s="24"/>
      <c r="M619" s="24"/>
      <c r="N619" s="24"/>
      <c r="O619" s="24"/>
      <c r="P619" s="24" t="s">
        <v>1600</v>
      </c>
      <c r="Q619" s="24">
        <v>0.91</v>
      </c>
      <c r="R619" s="68" t="s">
        <v>1601</v>
      </c>
      <c r="S619" s="24" t="s">
        <v>27</v>
      </c>
    </row>
    <row r="620" s="15" customFormat="1" ht="14.25" customHeight="1" spans="1:19">
      <c r="A620" s="20"/>
      <c r="B620" s="20"/>
      <c r="C620" s="20"/>
      <c r="D620" s="20"/>
      <c r="E620" s="20"/>
      <c r="F620" s="20"/>
      <c r="G620" s="20"/>
      <c r="H620" s="24"/>
      <c r="I620" s="24"/>
      <c r="J620" s="24"/>
      <c r="K620" s="24"/>
      <c r="L620" s="24"/>
      <c r="M620" s="24"/>
      <c r="N620" s="24"/>
      <c r="O620" s="24"/>
      <c r="P620" s="24" t="s">
        <v>1602</v>
      </c>
      <c r="Q620" s="24">
        <v>1.31</v>
      </c>
      <c r="R620" s="68" t="s">
        <v>1603</v>
      </c>
      <c r="S620" s="24" t="s">
        <v>27</v>
      </c>
    </row>
    <row r="621" ht="14.25" customHeight="1" spans="1:19">
      <c r="A621" s="20"/>
      <c r="B621" s="20"/>
      <c r="C621" s="20"/>
      <c r="D621" s="20"/>
      <c r="E621" s="20"/>
      <c r="F621" s="20"/>
      <c r="G621" s="20"/>
      <c r="H621" s="20" t="s">
        <v>1604</v>
      </c>
      <c r="I621" s="25">
        <v>64.53</v>
      </c>
      <c r="J621" s="20" t="s">
        <v>1605</v>
      </c>
      <c r="K621" s="20" t="s">
        <v>1057</v>
      </c>
      <c r="L621" s="20" t="s">
        <v>1606</v>
      </c>
      <c r="M621" s="25">
        <v>54.65</v>
      </c>
      <c r="N621" s="20" t="s">
        <v>1607</v>
      </c>
      <c r="O621" s="20" t="s">
        <v>467</v>
      </c>
      <c r="P621" s="24" t="s">
        <v>1608</v>
      </c>
      <c r="Q621" s="24">
        <v>5.6654</v>
      </c>
      <c r="R621" s="24" t="s">
        <v>1609</v>
      </c>
      <c r="S621" s="24" t="s">
        <v>43</v>
      </c>
    </row>
    <row r="622" ht="14.25" customHeight="1" spans="1:19">
      <c r="A622" s="20"/>
      <c r="B622" s="20"/>
      <c r="C622" s="20"/>
      <c r="D622" s="20"/>
      <c r="E622" s="20"/>
      <c r="F622" s="20"/>
      <c r="G622" s="20"/>
      <c r="H622" s="20"/>
      <c r="I622" s="25"/>
      <c r="J622" s="20"/>
      <c r="K622" s="20"/>
      <c r="L622" s="20"/>
      <c r="M622" s="25"/>
      <c r="N622" s="20"/>
      <c r="O622" s="20"/>
      <c r="P622" s="24" t="s">
        <v>1610</v>
      </c>
      <c r="Q622" s="24">
        <v>3.745</v>
      </c>
      <c r="R622" s="24" t="s">
        <v>1611</v>
      </c>
      <c r="S622" s="24" t="s">
        <v>43</v>
      </c>
    </row>
    <row r="623" ht="14.25" customHeight="1" spans="1:19">
      <c r="A623" s="20"/>
      <c r="B623" s="20"/>
      <c r="C623" s="20"/>
      <c r="D623" s="20"/>
      <c r="E623" s="20"/>
      <c r="F623" s="20"/>
      <c r="G623" s="20"/>
      <c r="H623" s="20"/>
      <c r="I623" s="25"/>
      <c r="J623" s="20"/>
      <c r="K623" s="20"/>
      <c r="L623" s="20"/>
      <c r="M623" s="25"/>
      <c r="N623" s="20"/>
      <c r="O623" s="20"/>
      <c r="P623" s="24" t="s">
        <v>1612</v>
      </c>
      <c r="Q623" s="24">
        <v>4.0624</v>
      </c>
      <c r="R623" s="24" t="s">
        <v>1613</v>
      </c>
      <c r="S623" s="24" t="s">
        <v>43</v>
      </c>
    </row>
    <row r="624" ht="14.25" customHeight="1" spans="1:19">
      <c r="A624" s="20"/>
      <c r="B624" s="20"/>
      <c r="C624" s="20"/>
      <c r="D624" s="20"/>
      <c r="E624" s="20"/>
      <c r="F624" s="20"/>
      <c r="G624" s="20"/>
      <c r="H624" s="20"/>
      <c r="I624" s="25"/>
      <c r="J624" s="20"/>
      <c r="K624" s="20"/>
      <c r="L624" s="20"/>
      <c r="M624" s="25"/>
      <c r="N624" s="20"/>
      <c r="O624" s="20"/>
      <c r="P624" s="24" t="s">
        <v>1614</v>
      </c>
      <c r="Q624" s="24">
        <v>2.2017</v>
      </c>
      <c r="R624" s="24" t="s">
        <v>1615</v>
      </c>
      <c r="S624" s="24" t="s">
        <v>1415</v>
      </c>
    </row>
    <row r="625" ht="14.25" customHeight="1" spans="1:19">
      <c r="A625" s="20"/>
      <c r="B625" s="20"/>
      <c r="C625" s="20"/>
      <c r="D625" s="20"/>
      <c r="E625" s="20"/>
      <c r="F625" s="20"/>
      <c r="G625" s="20"/>
      <c r="H625" s="20"/>
      <c r="I625" s="25"/>
      <c r="J625" s="20"/>
      <c r="K625" s="20"/>
      <c r="L625" s="20"/>
      <c r="M625" s="25"/>
      <c r="N625" s="20"/>
      <c r="O625" s="20"/>
      <c r="P625" s="24" t="s">
        <v>1616</v>
      </c>
      <c r="Q625" s="24">
        <v>5.577</v>
      </c>
      <c r="R625" s="24" t="s">
        <v>1617</v>
      </c>
      <c r="S625" s="24" t="s">
        <v>43</v>
      </c>
    </row>
    <row r="626" ht="14.25" customHeight="1" spans="1:19">
      <c r="A626" s="20"/>
      <c r="B626" s="20"/>
      <c r="C626" s="20"/>
      <c r="D626" s="20"/>
      <c r="E626" s="20"/>
      <c r="F626" s="20"/>
      <c r="G626" s="20"/>
      <c r="H626" s="20"/>
      <c r="I626" s="25"/>
      <c r="J626" s="20"/>
      <c r="K626" s="20"/>
      <c r="L626" s="20"/>
      <c r="M626" s="25"/>
      <c r="N626" s="20"/>
      <c r="O626" s="20"/>
      <c r="P626" s="24" t="s">
        <v>1618</v>
      </c>
      <c r="Q626" s="24">
        <v>6.8256</v>
      </c>
      <c r="R626" s="24" t="s">
        <v>1619</v>
      </c>
      <c r="S626" s="24" t="s">
        <v>43</v>
      </c>
    </row>
    <row r="627" ht="14.25" customHeight="1" spans="1:19">
      <c r="A627" s="20"/>
      <c r="B627" s="20"/>
      <c r="C627" s="20"/>
      <c r="D627" s="20"/>
      <c r="E627" s="20"/>
      <c r="F627" s="20"/>
      <c r="G627" s="20"/>
      <c r="H627" s="20"/>
      <c r="I627" s="25"/>
      <c r="J627" s="20"/>
      <c r="K627" s="20"/>
      <c r="L627" s="20"/>
      <c r="M627" s="25"/>
      <c r="N627" s="20"/>
      <c r="O627" s="20"/>
      <c r="P627" s="24" t="s">
        <v>1620</v>
      </c>
      <c r="Q627" s="24">
        <v>3.6878</v>
      </c>
      <c r="R627" s="24" t="s">
        <v>1621</v>
      </c>
      <c r="S627" s="24" t="s">
        <v>1415</v>
      </c>
    </row>
    <row r="628" ht="14.25" customHeight="1" spans="1:19">
      <c r="A628" s="20"/>
      <c r="B628" s="20"/>
      <c r="C628" s="20"/>
      <c r="D628" s="20"/>
      <c r="E628" s="20"/>
      <c r="F628" s="20"/>
      <c r="G628" s="20"/>
      <c r="H628" s="20"/>
      <c r="I628" s="25"/>
      <c r="J628" s="20"/>
      <c r="K628" s="20"/>
      <c r="L628" s="20"/>
      <c r="M628" s="25"/>
      <c r="N628" s="20"/>
      <c r="O628" s="20"/>
      <c r="P628" s="24" t="s">
        <v>1622</v>
      </c>
      <c r="Q628" s="24">
        <v>5.3201</v>
      </c>
      <c r="R628" s="24" t="s">
        <v>1623</v>
      </c>
      <c r="S628" s="24" t="s">
        <v>43</v>
      </c>
    </row>
    <row r="629" ht="14.25" customHeight="1" spans="1:19">
      <c r="A629" s="20"/>
      <c r="B629" s="20"/>
      <c r="C629" s="20"/>
      <c r="D629" s="20"/>
      <c r="E629" s="20"/>
      <c r="F629" s="20"/>
      <c r="G629" s="20"/>
      <c r="H629" s="20"/>
      <c r="I629" s="25"/>
      <c r="J629" s="20"/>
      <c r="K629" s="20"/>
      <c r="L629" s="20"/>
      <c r="M629" s="25"/>
      <c r="N629" s="20"/>
      <c r="O629" s="20"/>
      <c r="P629" s="24" t="s">
        <v>1624</v>
      </c>
      <c r="Q629" s="24">
        <v>0.67</v>
      </c>
      <c r="R629" s="24" t="s">
        <v>1625</v>
      </c>
      <c r="S629" s="24" t="s">
        <v>43</v>
      </c>
    </row>
    <row r="630" ht="14.25" customHeight="1" spans="1:19">
      <c r="A630" s="20"/>
      <c r="B630" s="20"/>
      <c r="C630" s="20"/>
      <c r="D630" s="20"/>
      <c r="E630" s="20"/>
      <c r="F630" s="20"/>
      <c r="G630" s="20"/>
      <c r="H630" s="20"/>
      <c r="I630" s="25"/>
      <c r="J630" s="20"/>
      <c r="K630" s="20"/>
      <c r="L630" s="20"/>
      <c r="M630" s="25"/>
      <c r="N630" s="20"/>
      <c r="O630" s="20"/>
      <c r="P630" s="24" t="s">
        <v>1626</v>
      </c>
      <c r="Q630" s="24">
        <v>0.7428</v>
      </c>
      <c r="R630" s="24" t="s">
        <v>1627</v>
      </c>
      <c r="S630" s="24" t="s">
        <v>43</v>
      </c>
    </row>
    <row r="631" ht="14.25" customHeight="1" spans="1:19">
      <c r="A631" s="20"/>
      <c r="B631" s="20"/>
      <c r="C631" s="20"/>
      <c r="D631" s="20"/>
      <c r="E631" s="20"/>
      <c r="F631" s="20"/>
      <c r="G631" s="20"/>
      <c r="H631" s="20"/>
      <c r="I631" s="25"/>
      <c r="J631" s="20"/>
      <c r="K631" s="20"/>
      <c r="L631" s="20"/>
      <c r="M631" s="25"/>
      <c r="N631" s="20"/>
      <c r="O631" s="20"/>
      <c r="P631" s="24" t="s">
        <v>1628</v>
      </c>
      <c r="Q631" s="24">
        <v>1.731</v>
      </c>
      <c r="R631" s="24" t="s">
        <v>1629</v>
      </c>
      <c r="S631" s="24" t="s">
        <v>43</v>
      </c>
    </row>
    <row r="632" ht="14.25" customHeight="1" spans="1:19">
      <c r="A632" s="20"/>
      <c r="B632" s="20"/>
      <c r="C632" s="20"/>
      <c r="D632" s="20"/>
      <c r="E632" s="20"/>
      <c r="F632" s="20"/>
      <c r="G632" s="20"/>
      <c r="H632" s="20"/>
      <c r="I632" s="25"/>
      <c r="J632" s="20"/>
      <c r="K632" s="20"/>
      <c r="L632" s="20"/>
      <c r="M632" s="25"/>
      <c r="N632" s="20"/>
      <c r="O632" s="20"/>
      <c r="P632" s="24" t="s">
        <v>1630</v>
      </c>
      <c r="Q632" s="24">
        <v>7.5307</v>
      </c>
      <c r="R632" s="24" t="s">
        <v>1631</v>
      </c>
      <c r="S632" s="24" t="s">
        <v>832</v>
      </c>
    </row>
    <row r="633" ht="14.25" customHeight="1" spans="1:19">
      <c r="A633" s="20"/>
      <c r="B633" s="20"/>
      <c r="C633" s="20"/>
      <c r="D633" s="20"/>
      <c r="E633" s="20"/>
      <c r="F633" s="20"/>
      <c r="G633" s="20"/>
      <c r="H633" s="20"/>
      <c r="I633" s="25"/>
      <c r="J633" s="20"/>
      <c r="K633" s="20"/>
      <c r="L633" s="20"/>
      <c r="M633" s="25"/>
      <c r="N633" s="20"/>
      <c r="O633" s="20"/>
      <c r="P633" s="24" t="s">
        <v>1632</v>
      </c>
      <c r="Q633" s="24">
        <v>2.82</v>
      </c>
      <c r="R633" s="24" t="s">
        <v>1633</v>
      </c>
      <c r="S633" s="24" t="s">
        <v>832</v>
      </c>
    </row>
    <row r="634" ht="13.5" customHeight="1" spans="1:19">
      <c r="A634" s="20"/>
      <c r="B634" s="20"/>
      <c r="C634" s="20"/>
      <c r="D634" s="20"/>
      <c r="E634" s="20"/>
      <c r="F634" s="20"/>
      <c r="G634" s="20"/>
      <c r="H634" s="20"/>
      <c r="I634" s="25"/>
      <c r="J634" s="20"/>
      <c r="K634" s="20"/>
      <c r="L634" s="20" t="s">
        <v>1634</v>
      </c>
      <c r="M634" s="25">
        <v>20.71</v>
      </c>
      <c r="N634" s="20" t="s">
        <v>1635</v>
      </c>
      <c r="O634" s="20" t="s">
        <v>24</v>
      </c>
      <c r="P634" s="24" t="s">
        <v>1636</v>
      </c>
      <c r="Q634" s="24">
        <v>7.22</v>
      </c>
      <c r="R634" s="24" t="s">
        <v>1637</v>
      </c>
      <c r="S634" s="24" t="s">
        <v>1638</v>
      </c>
    </row>
    <row r="635" ht="12" spans="1:19">
      <c r="A635" s="20"/>
      <c r="B635" s="20"/>
      <c r="C635" s="20"/>
      <c r="D635" s="20"/>
      <c r="E635" s="20"/>
      <c r="F635" s="20"/>
      <c r="G635" s="20"/>
      <c r="H635" s="20"/>
      <c r="I635" s="25"/>
      <c r="J635" s="20"/>
      <c r="K635" s="20"/>
      <c r="L635" s="20"/>
      <c r="M635" s="25"/>
      <c r="N635" s="20"/>
      <c r="O635" s="20"/>
      <c r="P635" s="24" t="s">
        <v>1639</v>
      </c>
      <c r="Q635" s="24">
        <v>1.61</v>
      </c>
      <c r="R635" s="24" t="s">
        <v>1640</v>
      </c>
      <c r="S635" s="24" t="s">
        <v>1638</v>
      </c>
    </row>
    <row r="636" ht="12" spans="1:19">
      <c r="A636" s="20"/>
      <c r="B636" s="20"/>
      <c r="C636" s="20"/>
      <c r="D636" s="20"/>
      <c r="E636" s="20"/>
      <c r="F636" s="20"/>
      <c r="G636" s="20"/>
      <c r="H636" s="20"/>
      <c r="I636" s="25"/>
      <c r="J636" s="20"/>
      <c r="K636" s="20"/>
      <c r="L636" s="20"/>
      <c r="M636" s="25"/>
      <c r="N636" s="20"/>
      <c r="O636" s="20"/>
      <c r="P636" s="24" t="s">
        <v>1641</v>
      </c>
      <c r="Q636" s="24">
        <v>1.47</v>
      </c>
      <c r="R636" s="24" t="s">
        <v>1642</v>
      </c>
      <c r="S636" s="24" t="s">
        <v>1638</v>
      </c>
    </row>
    <row r="637" ht="12" spans="1:19">
      <c r="A637" s="20"/>
      <c r="B637" s="20"/>
      <c r="C637" s="20"/>
      <c r="D637" s="20"/>
      <c r="E637" s="20"/>
      <c r="F637" s="20"/>
      <c r="G637" s="20"/>
      <c r="H637" s="20"/>
      <c r="I637" s="25"/>
      <c r="J637" s="20"/>
      <c r="K637" s="20"/>
      <c r="L637" s="20"/>
      <c r="M637" s="25"/>
      <c r="N637" s="20"/>
      <c r="O637" s="20"/>
      <c r="P637" s="24" t="s">
        <v>1643</v>
      </c>
      <c r="Q637" s="24">
        <v>3.09</v>
      </c>
      <c r="R637" s="24" t="s">
        <v>1644</v>
      </c>
      <c r="S637" s="24" t="s">
        <v>1638</v>
      </c>
    </row>
    <row r="638" ht="12" spans="1:19">
      <c r="A638" s="20"/>
      <c r="B638" s="20"/>
      <c r="C638" s="20"/>
      <c r="D638" s="20"/>
      <c r="E638" s="20"/>
      <c r="F638" s="20"/>
      <c r="G638" s="20"/>
      <c r="H638" s="20"/>
      <c r="I638" s="25"/>
      <c r="J638" s="20"/>
      <c r="K638" s="20"/>
      <c r="L638" s="20"/>
      <c r="M638" s="25"/>
      <c r="N638" s="20"/>
      <c r="O638" s="20"/>
      <c r="P638" s="24" t="s">
        <v>1645</v>
      </c>
      <c r="Q638" s="24">
        <v>1.67</v>
      </c>
      <c r="R638" s="24" t="s">
        <v>1646</v>
      </c>
      <c r="S638" s="24" t="s">
        <v>1638</v>
      </c>
    </row>
    <row r="639" ht="12" spans="1:19">
      <c r="A639" s="20"/>
      <c r="B639" s="20"/>
      <c r="C639" s="20"/>
      <c r="D639" s="20"/>
      <c r="E639" s="20"/>
      <c r="F639" s="20"/>
      <c r="G639" s="20"/>
      <c r="H639" s="20"/>
      <c r="I639" s="25"/>
      <c r="J639" s="20"/>
      <c r="K639" s="20"/>
      <c r="L639" s="20"/>
      <c r="M639" s="25"/>
      <c r="N639" s="20"/>
      <c r="O639" s="20"/>
      <c r="P639" s="24" t="s">
        <v>1647</v>
      </c>
      <c r="Q639" s="24">
        <v>5.76</v>
      </c>
      <c r="R639" s="24" t="s">
        <v>1648</v>
      </c>
      <c r="S639" s="24" t="s">
        <v>1638</v>
      </c>
    </row>
    <row r="640" ht="12" spans="1:19">
      <c r="A640" s="20"/>
      <c r="B640" s="20"/>
      <c r="C640" s="20"/>
      <c r="D640" s="20"/>
      <c r="E640" s="20"/>
      <c r="F640" s="20"/>
      <c r="G640" s="20"/>
      <c r="H640" s="20"/>
      <c r="I640" s="25"/>
      <c r="J640" s="20"/>
      <c r="K640" s="20"/>
      <c r="L640" s="20" t="s">
        <v>1649</v>
      </c>
      <c r="M640" s="25">
        <v>12.58</v>
      </c>
      <c r="N640" s="20" t="s">
        <v>1650</v>
      </c>
      <c r="O640" s="20" t="s">
        <v>467</v>
      </c>
      <c r="P640" s="24" t="s">
        <v>1651</v>
      </c>
      <c r="Q640" s="24"/>
      <c r="R640" s="24" t="s">
        <v>1652</v>
      </c>
      <c r="S640" s="24" t="s">
        <v>43</v>
      </c>
    </row>
    <row r="641" ht="12" spans="1:19">
      <c r="A641" s="20"/>
      <c r="B641" s="20"/>
      <c r="C641" s="20"/>
      <c r="D641" s="20"/>
      <c r="E641" s="20"/>
      <c r="F641" s="20"/>
      <c r="G641" s="20"/>
      <c r="H641" s="20"/>
      <c r="I641" s="25"/>
      <c r="J641" s="20"/>
      <c r="K641" s="20"/>
      <c r="L641" s="20"/>
      <c r="M641" s="25"/>
      <c r="N641" s="20"/>
      <c r="O641" s="20"/>
      <c r="P641" s="24" t="s">
        <v>1653</v>
      </c>
      <c r="Q641" s="24">
        <v>1.7923</v>
      </c>
      <c r="R641" s="24" t="s">
        <v>1654</v>
      </c>
      <c r="S641" s="24" t="s">
        <v>43</v>
      </c>
    </row>
    <row r="642" ht="12" spans="1:19">
      <c r="A642" s="20"/>
      <c r="B642" s="20"/>
      <c r="C642" s="20"/>
      <c r="D642" s="20"/>
      <c r="E642" s="20"/>
      <c r="F642" s="20"/>
      <c r="G642" s="20"/>
      <c r="H642" s="20"/>
      <c r="I642" s="25"/>
      <c r="J642" s="20"/>
      <c r="K642" s="20"/>
      <c r="L642" s="20"/>
      <c r="M642" s="25"/>
      <c r="N642" s="20"/>
      <c r="O642" s="20"/>
      <c r="P642" s="24" t="s">
        <v>1655</v>
      </c>
      <c r="Q642" s="24">
        <v>2.3816</v>
      </c>
      <c r="R642" s="24" t="s">
        <v>1656</v>
      </c>
      <c r="S642" s="24" t="s">
        <v>43</v>
      </c>
    </row>
    <row r="643" ht="12" spans="1:19">
      <c r="A643" s="20"/>
      <c r="B643" s="20"/>
      <c r="C643" s="20"/>
      <c r="D643" s="20"/>
      <c r="E643" s="20"/>
      <c r="F643" s="20"/>
      <c r="G643" s="20"/>
      <c r="H643" s="20"/>
      <c r="I643" s="25"/>
      <c r="J643" s="20"/>
      <c r="K643" s="20"/>
      <c r="L643" s="20"/>
      <c r="M643" s="25"/>
      <c r="N643" s="20"/>
      <c r="O643" s="20"/>
      <c r="P643" s="24" t="s">
        <v>1657</v>
      </c>
      <c r="Q643" s="24">
        <v>2.2627</v>
      </c>
      <c r="R643" s="24" t="s">
        <v>1658</v>
      </c>
      <c r="S643" s="24" t="s">
        <v>43</v>
      </c>
    </row>
    <row r="644" ht="12" spans="1:19">
      <c r="A644" s="20"/>
      <c r="B644" s="20"/>
      <c r="C644" s="20"/>
      <c r="D644" s="20"/>
      <c r="E644" s="20"/>
      <c r="F644" s="20"/>
      <c r="G644" s="20"/>
      <c r="H644" s="20"/>
      <c r="I644" s="25"/>
      <c r="J644" s="20"/>
      <c r="K644" s="20"/>
      <c r="L644" s="20"/>
      <c r="M644" s="25"/>
      <c r="N644" s="20"/>
      <c r="O644" s="20"/>
      <c r="P644" s="24" t="s">
        <v>1659</v>
      </c>
      <c r="Q644" s="24">
        <v>1.5488</v>
      </c>
      <c r="R644" s="24" t="s">
        <v>1660</v>
      </c>
      <c r="S644" s="24" t="s">
        <v>43</v>
      </c>
    </row>
    <row r="645" ht="12" spans="1:19">
      <c r="A645" s="20"/>
      <c r="B645" s="20"/>
      <c r="C645" s="20"/>
      <c r="D645" s="20"/>
      <c r="E645" s="20"/>
      <c r="F645" s="20"/>
      <c r="G645" s="20"/>
      <c r="H645" s="20"/>
      <c r="I645" s="25"/>
      <c r="J645" s="20"/>
      <c r="K645" s="20"/>
      <c r="L645" s="20"/>
      <c r="M645" s="25"/>
      <c r="N645" s="20"/>
      <c r="O645" s="20"/>
      <c r="P645" s="24" t="s">
        <v>1661</v>
      </c>
      <c r="Q645" s="50">
        <v>4.5991</v>
      </c>
      <c r="R645" s="24" t="s">
        <v>1662</v>
      </c>
      <c r="S645" s="16" t="s">
        <v>43</v>
      </c>
    </row>
  </sheetData>
  <mergeCells count="735">
    <mergeCell ref="A1:S1"/>
    <mergeCell ref="A2:S2"/>
    <mergeCell ref="D3:G3"/>
    <mergeCell ref="H3:K3"/>
    <mergeCell ref="L3:O3"/>
    <mergeCell ref="P3:S3"/>
    <mergeCell ref="A3:A4"/>
    <mergeCell ref="A5:A85"/>
    <mergeCell ref="A86:A108"/>
    <mergeCell ref="A109:A217"/>
    <mergeCell ref="A218:A261"/>
    <mergeCell ref="A262:A327"/>
    <mergeCell ref="A328:A402"/>
    <mergeCell ref="A403:A421"/>
    <mergeCell ref="A422:A436"/>
    <mergeCell ref="A437:A444"/>
    <mergeCell ref="A445:A458"/>
    <mergeCell ref="A459:A470"/>
    <mergeCell ref="A471:A502"/>
    <mergeCell ref="A503:A512"/>
    <mergeCell ref="A513:A516"/>
    <mergeCell ref="A517:A540"/>
    <mergeCell ref="A541:A571"/>
    <mergeCell ref="A572:A586"/>
    <mergeCell ref="A587:A591"/>
    <mergeCell ref="A592:A610"/>
    <mergeCell ref="A611:A645"/>
    <mergeCell ref="B3:B4"/>
    <mergeCell ref="B5:B85"/>
    <mergeCell ref="B86:B108"/>
    <mergeCell ref="B109:B217"/>
    <mergeCell ref="B218:B261"/>
    <mergeCell ref="B262:B327"/>
    <mergeCell ref="B328:B402"/>
    <mergeCell ref="B403:B421"/>
    <mergeCell ref="B422:B436"/>
    <mergeCell ref="B437:B444"/>
    <mergeCell ref="B445:B458"/>
    <mergeCell ref="B459:B470"/>
    <mergeCell ref="B471:B502"/>
    <mergeCell ref="B503:B512"/>
    <mergeCell ref="B513:B516"/>
    <mergeCell ref="B517:B540"/>
    <mergeCell ref="B541:B571"/>
    <mergeCell ref="B572:B586"/>
    <mergeCell ref="B587:B591"/>
    <mergeCell ref="B592:B610"/>
    <mergeCell ref="B611:B645"/>
    <mergeCell ref="C3:C4"/>
    <mergeCell ref="C5:C85"/>
    <mergeCell ref="C86:C108"/>
    <mergeCell ref="C109:C217"/>
    <mergeCell ref="C218:C261"/>
    <mergeCell ref="C262:C327"/>
    <mergeCell ref="C328:C402"/>
    <mergeCell ref="C403:C421"/>
    <mergeCell ref="C422:C436"/>
    <mergeCell ref="C437:C444"/>
    <mergeCell ref="C445:C458"/>
    <mergeCell ref="C459:C470"/>
    <mergeCell ref="C471:C502"/>
    <mergeCell ref="C503:C512"/>
    <mergeCell ref="C513:C516"/>
    <mergeCell ref="C517:C540"/>
    <mergeCell ref="C541:C571"/>
    <mergeCell ref="C572:C586"/>
    <mergeCell ref="C587:C591"/>
    <mergeCell ref="C592:C610"/>
    <mergeCell ref="C611:C645"/>
    <mergeCell ref="D5:D85"/>
    <mergeCell ref="D86:D108"/>
    <mergeCell ref="D109:D217"/>
    <mergeCell ref="D218:D261"/>
    <mergeCell ref="D262:D327"/>
    <mergeCell ref="D328:D402"/>
    <mergeCell ref="D403:D421"/>
    <mergeCell ref="D422:D436"/>
    <mergeCell ref="D437:D444"/>
    <mergeCell ref="D445:D458"/>
    <mergeCell ref="D459:D470"/>
    <mergeCell ref="D471:D502"/>
    <mergeCell ref="D503:D512"/>
    <mergeCell ref="D513:D516"/>
    <mergeCell ref="D517:D540"/>
    <mergeCell ref="D541:D571"/>
    <mergeCell ref="D572:D586"/>
    <mergeCell ref="D587:D591"/>
    <mergeCell ref="D592:D610"/>
    <mergeCell ref="D611:D645"/>
    <mergeCell ref="E5:E85"/>
    <mergeCell ref="E86:E108"/>
    <mergeCell ref="E109:E217"/>
    <mergeCell ref="E218:E261"/>
    <mergeCell ref="E262:E327"/>
    <mergeCell ref="E328:E402"/>
    <mergeCell ref="E403:E421"/>
    <mergeCell ref="E422:E436"/>
    <mergeCell ref="E437:E444"/>
    <mergeCell ref="E445:E458"/>
    <mergeCell ref="E459:E470"/>
    <mergeCell ref="E471:E502"/>
    <mergeCell ref="E503:E512"/>
    <mergeCell ref="E513:E516"/>
    <mergeCell ref="E517:E540"/>
    <mergeCell ref="E541:E571"/>
    <mergeCell ref="E572:E586"/>
    <mergeCell ref="E587:E591"/>
    <mergeCell ref="E592:E610"/>
    <mergeCell ref="E611:E645"/>
    <mergeCell ref="F5:F85"/>
    <mergeCell ref="F86:F108"/>
    <mergeCell ref="F109:F217"/>
    <mergeCell ref="F218:F261"/>
    <mergeCell ref="F262:F327"/>
    <mergeCell ref="F328:F402"/>
    <mergeCell ref="F403:F421"/>
    <mergeCell ref="F422:F436"/>
    <mergeCell ref="F437:F444"/>
    <mergeCell ref="F445:F458"/>
    <mergeCell ref="F459:F470"/>
    <mergeCell ref="F471:F502"/>
    <mergeCell ref="F503:F512"/>
    <mergeCell ref="F513:F516"/>
    <mergeCell ref="F517:F540"/>
    <mergeCell ref="F541:F571"/>
    <mergeCell ref="F572:F586"/>
    <mergeCell ref="F587:F591"/>
    <mergeCell ref="F592:F610"/>
    <mergeCell ref="F611:F645"/>
    <mergeCell ref="G5:G85"/>
    <mergeCell ref="G86:G108"/>
    <mergeCell ref="G109:G217"/>
    <mergeCell ref="G218:G261"/>
    <mergeCell ref="G262:G327"/>
    <mergeCell ref="G328:G402"/>
    <mergeCell ref="G403:G421"/>
    <mergeCell ref="G422:G436"/>
    <mergeCell ref="G437:G444"/>
    <mergeCell ref="G445:G458"/>
    <mergeCell ref="G459:G470"/>
    <mergeCell ref="G471:G502"/>
    <mergeCell ref="G503:G512"/>
    <mergeCell ref="G513:G516"/>
    <mergeCell ref="G517:G540"/>
    <mergeCell ref="G541:G571"/>
    <mergeCell ref="G572:G586"/>
    <mergeCell ref="G587:G591"/>
    <mergeCell ref="G592:G610"/>
    <mergeCell ref="G611:G645"/>
    <mergeCell ref="H5:H12"/>
    <mergeCell ref="H13:H38"/>
    <mergeCell ref="H39:H47"/>
    <mergeCell ref="H48:H72"/>
    <mergeCell ref="H73:H85"/>
    <mergeCell ref="H86:H108"/>
    <mergeCell ref="H109:H128"/>
    <mergeCell ref="H129:H181"/>
    <mergeCell ref="H182:H194"/>
    <mergeCell ref="H195:H199"/>
    <mergeCell ref="H200:H217"/>
    <mergeCell ref="H218:H261"/>
    <mergeCell ref="H262:H263"/>
    <mergeCell ref="H264:H267"/>
    <mergeCell ref="H268:H272"/>
    <mergeCell ref="H273:H327"/>
    <mergeCell ref="H328:H331"/>
    <mergeCell ref="H332:H386"/>
    <mergeCell ref="H387:H401"/>
    <mergeCell ref="H403:H405"/>
    <mergeCell ref="H406:H421"/>
    <mergeCell ref="H422:H436"/>
    <mergeCell ref="H437:H444"/>
    <mergeCell ref="H445:H449"/>
    <mergeCell ref="H450:H458"/>
    <mergeCell ref="H459:H467"/>
    <mergeCell ref="H468:H470"/>
    <mergeCell ref="H471:H481"/>
    <mergeCell ref="H482:H490"/>
    <mergeCell ref="H491:H502"/>
    <mergeCell ref="H503:H508"/>
    <mergeCell ref="H509:H512"/>
    <mergeCell ref="H513:H514"/>
    <mergeCell ref="H515:H516"/>
    <mergeCell ref="H518:H519"/>
    <mergeCell ref="H520:H540"/>
    <mergeCell ref="H541:H568"/>
    <mergeCell ref="H569:H571"/>
    <mergeCell ref="H572:H573"/>
    <mergeCell ref="H574:H586"/>
    <mergeCell ref="H587:H588"/>
    <mergeCell ref="H589:H591"/>
    <mergeCell ref="H592:H602"/>
    <mergeCell ref="H603:H606"/>
    <mergeCell ref="H607:H610"/>
    <mergeCell ref="H611:H613"/>
    <mergeCell ref="H614:H620"/>
    <mergeCell ref="H621:H645"/>
    <mergeCell ref="I5:I12"/>
    <mergeCell ref="I13:I38"/>
    <mergeCell ref="I39:I47"/>
    <mergeCell ref="I48:I72"/>
    <mergeCell ref="I73:I85"/>
    <mergeCell ref="I86:I108"/>
    <mergeCell ref="I109:I128"/>
    <mergeCell ref="I129:I181"/>
    <mergeCell ref="I182:I194"/>
    <mergeCell ref="I195:I199"/>
    <mergeCell ref="I200:I217"/>
    <mergeCell ref="I218:I261"/>
    <mergeCell ref="I262:I263"/>
    <mergeCell ref="I264:I267"/>
    <mergeCell ref="I268:I272"/>
    <mergeCell ref="I273:I327"/>
    <mergeCell ref="I328:I331"/>
    <mergeCell ref="I332:I386"/>
    <mergeCell ref="I387:I401"/>
    <mergeCell ref="I403:I405"/>
    <mergeCell ref="I406:I421"/>
    <mergeCell ref="I422:I436"/>
    <mergeCell ref="I437:I444"/>
    <mergeCell ref="I445:I449"/>
    <mergeCell ref="I450:I458"/>
    <mergeCell ref="I459:I467"/>
    <mergeCell ref="I468:I470"/>
    <mergeCell ref="I471:I481"/>
    <mergeCell ref="I482:I490"/>
    <mergeCell ref="I491:I502"/>
    <mergeCell ref="I503:I508"/>
    <mergeCell ref="I509:I512"/>
    <mergeCell ref="I513:I514"/>
    <mergeCell ref="I515:I516"/>
    <mergeCell ref="I518:I519"/>
    <mergeCell ref="I520:I540"/>
    <mergeCell ref="I541:I568"/>
    <mergeCell ref="I569:I571"/>
    <mergeCell ref="I572:I573"/>
    <mergeCell ref="I574:I586"/>
    <mergeCell ref="I587:I588"/>
    <mergeCell ref="I589:I591"/>
    <mergeCell ref="I592:I602"/>
    <mergeCell ref="I603:I606"/>
    <mergeCell ref="I607:I610"/>
    <mergeCell ref="I611:I613"/>
    <mergeCell ref="I614:I620"/>
    <mergeCell ref="I621:I645"/>
    <mergeCell ref="J5:J12"/>
    <mergeCell ref="J13:J38"/>
    <mergeCell ref="J39:J47"/>
    <mergeCell ref="J48:J72"/>
    <mergeCell ref="J73:J85"/>
    <mergeCell ref="J86:J108"/>
    <mergeCell ref="J109:J128"/>
    <mergeCell ref="J129:J181"/>
    <mergeCell ref="J182:J194"/>
    <mergeCell ref="J195:J199"/>
    <mergeCell ref="J200:J217"/>
    <mergeCell ref="J218:J261"/>
    <mergeCell ref="J262:J263"/>
    <mergeCell ref="J264:J267"/>
    <mergeCell ref="J268:J272"/>
    <mergeCell ref="J273:J327"/>
    <mergeCell ref="J328:J331"/>
    <mergeCell ref="J332:J386"/>
    <mergeCell ref="J387:J401"/>
    <mergeCell ref="J403:J405"/>
    <mergeCell ref="J406:J421"/>
    <mergeCell ref="J422:J436"/>
    <mergeCell ref="J437:J444"/>
    <mergeCell ref="J445:J449"/>
    <mergeCell ref="J450:J458"/>
    <mergeCell ref="J459:J467"/>
    <mergeCell ref="J468:J470"/>
    <mergeCell ref="J471:J481"/>
    <mergeCell ref="J482:J490"/>
    <mergeCell ref="J491:J502"/>
    <mergeCell ref="J503:J508"/>
    <mergeCell ref="J509:J512"/>
    <mergeCell ref="J513:J514"/>
    <mergeCell ref="J515:J516"/>
    <mergeCell ref="J518:J519"/>
    <mergeCell ref="J520:J540"/>
    <mergeCell ref="J541:J568"/>
    <mergeCell ref="J569:J571"/>
    <mergeCell ref="J572:J573"/>
    <mergeCell ref="J574:J586"/>
    <mergeCell ref="J587:J588"/>
    <mergeCell ref="J589:J591"/>
    <mergeCell ref="J592:J602"/>
    <mergeCell ref="J603:J606"/>
    <mergeCell ref="J607:J610"/>
    <mergeCell ref="J611:J613"/>
    <mergeCell ref="J614:J620"/>
    <mergeCell ref="J621:J645"/>
    <mergeCell ref="K5:K12"/>
    <mergeCell ref="K13:K38"/>
    <mergeCell ref="K39:K47"/>
    <mergeCell ref="K48:K72"/>
    <mergeCell ref="K73:K85"/>
    <mergeCell ref="K86:K108"/>
    <mergeCell ref="K109:K128"/>
    <mergeCell ref="K129:K181"/>
    <mergeCell ref="K182:K194"/>
    <mergeCell ref="K195:K199"/>
    <mergeCell ref="K200:K217"/>
    <mergeCell ref="K218:K261"/>
    <mergeCell ref="K262:K263"/>
    <mergeCell ref="K264:K267"/>
    <mergeCell ref="K268:K272"/>
    <mergeCell ref="K273:K327"/>
    <mergeCell ref="K328:K331"/>
    <mergeCell ref="K332:K386"/>
    <mergeCell ref="K387:K401"/>
    <mergeCell ref="K403:K405"/>
    <mergeCell ref="K406:K421"/>
    <mergeCell ref="K422:K436"/>
    <mergeCell ref="K437:K444"/>
    <mergeCell ref="K445:K449"/>
    <mergeCell ref="K450:K458"/>
    <mergeCell ref="K459:K467"/>
    <mergeCell ref="K468:K470"/>
    <mergeCell ref="K471:K481"/>
    <mergeCell ref="K482:K490"/>
    <mergeCell ref="K491:K502"/>
    <mergeCell ref="K503:K508"/>
    <mergeCell ref="K509:K512"/>
    <mergeCell ref="K513:K514"/>
    <mergeCell ref="K515:K516"/>
    <mergeCell ref="K518:K519"/>
    <mergeCell ref="K520:K540"/>
    <mergeCell ref="K541:K568"/>
    <mergeCell ref="K569:K571"/>
    <mergeCell ref="K572:K573"/>
    <mergeCell ref="K574:K586"/>
    <mergeCell ref="K587:K588"/>
    <mergeCell ref="K589:K591"/>
    <mergeCell ref="K592:K602"/>
    <mergeCell ref="K603:K606"/>
    <mergeCell ref="K607:K610"/>
    <mergeCell ref="K611:K613"/>
    <mergeCell ref="K614:K620"/>
    <mergeCell ref="K621:K645"/>
    <mergeCell ref="L5:L9"/>
    <mergeCell ref="L10:L12"/>
    <mergeCell ref="L13:L19"/>
    <mergeCell ref="L20:L27"/>
    <mergeCell ref="L28:L33"/>
    <mergeCell ref="L34:L36"/>
    <mergeCell ref="L37:L38"/>
    <mergeCell ref="L39:L46"/>
    <mergeCell ref="L48:L63"/>
    <mergeCell ref="L64:L72"/>
    <mergeCell ref="L73:L75"/>
    <mergeCell ref="L76:L85"/>
    <mergeCell ref="L86:L91"/>
    <mergeCell ref="L92:L104"/>
    <mergeCell ref="L105:L108"/>
    <mergeCell ref="L109:L111"/>
    <mergeCell ref="L112:L117"/>
    <mergeCell ref="L118:L127"/>
    <mergeCell ref="L129:L131"/>
    <mergeCell ref="L133:L142"/>
    <mergeCell ref="L143:L149"/>
    <mergeCell ref="L150:L156"/>
    <mergeCell ref="L157:L159"/>
    <mergeCell ref="L160:L171"/>
    <mergeCell ref="L172:L181"/>
    <mergeCell ref="L183:L185"/>
    <mergeCell ref="L186:L194"/>
    <mergeCell ref="L195:L199"/>
    <mergeCell ref="L200:L208"/>
    <mergeCell ref="L209:L215"/>
    <mergeCell ref="L216:L217"/>
    <mergeCell ref="L218:L228"/>
    <mergeCell ref="L230:L240"/>
    <mergeCell ref="L241:L245"/>
    <mergeCell ref="L246:L252"/>
    <mergeCell ref="L253:L261"/>
    <mergeCell ref="L262:L263"/>
    <mergeCell ref="L264:L267"/>
    <mergeCell ref="L268:L272"/>
    <mergeCell ref="L274:L282"/>
    <mergeCell ref="L283:L291"/>
    <mergeCell ref="L296:L303"/>
    <mergeCell ref="L304:L305"/>
    <mergeCell ref="L306:L318"/>
    <mergeCell ref="L319:L322"/>
    <mergeCell ref="L324:L327"/>
    <mergeCell ref="L328:L330"/>
    <mergeCell ref="L332:L337"/>
    <mergeCell ref="L338:L341"/>
    <mergeCell ref="L342:L346"/>
    <mergeCell ref="L347:L352"/>
    <mergeCell ref="L353:L357"/>
    <mergeCell ref="L359:L371"/>
    <mergeCell ref="L372:L384"/>
    <mergeCell ref="L385:L386"/>
    <mergeCell ref="L387:L400"/>
    <mergeCell ref="L403:L404"/>
    <mergeCell ref="L406:L411"/>
    <mergeCell ref="L412:L421"/>
    <mergeCell ref="L422:L432"/>
    <mergeCell ref="L433:L434"/>
    <mergeCell ref="L437:L441"/>
    <mergeCell ref="L442:L444"/>
    <mergeCell ref="L445:L446"/>
    <mergeCell ref="L447:L449"/>
    <mergeCell ref="L450:L453"/>
    <mergeCell ref="L454:L458"/>
    <mergeCell ref="L460:L467"/>
    <mergeCell ref="L468:L469"/>
    <mergeCell ref="L471:L481"/>
    <mergeCell ref="L482:L486"/>
    <mergeCell ref="L487:L490"/>
    <mergeCell ref="L491:L497"/>
    <mergeCell ref="L499:L502"/>
    <mergeCell ref="L503:L504"/>
    <mergeCell ref="L505:L508"/>
    <mergeCell ref="L509:L512"/>
    <mergeCell ref="L518:L519"/>
    <mergeCell ref="L520:L522"/>
    <mergeCell ref="L523:L540"/>
    <mergeCell ref="L541:L548"/>
    <mergeCell ref="L549:L563"/>
    <mergeCell ref="L565:L568"/>
    <mergeCell ref="L569:L571"/>
    <mergeCell ref="L572:L573"/>
    <mergeCell ref="L574:L582"/>
    <mergeCell ref="L583:L586"/>
    <mergeCell ref="L587:L588"/>
    <mergeCell ref="L589:L590"/>
    <mergeCell ref="L592:L596"/>
    <mergeCell ref="L597:L602"/>
    <mergeCell ref="L603:L606"/>
    <mergeCell ref="L607:L610"/>
    <mergeCell ref="L611:L612"/>
    <mergeCell ref="L614:L620"/>
    <mergeCell ref="L621:L633"/>
    <mergeCell ref="L634:L639"/>
    <mergeCell ref="L640:L645"/>
    <mergeCell ref="M5:M9"/>
    <mergeCell ref="M10:M12"/>
    <mergeCell ref="M13:M19"/>
    <mergeCell ref="M20:M27"/>
    <mergeCell ref="M28:M33"/>
    <mergeCell ref="M34:M36"/>
    <mergeCell ref="M37:M38"/>
    <mergeCell ref="M39:M46"/>
    <mergeCell ref="M48:M63"/>
    <mergeCell ref="M64:M72"/>
    <mergeCell ref="M73:M75"/>
    <mergeCell ref="M76:M85"/>
    <mergeCell ref="M86:M91"/>
    <mergeCell ref="M92:M104"/>
    <mergeCell ref="M105:M108"/>
    <mergeCell ref="M109:M111"/>
    <mergeCell ref="M112:M117"/>
    <mergeCell ref="M118:M127"/>
    <mergeCell ref="M129:M131"/>
    <mergeCell ref="M133:M142"/>
    <mergeCell ref="M143:M149"/>
    <mergeCell ref="M150:M156"/>
    <mergeCell ref="M157:M159"/>
    <mergeCell ref="M160:M171"/>
    <mergeCell ref="M172:M181"/>
    <mergeCell ref="M183:M185"/>
    <mergeCell ref="M186:M194"/>
    <mergeCell ref="M195:M199"/>
    <mergeCell ref="M200:M208"/>
    <mergeCell ref="M209:M215"/>
    <mergeCell ref="M216:M217"/>
    <mergeCell ref="M218:M228"/>
    <mergeCell ref="M230:M240"/>
    <mergeCell ref="M241:M245"/>
    <mergeCell ref="M246:M252"/>
    <mergeCell ref="M253:M261"/>
    <mergeCell ref="M262:M263"/>
    <mergeCell ref="M264:M267"/>
    <mergeCell ref="M268:M272"/>
    <mergeCell ref="M274:M282"/>
    <mergeCell ref="M283:M291"/>
    <mergeCell ref="M296:M303"/>
    <mergeCell ref="M304:M305"/>
    <mergeCell ref="M306:M318"/>
    <mergeCell ref="M319:M322"/>
    <mergeCell ref="M324:M327"/>
    <mergeCell ref="M328:M330"/>
    <mergeCell ref="M332:M357"/>
    <mergeCell ref="M359:M371"/>
    <mergeCell ref="M372:M384"/>
    <mergeCell ref="M385:M386"/>
    <mergeCell ref="M387:M400"/>
    <mergeCell ref="M403:M404"/>
    <mergeCell ref="M406:M411"/>
    <mergeCell ref="M412:M421"/>
    <mergeCell ref="M422:M432"/>
    <mergeCell ref="M433:M434"/>
    <mergeCell ref="M437:M441"/>
    <mergeCell ref="M442:M444"/>
    <mergeCell ref="M445:M446"/>
    <mergeCell ref="M447:M449"/>
    <mergeCell ref="M450:M453"/>
    <mergeCell ref="M454:M458"/>
    <mergeCell ref="M460:M467"/>
    <mergeCell ref="M468:M469"/>
    <mergeCell ref="M471:M481"/>
    <mergeCell ref="M482:M486"/>
    <mergeCell ref="M487:M490"/>
    <mergeCell ref="M491:M497"/>
    <mergeCell ref="M499:M502"/>
    <mergeCell ref="M503:M504"/>
    <mergeCell ref="M505:M508"/>
    <mergeCell ref="M509:M512"/>
    <mergeCell ref="M518:M519"/>
    <mergeCell ref="M520:M522"/>
    <mergeCell ref="M523:M540"/>
    <mergeCell ref="M541:M548"/>
    <mergeCell ref="M549:M563"/>
    <mergeCell ref="M565:M568"/>
    <mergeCell ref="M569:M571"/>
    <mergeCell ref="M572:M573"/>
    <mergeCell ref="M574:M582"/>
    <mergeCell ref="M583:M586"/>
    <mergeCell ref="M587:M588"/>
    <mergeCell ref="M589:M590"/>
    <mergeCell ref="M592:M596"/>
    <mergeCell ref="M597:M602"/>
    <mergeCell ref="M603:M606"/>
    <mergeCell ref="M607:M610"/>
    <mergeCell ref="M611:M612"/>
    <mergeCell ref="M614:M620"/>
    <mergeCell ref="M621:M633"/>
    <mergeCell ref="M634:M639"/>
    <mergeCell ref="M640:M645"/>
    <mergeCell ref="N5:N9"/>
    <mergeCell ref="N10:N12"/>
    <mergeCell ref="N13:N19"/>
    <mergeCell ref="N20:N27"/>
    <mergeCell ref="N28:N33"/>
    <mergeCell ref="N34:N36"/>
    <mergeCell ref="N37:N38"/>
    <mergeCell ref="N39:N46"/>
    <mergeCell ref="N48:N63"/>
    <mergeCell ref="N64:N72"/>
    <mergeCell ref="N73:N75"/>
    <mergeCell ref="N76:N85"/>
    <mergeCell ref="N86:N91"/>
    <mergeCell ref="N92:N104"/>
    <mergeCell ref="N105:N108"/>
    <mergeCell ref="N109:N111"/>
    <mergeCell ref="N112:N117"/>
    <mergeCell ref="N118:N127"/>
    <mergeCell ref="N129:N131"/>
    <mergeCell ref="N133:N142"/>
    <mergeCell ref="N143:N149"/>
    <mergeCell ref="N150:N156"/>
    <mergeCell ref="N157:N159"/>
    <mergeCell ref="N160:N171"/>
    <mergeCell ref="N172:N181"/>
    <mergeCell ref="N183:N185"/>
    <mergeCell ref="N186:N194"/>
    <mergeCell ref="N195:N199"/>
    <mergeCell ref="N200:N208"/>
    <mergeCell ref="N209:N215"/>
    <mergeCell ref="N216:N217"/>
    <mergeCell ref="N218:N228"/>
    <mergeCell ref="N230:N240"/>
    <mergeCell ref="N241:N245"/>
    <mergeCell ref="N246:N252"/>
    <mergeCell ref="N253:N261"/>
    <mergeCell ref="N262:N263"/>
    <mergeCell ref="N264:N267"/>
    <mergeCell ref="N268:N272"/>
    <mergeCell ref="N274:N282"/>
    <mergeCell ref="N283:N291"/>
    <mergeCell ref="N296:N303"/>
    <mergeCell ref="N304:N305"/>
    <mergeCell ref="N306:N318"/>
    <mergeCell ref="N319:N322"/>
    <mergeCell ref="N324:N327"/>
    <mergeCell ref="N328:N330"/>
    <mergeCell ref="N332:N337"/>
    <mergeCell ref="N338:N341"/>
    <mergeCell ref="N342:N346"/>
    <mergeCell ref="N347:N352"/>
    <mergeCell ref="N353:N357"/>
    <mergeCell ref="N359:N371"/>
    <mergeCell ref="N372:N384"/>
    <mergeCell ref="N385:N386"/>
    <mergeCell ref="N387:N400"/>
    <mergeCell ref="N403:N404"/>
    <mergeCell ref="N406:N411"/>
    <mergeCell ref="N412:N421"/>
    <mergeCell ref="N422:N432"/>
    <mergeCell ref="N433:N434"/>
    <mergeCell ref="N437:N441"/>
    <mergeCell ref="N442:N444"/>
    <mergeCell ref="N445:N446"/>
    <mergeCell ref="N447:N449"/>
    <mergeCell ref="N450:N453"/>
    <mergeCell ref="N454:N458"/>
    <mergeCell ref="N460:N467"/>
    <mergeCell ref="N468:N469"/>
    <mergeCell ref="N471:N481"/>
    <mergeCell ref="N482:N486"/>
    <mergeCell ref="N487:N490"/>
    <mergeCell ref="N491:N497"/>
    <mergeCell ref="N499:N502"/>
    <mergeCell ref="N503:N504"/>
    <mergeCell ref="N505:N508"/>
    <mergeCell ref="N509:N512"/>
    <mergeCell ref="N518:N519"/>
    <mergeCell ref="N520:N522"/>
    <mergeCell ref="N523:N540"/>
    <mergeCell ref="N541:N548"/>
    <mergeCell ref="N549:N563"/>
    <mergeCell ref="N565:N568"/>
    <mergeCell ref="N569:N571"/>
    <mergeCell ref="N572:N573"/>
    <mergeCell ref="N574:N582"/>
    <mergeCell ref="N583:N586"/>
    <mergeCell ref="N587:N588"/>
    <mergeCell ref="N589:N590"/>
    <mergeCell ref="N592:N596"/>
    <mergeCell ref="N597:N602"/>
    <mergeCell ref="N603:N606"/>
    <mergeCell ref="N607:N610"/>
    <mergeCell ref="N611:N612"/>
    <mergeCell ref="N614:N620"/>
    <mergeCell ref="N621:N633"/>
    <mergeCell ref="N634:N639"/>
    <mergeCell ref="N640:N645"/>
    <mergeCell ref="O5:O9"/>
    <mergeCell ref="O10:O12"/>
    <mergeCell ref="O13:O19"/>
    <mergeCell ref="O20:O27"/>
    <mergeCell ref="O28:O33"/>
    <mergeCell ref="O34:O36"/>
    <mergeCell ref="O37:O38"/>
    <mergeCell ref="O39:O46"/>
    <mergeCell ref="O48:O63"/>
    <mergeCell ref="O64:O72"/>
    <mergeCell ref="O73:O75"/>
    <mergeCell ref="O76:O85"/>
    <mergeCell ref="O86:O91"/>
    <mergeCell ref="O92:O104"/>
    <mergeCell ref="O105:O108"/>
    <mergeCell ref="O109:O111"/>
    <mergeCell ref="O112:O117"/>
    <mergeCell ref="O118:O127"/>
    <mergeCell ref="O129:O131"/>
    <mergeCell ref="O133:O142"/>
    <mergeCell ref="O143:O149"/>
    <mergeCell ref="O150:O156"/>
    <mergeCell ref="O157:O159"/>
    <mergeCell ref="O160:O171"/>
    <mergeCell ref="O172:O181"/>
    <mergeCell ref="O183:O185"/>
    <mergeCell ref="O186:O194"/>
    <mergeCell ref="O195:O199"/>
    <mergeCell ref="O200:O208"/>
    <mergeCell ref="O209:O215"/>
    <mergeCell ref="O216:O217"/>
    <mergeCell ref="O218:O228"/>
    <mergeCell ref="O230:O240"/>
    <mergeCell ref="O241:O245"/>
    <mergeCell ref="O246:O252"/>
    <mergeCell ref="O253:O261"/>
    <mergeCell ref="O262:O263"/>
    <mergeCell ref="O264:O267"/>
    <mergeCell ref="O268:O272"/>
    <mergeCell ref="O274:O282"/>
    <mergeCell ref="O283:O291"/>
    <mergeCell ref="O296:O303"/>
    <mergeCell ref="O304:O305"/>
    <mergeCell ref="O306:O318"/>
    <mergeCell ref="O319:O322"/>
    <mergeCell ref="O324:O327"/>
    <mergeCell ref="O328:O330"/>
    <mergeCell ref="O332:O337"/>
    <mergeCell ref="O338:O341"/>
    <mergeCell ref="O342:O346"/>
    <mergeCell ref="O347:O352"/>
    <mergeCell ref="O353:O357"/>
    <mergeCell ref="O359:O371"/>
    <mergeCell ref="O372:O384"/>
    <mergeCell ref="O385:O386"/>
    <mergeCell ref="O387:O400"/>
    <mergeCell ref="O403:O404"/>
    <mergeCell ref="O406:O411"/>
    <mergeCell ref="O412:O421"/>
    <mergeCell ref="O422:O432"/>
    <mergeCell ref="O433:O434"/>
    <mergeCell ref="O437:O441"/>
    <mergeCell ref="O442:O444"/>
    <mergeCell ref="O445:O446"/>
    <mergeCell ref="O447:O449"/>
    <mergeCell ref="O450:O453"/>
    <mergeCell ref="O454:O458"/>
    <mergeCell ref="O460:O467"/>
    <mergeCell ref="O468:O469"/>
    <mergeCell ref="O471:O481"/>
    <mergeCell ref="O482:O486"/>
    <mergeCell ref="O487:O490"/>
    <mergeCell ref="O491:O497"/>
    <mergeCell ref="O499:O502"/>
    <mergeCell ref="O503:O504"/>
    <mergeCell ref="O505:O508"/>
    <mergeCell ref="O509:O512"/>
    <mergeCell ref="O518:O519"/>
    <mergeCell ref="O520:O522"/>
    <mergeCell ref="O523:O540"/>
    <mergeCell ref="O541:O548"/>
    <mergeCell ref="O549:O563"/>
    <mergeCell ref="O565:O568"/>
    <mergeCell ref="O569:O571"/>
    <mergeCell ref="O572:O573"/>
    <mergeCell ref="O574:O582"/>
    <mergeCell ref="O583:O586"/>
    <mergeCell ref="O587:O588"/>
    <mergeCell ref="O589:O590"/>
    <mergeCell ref="O592:O596"/>
    <mergeCell ref="O597:O602"/>
    <mergeCell ref="O603:O606"/>
    <mergeCell ref="O607:O610"/>
    <mergeCell ref="O611:O612"/>
    <mergeCell ref="O614:O620"/>
    <mergeCell ref="O621:O633"/>
    <mergeCell ref="O634:O639"/>
    <mergeCell ref="O640:O645"/>
    <mergeCell ref="Q189:Q190"/>
    <mergeCell ref="Q332:Q341"/>
    <mergeCell ref="Q342:Q346"/>
    <mergeCell ref="Q347:Q352"/>
    <mergeCell ref="Q353:Q357"/>
    <mergeCell ref="T37:T38"/>
  </mergeCells>
  <conditionalFormatting sqref="H86:K86">
    <cfRule type="cellIs" dxfId="0" priority="12" operator="equal">
      <formula>0</formula>
    </cfRule>
  </conditionalFormatting>
  <conditionalFormatting sqref="N128">
    <cfRule type="cellIs" dxfId="0" priority="6" operator="equal">
      <formula>0</formula>
    </cfRule>
  </conditionalFormatting>
  <conditionalFormatting sqref="O128">
    <cfRule type="cellIs" dxfId="0" priority="1" operator="equal">
      <formula>0</formula>
    </cfRule>
  </conditionalFormatting>
  <conditionalFormatting sqref="H129:K129">
    <cfRule type="cellIs" dxfId="0" priority="20" operator="equal">
      <formula>0</formula>
    </cfRule>
  </conditionalFormatting>
  <conditionalFormatting sqref="N129:O129">
    <cfRule type="cellIs" dxfId="0" priority="19" operator="equal">
      <formula>0</formula>
    </cfRule>
  </conditionalFormatting>
  <conditionalFormatting sqref="N133:O133">
    <cfRule type="cellIs" dxfId="0" priority="18" operator="equal">
      <formula>0</formula>
    </cfRule>
  </conditionalFormatting>
  <conditionalFormatting sqref="N143:O143">
    <cfRule type="cellIs" dxfId="0" priority="4" operator="equal">
      <formula>0</formula>
    </cfRule>
  </conditionalFormatting>
  <conditionalFormatting sqref="N150">
    <cfRule type="cellIs" dxfId="0" priority="2" operator="equal">
      <formula>0</formula>
    </cfRule>
  </conditionalFormatting>
  <conditionalFormatting sqref="O150">
    <cfRule type="cellIs" dxfId="0" priority="3" operator="equal">
      <formula>0</formula>
    </cfRule>
  </conditionalFormatting>
  <conditionalFormatting sqref="N157:O157">
    <cfRule type="cellIs" dxfId="0" priority="9" operator="equal">
      <formula>0</formula>
    </cfRule>
  </conditionalFormatting>
  <conditionalFormatting sqref="N160:O160">
    <cfRule type="cellIs" dxfId="0" priority="17" operator="equal">
      <formula>0</formula>
    </cfRule>
  </conditionalFormatting>
  <conditionalFormatting sqref="N172:O172">
    <cfRule type="cellIs" dxfId="0" priority="8" operator="equal">
      <formula>0</formula>
    </cfRule>
  </conditionalFormatting>
  <conditionalFormatting sqref="N184:O184">
    <cfRule type="cellIs" dxfId="0" priority="5" operator="equal">
      <formula>0</formula>
    </cfRule>
  </conditionalFormatting>
  <conditionalFormatting sqref="H195:K195">
    <cfRule type="cellIs" dxfId="0" priority="23" operator="equal">
      <formula>0</formula>
    </cfRule>
  </conditionalFormatting>
  <conditionalFormatting sqref="N229:O229">
    <cfRule type="cellIs" dxfId="0" priority="22" operator="equal">
      <formula>0</formula>
    </cfRule>
  </conditionalFormatting>
  <conditionalFormatting sqref="S296:S303">
    <cfRule type="cellIs" dxfId="0" priority="7" operator="equal">
      <formula>0</formula>
    </cfRule>
  </conditionalFormatting>
  <conditionalFormatting sqref="H182:K184 N182:O182">
    <cfRule type="cellIs" dxfId="0" priority="21" operator="equal">
      <formula>0</formula>
    </cfRule>
  </conditionalFormatting>
  <printOptions horizontalCentered="1"/>
  <pageMargins left="0.196527777777778" right="0.196527777777778" top="0.275" bottom="0.236111111111111" header="0.196527777777778" footer="0.196527777777778"/>
  <pageSetup paperSize="8" scale="50" fitToWidth="0" pageOrder="overThenDown" orientation="landscape" horizontalDpi="600"/>
  <headerFooter>
    <oddFooter>&amp;C&amp;"Times New Roman,常规"&amp;9&amp;P</oddFooter>
  </headerFooter>
  <rowBreaks count="2" manualBreakCount="2">
    <brk id="350" max="16383" man="1"/>
    <brk id="470" max="16383" man="1"/>
  </rowBreaks>
  <ignoredErrors>
    <ignoredError sqref="C611 A611 A597 A517 A505 A447 A445 A402:A403 A459 C50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0"/>
  <sheetViews>
    <sheetView tabSelected="1" zoomScale="70" zoomScaleNormal="70" workbookViewId="0">
      <selection activeCell="Q1" sqref="Q$1:Q$1048576"/>
    </sheetView>
  </sheetViews>
  <sheetFormatPr defaultColWidth="9" defaultRowHeight="15.6"/>
  <cols>
    <col min="2" max="2" width="7.14166666666667" customWidth="1"/>
    <col min="4" max="4" width="6.95833333333333" customWidth="1"/>
    <col min="6" max="6" width="7.14166666666667" customWidth="1"/>
    <col min="7" max="7" width="7.675" customWidth="1"/>
    <col min="9" max="9" width="7.49166666666667" customWidth="1"/>
    <col min="10" max="10" width="8.74166666666667" customWidth="1"/>
    <col min="11" max="11" width="7.14166666666667" customWidth="1"/>
    <col min="13" max="13" width="7.14166666666667" customWidth="1"/>
    <col min="14" max="14" width="6.78333333333333" customWidth="1"/>
    <col min="15" max="15" width="7.675" customWidth="1"/>
    <col min="16" max="16" width="4.99166666666667" customWidth="1"/>
  </cols>
  <sheetData>
    <row r="2" ht="28.2" spans="1:16">
      <c r="A2" s="1" t="s">
        <v>1663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2" t="s">
        <v>1</v>
      </c>
      <c r="B3" s="3" t="s">
        <v>1664</v>
      </c>
      <c r="C3" s="2" t="s">
        <v>1665</v>
      </c>
      <c r="D3" s="2" t="s">
        <v>4</v>
      </c>
      <c r="E3" s="4"/>
      <c r="F3" s="4"/>
      <c r="G3" s="4"/>
      <c r="H3" s="2" t="s">
        <v>5</v>
      </c>
      <c r="I3" s="4"/>
      <c r="J3" s="4"/>
      <c r="K3" s="2" t="s">
        <v>6</v>
      </c>
      <c r="L3" s="4"/>
      <c r="M3" s="4"/>
      <c r="N3" s="2" t="s">
        <v>7</v>
      </c>
      <c r="O3" s="4"/>
      <c r="P3" s="4"/>
    </row>
    <row r="4" ht="36.75" customHeight="1" spans="1:16">
      <c r="A4" s="4"/>
      <c r="B4" s="5"/>
      <c r="C4" s="4"/>
      <c r="D4" s="2" t="s">
        <v>8</v>
      </c>
      <c r="E4" s="2" t="s">
        <v>9</v>
      </c>
      <c r="F4" s="2" t="s">
        <v>10</v>
      </c>
      <c r="G4" s="2" t="s">
        <v>9</v>
      </c>
      <c r="H4" s="3" t="s">
        <v>1666</v>
      </c>
      <c r="I4" s="2" t="s">
        <v>8</v>
      </c>
      <c r="J4" s="2" t="s">
        <v>9</v>
      </c>
      <c r="K4" s="2" t="s">
        <v>1667</v>
      </c>
      <c r="L4" s="2" t="s">
        <v>8</v>
      </c>
      <c r="M4" s="2" t="s">
        <v>9</v>
      </c>
      <c r="N4" s="2" t="s">
        <v>1668</v>
      </c>
      <c r="O4" s="2" t="s">
        <v>8</v>
      </c>
      <c r="P4" s="2" t="s">
        <v>9</v>
      </c>
    </row>
    <row r="5" ht="40.5" customHeight="1" spans="1:16">
      <c r="A5" s="6">
        <v>1</v>
      </c>
      <c r="B5" s="7" t="s">
        <v>1669</v>
      </c>
      <c r="C5" s="6" t="s">
        <v>576</v>
      </c>
      <c r="D5" s="7" t="s">
        <v>1670</v>
      </c>
      <c r="E5" s="7" t="s">
        <v>1342</v>
      </c>
      <c r="F5" s="7" t="s">
        <v>1671</v>
      </c>
      <c r="G5" s="7" t="s">
        <v>1672</v>
      </c>
      <c r="H5" s="7" t="s">
        <v>1673</v>
      </c>
      <c r="I5" s="7" t="s">
        <v>1674</v>
      </c>
      <c r="J5" s="7" t="s">
        <v>1675</v>
      </c>
      <c r="K5" s="7" t="s">
        <v>1676</v>
      </c>
      <c r="L5" s="7" t="s">
        <v>1677</v>
      </c>
      <c r="M5" s="7" t="s">
        <v>1253</v>
      </c>
      <c r="N5" s="9"/>
      <c r="O5" s="9"/>
      <c r="P5" s="9"/>
    </row>
    <row r="6" ht="36" spans="1:16">
      <c r="A6" s="6"/>
      <c r="B6" s="6"/>
      <c r="C6" s="6"/>
      <c r="D6" s="6"/>
      <c r="E6" s="6"/>
      <c r="F6" s="7"/>
      <c r="G6" s="7"/>
      <c r="H6" s="6"/>
      <c r="I6" s="7"/>
      <c r="J6" s="7"/>
      <c r="K6" s="10" t="s">
        <v>1678</v>
      </c>
      <c r="L6" s="8" t="s">
        <v>1679</v>
      </c>
      <c r="M6" s="10" t="s">
        <v>1680</v>
      </c>
      <c r="N6" s="10"/>
      <c r="O6" s="9"/>
      <c r="P6" s="10"/>
    </row>
    <row r="7" ht="35" customHeight="1" spans="1:16">
      <c r="A7" s="6">
        <v>2</v>
      </c>
      <c r="B7" s="7" t="s">
        <v>1681</v>
      </c>
      <c r="C7" s="6">
        <v>41800</v>
      </c>
      <c r="D7" s="7" t="s">
        <v>1682</v>
      </c>
      <c r="E7" s="7" t="s">
        <v>1683</v>
      </c>
      <c r="F7" s="7" t="s">
        <v>1684</v>
      </c>
      <c r="G7" s="7" t="s">
        <v>1685</v>
      </c>
      <c r="H7" s="7" t="s">
        <v>1686</v>
      </c>
      <c r="I7" s="7" t="s">
        <v>1687</v>
      </c>
      <c r="J7" s="7" t="s">
        <v>1688</v>
      </c>
      <c r="K7" s="7" t="s">
        <v>1689</v>
      </c>
      <c r="L7" s="7" t="s">
        <v>1690</v>
      </c>
      <c r="M7" s="7" t="s">
        <v>24</v>
      </c>
      <c r="N7" s="7" t="s">
        <v>1691</v>
      </c>
      <c r="O7" s="11" t="s">
        <v>1692</v>
      </c>
      <c r="P7" s="12" t="s">
        <v>27</v>
      </c>
    </row>
    <row r="8" ht="37" customHeight="1" spans="1:16">
      <c r="A8" s="8"/>
      <c r="B8" s="8"/>
      <c r="C8" s="8"/>
      <c r="D8" s="8"/>
      <c r="E8" s="8"/>
      <c r="F8" s="6"/>
      <c r="G8" s="6"/>
      <c r="H8" s="8"/>
      <c r="I8" s="8"/>
      <c r="J8" s="8"/>
      <c r="K8" s="8"/>
      <c r="L8" s="8"/>
      <c r="M8" s="8"/>
      <c r="N8" s="7" t="s">
        <v>1693</v>
      </c>
      <c r="O8" s="11" t="s">
        <v>1694</v>
      </c>
      <c r="P8" s="12" t="s">
        <v>27</v>
      </c>
    </row>
    <row r="9" ht="48.75" customHeight="1" spans="1:16">
      <c r="A9" s="8"/>
      <c r="B9" s="8"/>
      <c r="C9" s="8"/>
      <c r="D9" s="8"/>
      <c r="E9" s="8"/>
      <c r="F9" s="6"/>
      <c r="G9" s="6"/>
      <c r="H9" s="7" t="s">
        <v>1695</v>
      </c>
      <c r="I9" s="7" t="s">
        <v>1696</v>
      </c>
      <c r="J9" s="7" t="s">
        <v>1697</v>
      </c>
      <c r="K9" s="7" t="s">
        <v>1698</v>
      </c>
      <c r="L9" s="7" t="s">
        <v>1699</v>
      </c>
      <c r="M9" s="7" t="s">
        <v>467</v>
      </c>
      <c r="N9" s="7" t="s">
        <v>1700</v>
      </c>
      <c r="O9" s="7" t="s">
        <v>1701</v>
      </c>
      <c r="P9" s="12" t="s">
        <v>27</v>
      </c>
    </row>
    <row r="10" ht="32.25" customHeight="1" spans="1:16">
      <c r="A10" s="8"/>
      <c r="B10" s="8"/>
      <c r="C10" s="8"/>
      <c r="D10" s="8"/>
      <c r="E10" s="8"/>
      <c r="F10" s="6"/>
      <c r="G10" s="6"/>
      <c r="H10" s="7" t="s">
        <v>1702</v>
      </c>
      <c r="I10" s="7" t="s">
        <v>1703</v>
      </c>
      <c r="J10" s="7" t="s">
        <v>1704</v>
      </c>
      <c r="K10" s="6"/>
      <c r="L10" s="6"/>
      <c r="M10" s="6"/>
      <c r="N10" s="8"/>
      <c r="O10" s="8"/>
      <c r="P10" s="8"/>
    </row>
  </sheetData>
  <mergeCells count="37">
    <mergeCell ref="A2:P2"/>
    <mergeCell ref="D3:G3"/>
    <mergeCell ref="H3:J3"/>
    <mergeCell ref="K3:M3"/>
    <mergeCell ref="N3:P3"/>
    <mergeCell ref="A3:A4"/>
    <mergeCell ref="A5:A6"/>
    <mergeCell ref="A7:A10"/>
    <mergeCell ref="B3:B4"/>
    <mergeCell ref="B5:B6"/>
    <mergeCell ref="B7:B10"/>
    <mergeCell ref="C3:C4"/>
    <mergeCell ref="C5:C6"/>
    <mergeCell ref="C7:C10"/>
    <mergeCell ref="D5:D6"/>
    <mergeCell ref="D7:D10"/>
    <mergeCell ref="E5:E6"/>
    <mergeCell ref="E7:E10"/>
    <mergeCell ref="F5:F6"/>
    <mergeCell ref="F7:F10"/>
    <mergeCell ref="G5:G6"/>
    <mergeCell ref="G7:G10"/>
    <mergeCell ref="H5:H6"/>
    <mergeCell ref="H7:H8"/>
    <mergeCell ref="I5:I6"/>
    <mergeCell ref="I7:I8"/>
    <mergeCell ref="J5:J6"/>
    <mergeCell ref="J7:J8"/>
    <mergeCell ref="K7:K8"/>
    <mergeCell ref="K9:K10"/>
    <mergeCell ref="L7:L8"/>
    <mergeCell ref="L9:L10"/>
    <mergeCell ref="M7:M8"/>
    <mergeCell ref="M9:M10"/>
    <mergeCell ref="N9:N10"/>
    <mergeCell ref="O9:O10"/>
    <mergeCell ref="P9:P10"/>
  </mergeCells>
  <pageMargins left="0.699305555555556" right="0.699305555555556" top="0.75" bottom="0.75" header="0.3" footer="0.3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跨界河流河长名录</vt:lpstr>
      <vt:lpstr>水库、湖泊名录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阿渔</cp:lastModifiedBy>
  <dcterms:created xsi:type="dcterms:W3CDTF">2017-06-01T03:48:00Z</dcterms:created>
  <cp:lastPrinted>2019-04-15T01:17:00Z</cp:lastPrinted>
  <dcterms:modified xsi:type="dcterms:W3CDTF">2020-12-02T00:32:46Z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