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汇总表" sheetId="1" r:id="rId1"/>
    <sheet name="明细表" sheetId="2" r:id="rId2"/>
  </sheets>
  <definedNames>
    <definedName name="_xlnm.Print_Titles" localSheetId="1">明细表!$3:4</definedName>
  </definedNames>
  <calcPr calcId="144525"/>
</workbook>
</file>

<file path=xl/sharedStrings.xml><?xml version="1.0" encoding="utf-8"?>
<sst xmlns="http://schemas.openxmlformats.org/spreadsheetml/2006/main" count="182">
  <si>
    <t>附件1</t>
  </si>
  <si>
    <t>2020年江门市专利扶持资金（第一批）安排计划汇总表</t>
  </si>
  <si>
    <t xml:space="preserve">       市（区）
类别
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</si>
  <si>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</si>
  <si>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</si>
  <si>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</si>
  <si>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</si>
  <si>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</si>
  <si>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</si>
  <si>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</si>
  <si>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合计（万元）</t>
  </si>
  <si>
    <t>市本级财政承担金额</t>
  </si>
  <si>
    <t>县(区)级财政承担金额</t>
  </si>
  <si>
    <t>合计</t>
  </si>
  <si>
    <t>附件2</t>
  </si>
  <si>
    <t>2020年江门市专利扶持资金（第一批）安排计划明细表</t>
  </si>
  <si>
    <t>所在市区</t>
  </si>
  <si>
    <t>项目名称</t>
  </si>
  <si>
    <t>序号</t>
  </si>
  <si>
    <t>资助单位（专利权人）</t>
  </si>
  <si>
    <t>社会信用代码/身份证号码</t>
  </si>
  <si>
    <t>扶持资金金额（元）</t>
  </si>
  <si>
    <t>小计</t>
  </si>
  <si>
    <t>市本级
财政承
担金额</t>
  </si>
  <si>
    <t>专利代理机构资助</t>
  </si>
  <si>
    <t>广州嘉权专利商标事务所有限公司江门分公司</t>
  </si>
  <si>
    <t>91440703555630364T</t>
  </si>
  <si>
    <t>广州骏思知识产权代理有限公司江门分公司</t>
  </si>
  <si>
    <t>91440703MA511UM207</t>
  </si>
  <si>
    <t>广州市华学知识产权代理有限公司江门分公司</t>
  </si>
  <si>
    <t>91440703059962626B</t>
  </si>
  <si>
    <t>江门创颖专利事务所（普通合伙）</t>
  </si>
  <si>
    <t>9144070374356718XE</t>
  </si>
  <si>
    <t>专利保险资助</t>
  </si>
  <si>
    <t>江门跨越工贸有限公司</t>
  </si>
  <si>
    <t>91440700MA4UUMUC4F</t>
  </si>
  <si>
    <t>江门市蓬江区新可达机械有限公司</t>
  </si>
  <si>
    <t>91440703778312056K</t>
  </si>
  <si>
    <t>专利维权资助</t>
  </si>
  <si>
    <t>江门市大长江集团有限公司</t>
  </si>
  <si>
    <t>914407007123625608</t>
  </si>
  <si>
    <t>邓云汉</t>
  </si>
  <si>
    <t>440701195604080670</t>
  </si>
  <si>
    <t>张润球</t>
  </si>
  <si>
    <t>440721197110186525</t>
  </si>
  <si>
    <t>郭耀强</t>
  </si>
  <si>
    <t>440782197901026811</t>
  </si>
  <si>
    <t>市知识产权示范企业</t>
  </si>
  <si>
    <t>海信（广东）空调有限公司</t>
  </si>
  <si>
    <t>9144070309461386X4</t>
  </si>
  <si>
    <t>嘉宝莉化工集团股份有限公司</t>
  </si>
  <si>
    <t>91440700719259080H</t>
  </si>
  <si>
    <t>广东嘉宝莉科技材料有限公司</t>
  </si>
  <si>
    <t>91440703570162298J</t>
  </si>
  <si>
    <t>广东兴艺数字印刷股份有限公司</t>
  </si>
  <si>
    <t>91440703698156305U</t>
  </si>
  <si>
    <t>广东海信宽带科技有限公司</t>
  </si>
  <si>
    <t>9144070059896070X7</t>
  </si>
  <si>
    <t>派洛奇科技（广东）有限公司</t>
  </si>
  <si>
    <t>91440700MA4X34CU37</t>
  </si>
  <si>
    <t>广东东睦新材料有限公司</t>
  </si>
  <si>
    <t>9144070306849772XJ</t>
  </si>
  <si>
    <t>企业运营类专利导航项目</t>
  </si>
  <si>
    <t>江门市科业电器制造有限公司</t>
  </si>
  <si>
    <t>91440700680563834M</t>
  </si>
  <si>
    <t>广东四方威凯新材料有限公司</t>
  </si>
  <si>
    <t>9144070076061577X3</t>
  </si>
  <si>
    <t>广东金莱特电器股份有限公司</t>
  </si>
  <si>
    <t>91440700669806671P</t>
  </si>
  <si>
    <t>江门市植保有限公司</t>
  </si>
  <si>
    <t>91440703193925068Q</t>
  </si>
  <si>
    <t>广东道生科技股份有限公司</t>
  </si>
  <si>
    <t>91440700770160633G</t>
  </si>
  <si>
    <t>乔登卫浴（江门）有限公司</t>
  </si>
  <si>
    <t>91440700617727584R</t>
  </si>
  <si>
    <t>企业高质量专利培育项目</t>
  </si>
  <si>
    <t>广东科杰机械自动化有限公司</t>
  </si>
  <si>
    <t>91440700768414040K</t>
  </si>
  <si>
    <t>江门市德山复合材料科技有限公司</t>
  </si>
  <si>
    <t>914407035723686797</t>
  </si>
  <si>
    <r>
      <rPr>
        <sz val="10"/>
        <color indexed="8"/>
        <rFont val="宋体"/>
        <charset val="134"/>
      </rPr>
      <t>小计</t>
    </r>
  </si>
  <si>
    <t>江门市艾加得电子有限公司</t>
  </si>
  <si>
    <t>91440704557314664C</t>
  </si>
  <si>
    <t>江门市尚鑫科技有限公司</t>
  </si>
  <si>
    <t>91440704MA522KCL1Q</t>
  </si>
  <si>
    <t>江门市高华灯饰有限公司</t>
  </si>
  <si>
    <t>914407045796652385</t>
  </si>
  <si>
    <t>江门市安诺特炊具制造有限公司</t>
  </si>
  <si>
    <t>914407007592287803</t>
  </si>
  <si>
    <t>江门市德众泰工程塑胶科技有限公司</t>
  </si>
  <si>
    <t>914407045572620161</t>
  </si>
  <si>
    <t>江门市恒天科技有限公司</t>
  </si>
  <si>
    <t>91440704053704087N</t>
  </si>
  <si>
    <t>江门市高力依科技实业有限公司</t>
  </si>
  <si>
    <t>91440704682407739H</t>
  </si>
  <si>
    <t>广东华辉煌光电科技有限公司</t>
  </si>
  <si>
    <t>914407045645105325</t>
  </si>
  <si>
    <t>江门市征极光兆科技有限公司</t>
  </si>
  <si>
    <t>91440704334829660B</t>
  </si>
  <si>
    <t>江门市阪桥电子材料有限公司</t>
  </si>
  <si>
    <t>914407047929429783</t>
  </si>
  <si>
    <t>汉宇集团股份有限公司</t>
  </si>
  <si>
    <t>91440700743693645X</t>
  </si>
  <si>
    <t>量子高科（中国）生物股份有限公司</t>
  </si>
  <si>
    <t>9144070072115339X0</t>
  </si>
  <si>
    <t>江门市长优实业有限公司</t>
  </si>
  <si>
    <t>91440700758314142T</t>
  </si>
  <si>
    <t>广东普加福光电科技有限公司</t>
  </si>
  <si>
    <t>91440700572402259U</t>
  </si>
  <si>
    <t>江门新时代胶粘科技有限公司</t>
  </si>
  <si>
    <t>91440704761561558U</t>
  </si>
  <si>
    <t>江门崇达电路技术有限公司</t>
  </si>
  <si>
    <t>914407045591115534</t>
  </si>
  <si>
    <t>广东德力光电有限公司</t>
  </si>
  <si>
    <t>914407045829339349</t>
  </si>
  <si>
    <t>广东华科新材料研究院有限公司</t>
  </si>
  <si>
    <t>91440704086821589E</t>
  </si>
  <si>
    <t>广东自由之光照明实业有限公司</t>
  </si>
  <si>
    <t>91440704799380904U</t>
  </si>
  <si>
    <t>广东生和堂健康食品股份有限公司</t>
  </si>
  <si>
    <t>91440700786469109K</t>
  </si>
  <si>
    <t>国家、广东省知识产权示范、优势单位嘉奖</t>
  </si>
  <si>
    <t>江门大诚医疗器械有限公司</t>
  </si>
  <si>
    <t>9144070455174062X5</t>
  </si>
  <si>
    <t>广州新诺专利商标事务所有限公司新会分公司</t>
  </si>
  <si>
    <t>91440705MA4WRD401Q</t>
  </si>
  <si>
    <t>江门市恒卓理容器材有限公司</t>
  </si>
  <si>
    <t>91440705075136260F</t>
  </si>
  <si>
    <t>江门市想天照明科技有限公司</t>
  </si>
  <si>
    <t>9144070557794003X1</t>
  </si>
  <si>
    <t>华冠新型材料股份有限公司</t>
  </si>
  <si>
    <t>91440705722461415J</t>
  </si>
  <si>
    <t>江门市长河化工实业集团有限公司</t>
  </si>
  <si>
    <t>91440700740811714K</t>
  </si>
  <si>
    <t>江门市保值久机电有限公司</t>
  </si>
  <si>
    <t>91440700766552984X</t>
  </si>
  <si>
    <t>江门丽宫国际食品股份有限公司</t>
  </si>
  <si>
    <t>91440705757855166E</t>
  </si>
  <si>
    <t>广东慧信环保有限公司</t>
  </si>
  <si>
    <t>91440703749966245X</t>
  </si>
  <si>
    <t>江门气派摩托车有限公司</t>
  </si>
  <si>
    <t>9144070573989986XH</t>
  </si>
  <si>
    <t>特一药业集团股份有限公司</t>
  </si>
  <si>
    <t>91440700738598678Q</t>
  </si>
  <si>
    <t>广东海亮铜业有限公司</t>
  </si>
  <si>
    <t>91440781334760851L</t>
  </si>
  <si>
    <t>台山市东扩钢构有限公司</t>
  </si>
  <si>
    <t>91440700778349983Y</t>
  </si>
  <si>
    <t>台山市金桥铝型材厂有限公司</t>
  </si>
  <si>
    <t>914407006177307912</t>
  </si>
  <si>
    <t>台山市心华药用包装有限公司</t>
  </si>
  <si>
    <t>91440781730486348L</t>
  </si>
  <si>
    <t>开平市南珠卫浴科技有限公司</t>
  </si>
  <si>
    <t>91440783555616677X</t>
  </si>
  <si>
    <t>邝家成</t>
  </si>
  <si>
    <t>440783198104120814</t>
  </si>
  <si>
    <t>关佩玲</t>
  </si>
  <si>
    <t>440782198902042121</t>
  </si>
  <si>
    <t>广东敞开电气有限公司</t>
  </si>
  <si>
    <t>91440783345479475J</t>
  </si>
  <si>
    <t>海鸿电气有限公司</t>
  </si>
  <si>
    <t>91440783707548387R</t>
  </si>
  <si>
    <t>广东花王涂料有限公司</t>
  </si>
  <si>
    <t>91440783682494107K</t>
  </si>
  <si>
    <t>开平市高美空调设备有限公司</t>
  </si>
  <si>
    <t>9144078357239122XR</t>
  </si>
  <si>
    <t>广东德康化工实业有限公司</t>
  </si>
  <si>
    <t>91440783712225291Q</t>
  </si>
  <si>
    <t>开平市瑞霖淋浴科技有限公司</t>
  </si>
  <si>
    <t>91440783789489578P</t>
  </si>
  <si>
    <t>广东汉特科技有限公司</t>
  </si>
  <si>
    <t>914407847578540672</t>
  </si>
  <si>
    <t>雅图高新材料有限公司</t>
  </si>
  <si>
    <t>914407847606057909</t>
  </si>
  <si>
    <t>鹤山市协力机械有限公司</t>
  </si>
  <si>
    <t>91440784669871529D</t>
  </si>
  <si>
    <t>江门市鹏程头盔有限公司</t>
  </si>
  <si>
    <t>9144070076934075X4</t>
  </si>
  <si>
    <t>广东红日星实业有限公司</t>
  </si>
  <si>
    <t>9144078476380332XE</t>
  </si>
  <si>
    <t>恩平锦兴纺织印染企业有限公司</t>
  </si>
  <si>
    <t>91440700774018896L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</si>
</sst>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00000"/>
  </numFmts>
  <fonts count="11">
    <font>
      <sz val="11"/>
      <color indexed="8"/>
      <name val="宋体"/>
      <charset val="134"/>
    </font>
    <font>
      <sz val="18"/>
      <color indexed="8"/>
      <name val="方正大标宋_GBK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Arial"/>
      <charset val="134"/>
    </font>
    <font>
      <sz val="14"/>
      <color indexed="8"/>
      <name val="宋体"/>
      <charset val="134"/>
    </font>
    <font>
      <sz val="16"/>
      <color indexed="8"/>
      <name val="仿宋_GB2312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B12" sqref="B12"/>
    </sheetView>
  </sheetViews>
  <sheetFormatPr defaultColWidth="9" defaultRowHeight="13.5" outlineLevelRow="6"/>
  <cols>
    <col min="1" max="1" width="24" customWidth="1"/>
    <col min="2" max="2" width="13.375" customWidth="1"/>
    <col min="3" max="3" width="12.875" customWidth="1"/>
    <col min="4" max="4" width="13.875" customWidth="1"/>
    <col min="5" max="5" width="11.125" customWidth="1"/>
    <col min="6" max="6" width="13" customWidth="1"/>
    <col min="7" max="7" width="12.375" customWidth="1"/>
    <col min="8" max="8" width="12.5" customWidth="1"/>
    <col min="9" max="9" width="19.875" customWidth="1"/>
  </cols>
  <sheetData>
    <row r="1" ht="36.95" customHeight="1" spans="1:1">
      <c r="A1" s="27" t="s">
        <v>0</v>
      </c>
    </row>
    <row r="2" s="26" customFormat="1" ht="51" customHeight="1" spans="1:9">
      <c r="A2" s="28" t="s">
        <v>1</v>
      </c>
      <c r="B2" s="29"/>
      <c r="C2" s="29"/>
      <c r="D2" s="29"/>
      <c r="E2" s="29"/>
      <c r="F2" s="29"/>
      <c r="G2" s="29"/>
      <c r="H2" s="29"/>
      <c r="I2" s="29"/>
    </row>
    <row r="3" ht="24" customHeight="1" spans="1:9">
      <c r="A3" s="30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</row>
    <row r="4" ht="30" customHeight="1" spans="1:9">
      <c r="A4" s="32"/>
      <c r="B4" s="31"/>
      <c r="C4" s="33"/>
      <c r="D4" s="31"/>
      <c r="E4" s="31"/>
      <c r="F4" s="31"/>
      <c r="G4" s="31"/>
      <c r="H4" s="31"/>
      <c r="I4" s="31"/>
    </row>
    <row r="5" ht="59.1" customHeight="1" spans="1:9">
      <c r="A5" s="31" t="s">
        <v>11</v>
      </c>
      <c r="B5" s="31">
        <v>106.9395</v>
      </c>
      <c r="C5" s="31">
        <v>91.98</v>
      </c>
      <c r="D5" s="31">
        <v>41.58</v>
      </c>
      <c r="E5" s="31">
        <v>48</v>
      </c>
      <c r="F5" s="31">
        <v>44.15</v>
      </c>
      <c r="G5" s="31">
        <v>30.9</v>
      </c>
      <c r="H5" s="31">
        <v>15</v>
      </c>
      <c r="I5" s="31">
        <v>378.5495</v>
      </c>
    </row>
    <row r="6" ht="59.1" customHeight="1" spans="1:9">
      <c r="A6" s="31" t="s">
        <v>12</v>
      </c>
      <c r="B6" s="31">
        <v>249.5255</v>
      </c>
      <c r="C6" s="31">
        <v>214.62</v>
      </c>
      <c r="D6" s="31">
        <v>97.02</v>
      </c>
      <c r="E6" s="31">
        <v>48</v>
      </c>
      <c r="F6" s="31">
        <v>44.15</v>
      </c>
      <c r="G6" s="31">
        <v>72.1</v>
      </c>
      <c r="H6" s="31">
        <v>15</v>
      </c>
      <c r="I6" s="31">
        <v>740.4155</v>
      </c>
    </row>
    <row r="7" ht="59.1" customHeight="1" spans="1:9">
      <c r="A7" s="31" t="s">
        <v>13</v>
      </c>
      <c r="B7" s="31">
        <v>356.465</v>
      </c>
      <c r="C7" s="31">
        <v>306.6</v>
      </c>
      <c r="D7" s="31">
        <v>138.6</v>
      </c>
      <c r="E7" s="31">
        <v>96</v>
      </c>
      <c r="F7" s="31">
        <v>88.3</v>
      </c>
      <c r="G7" s="31">
        <v>103</v>
      </c>
      <c r="H7" s="31">
        <v>30</v>
      </c>
      <c r="I7" s="31">
        <v>1118.965</v>
      </c>
    </row>
  </sheetData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7" right="0.7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5"/>
  <sheetViews>
    <sheetView view="pageBreakPreview" zoomScale="75" zoomScaleNormal="100" zoomScaleSheetLayoutView="75" topLeftCell="A62" workbookViewId="0">
      <selection activeCell="C95" sqref="C95"/>
    </sheetView>
  </sheetViews>
  <sheetFormatPr defaultColWidth="9" defaultRowHeight="13.5" outlineLevelCol="7"/>
  <cols>
    <col min="1" max="1" width="3.875" style="1" customWidth="1"/>
    <col min="2" max="2" width="14.9583333333333" style="2" customWidth="1"/>
    <col min="3" max="3" width="5.875" style="3" customWidth="1"/>
    <col min="4" max="4" width="23.875" style="2" customWidth="1"/>
    <col min="5" max="5" width="21.25" customWidth="1"/>
    <col min="6" max="6" width="10" customWidth="1"/>
    <col min="7" max="7" width="8.375" customWidth="1"/>
    <col min="8" max="8" width="10.2416666666667" customWidth="1"/>
  </cols>
  <sheetData>
    <row r="1" ht="27" customHeight="1" spans="1:3">
      <c r="A1" s="1" t="s">
        <v>14</v>
      </c>
      <c r="B1" s="4"/>
      <c r="C1" s="5"/>
    </row>
    <row r="2" ht="45" customHeight="1" spans="1:8">
      <c r="A2" s="6" t="s">
        <v>15</v>
      </c>
      <c r="B2" s="6"/>
      <c r="C2" s="6"/>
      <c r="D2" s="6"/>
      <c r="E2" s="6"/>
      <c r="F2" s="6"/>
      <c r="G2" s="6"/>
      <c r="H2" s="6"/>
    </row>
    <row r="3" ht="36" customHeight="1" spans="1:8">
      <c r="A3" s="7" t="s">
        <v>16</v>
      </c>
      <c r="B3" s="8" t="s">
        <v>17</v>
      </c>
      <c r="C3" s="9" t="s">
        <v>18</v>
      </c>
      <c r="D3" s="8" t="s">
        <v>19</v>
      </c>
      <c r="E3" s="9" t="s">
        <v>20</v>
      </c>
      <c r="F3" s="10" t="s">
        <v>21</v>
      </c>
      <c r="G3" s="10"/>
      <c r="H3" s="10"/>
    </row>
    <row r="4" ht="55" customHeight="1" spans="1:8">
      <c r="A4" s="11"/>
      <c r="B4" s="12"/>
      <c r="C4" s="13"/>
      <c r="D4" s="12"/>
      <c r="E4" s="14"/>
      <c r="F4" s="15" t="s">
        <v>22</v>
      </c>
      <c r="G4" s="15" t="s">
        <v>23</v>
      </c>
      <c r="H4" s="15" t="s">
        <v>12</v>
      </c>
    </row>
    <row r="5" ht="27" spans="1:8">
      <c r="A5" s="16" t="s">
        <v>3</v>
      </c>
      <c r="B5" s="12" t="s">
        <v>24</v>
      </c>
      <c r="C5" s="13">
        <v>1</v>
      </c>
      <c r="D5" s="12" t="s">
        <v>25</v>
      </c>
      <c r="E5" s="17" t="s">
        <v>26</v>
      </c>
      <c r="F5" s="18">
        <v>200000</v>
      </c>
      <c r="G5" s="19">
        <f>F5*0.3</f>
        <v>60000</v>
      </c>
      <c r="H5" s="19">
        <f>F5*0.7</f>
        <v>140000</v>
      </c>
    </row>
    <row r="6" ht="27" spans="1:8">
      <c r="A6" s="16"/>
      <c r="B6" s="12"/>
      <c r="C6" s="13">
        <v>2</v>
      </c>
      <c r="D6" s="12" t="s">
        <v>27</v>
      </c>
      <c r="E6" s="17" t="s">
        <v>28</v>
      </c>
      <c r="F6" s="18">
        <v>22500</v>
      </c>
      <c r="G6" s="19">
        <f t="shared" ref="G6" si="0">F6*0.3</f>
        <v>6750</v>
      </c>
      <c r="H6" s="19">
        <f t="shared" ref="H6" si="1">F6*0.7</f>
        <v>15750</v>
      </c>
    </row>
    <row r="7" ht="27" spans="1:8">
      <c r="A7" s="16"/>
      <c r="B7" s="12"/>
      <c r="C7" s="13">
        <v>3</v>
      </c>
      <c r="D7" s="12" t="s">
        <v>29</v>
      </c>
      <c r="E7" s="17" t="s">
        <v>30</v>
      </c>
      <c r="F7" s="18">
        <v>2500</v>
      </c>
      <c r="G7" s="19">
        <f t="shared" ref="G7:G47" si="2">F7*0.3</f>
        <v>750</v>
      </c>
      <c r="H7" s="19">
        <f t="shared" ref="H7:H47" si="3">F7*0.7</f>
        <v>1750</v>
      </c>
    </row>
    <row r="8" ht="27" spans="1:8">
      <c r="A8" s="16"/>
      <c r="B8" s="12"/>
      <c r="C8" s="13">
        <v>4</v>
      </c>
      <c r="D8" s="12" t="s">
        <v>31</v>
      </c>
      <c r="E8" s="17" t="s">
        <v>32</v>
      </c>
      <c r="F8" s="18">
        <v>7500</v>
      </c>
      <c r="G8" s="19">
        <f>F8*0.3</f>
        <v>2250</v>
      </c>
      <c r="H8" s="19">
        <f>F8*0.7</f>
        <v>5250</v>
      </c>
    </row>
    <row r="9" ht="27" spans="1:8">
      <c r="A9" s="16"/>
      <c r="B9" s="12" t="s">
        <v>33</v>
      </c>
      <c r="C9" s="13">
        <v>5</v>
      </c>
      <c r="D9" s="12" t="s">
        <v>25</v>
      </c>
      <c r="E9" s="17" t="s">
        <v>26</v>
      </c>
      <c r="F9" s="18">
        <v>20000</v>
      </c>
      <c r="G9" s="19">
        <f>F9*0.3</f>
        <v>6000</v>
      </c>
      <c r="H9" s="19">
        <f>F9*0.7</f>
        <v>14000</v>
      </c>
    </row>
    <row r="10" spans="1:8">
      <c r="A10" s="16"/>
      <c r="B10" s="12"/>
      <c r="C10" s="13">
        <v>6</v>
      </c>
      <c r="D10" s="12" t="s">
        <v>34</v>
      </c>
      <c r="E10" s="17" t="s">
        <v>35</v>
      </c>
      <c r="F10" s="18">
        <v>2000</v>
      </c>
      <c r="G10" s="19">
        <f>F10*0.3</f>
        <v>600</v>
      </c>
      <c r="H10" s="19">
        <f>F10*0.7</f>
        <v>1400</v>
      </c>
    </row>
    <row r="11" ht="27" spans="1:8">
      <c r="A11" s="16"/>
      <c r="B11" s="12"/>
      <c r="C11" s="13">
        <v>7</v>
      </c>
      <c r="D11" s="12" t="s">
        <v>36</v>
      </c>
      <c r="E11" s="17" t="s">
        <v>37</v>
      </c>
      <c r="F11" s="18">
        <v>150</v>
      </c>
      <c r="G11" s="19">
        <f>F11*0.3</f>
        <v>45</v>
      </c>
      <c r="H11" s="19">
        <f>F11*0.7</f>
        <v>105</v>
      </c>
    </row>
    <row r="12" spans="1:8">
      <c r="A12" s="16"/>
      <c r="B12" s="12" t="s">
        <v>38</v>
      </c>
      <c r="C12" s="13">
        <v>8</v>
      </c>
      <c r="D12" s="12" t="s">
        <v>39</v>
      </c>
      <c r="E12" s="17" t="s">
        <v>40</v>
      </c>
      <c r="F12" s="18">
        <v>50000</v>
      </c>
      <c r="G12" s="19">
        <f>F12*0.3</f>
        <v>15000</v>
      </c>
      <c r="H12" s="19">
        <f>F12*0.7</f>
        <v>35000</v>
      </c>
    </row>
    <row r="13" spans="1:8">
      <c r="A13" s="16"/>
      <c r="B13" s="12"/>
      <c r="C13" s="13">
        <v>9</v>
      </c>
      <c r="D13" s="12" t="s">
        <v>39</v>
      </c>
      <c r="E13" s="17" t="s">
        <v>40</v>
      </c>
      <c r="F13" s="18">
        <v>50000</v>
      </c>
      <c r="G13" s="19">
        <f>F13*0.3</f>
        <v>15000</v>
      </c>
      <c r="H13" s="19">
        <f>F13*0.7</f>
        <v>35000</v>
      </c>
    </row>
    <row r="14" spans="1:8">
      <c r="A14" s="16"/>
      <c r="B14" s="12"/>
      <c r="C14" s="13">
        <v>10</v>
      </c>
      <c r="D14" s="12" t="s">
        <v>39</v>
      </c>
      <c r="E14" s="17" t="s">
        <v>40</v>
      </c>
      <c r="F14" s="18">
        <v>50000</v>
      </c>
      <c r="G14" s="19">
        <f>F14*0.3</f>
        <v>15000</v>
      </c>
      <c r="H14" s="19">
        <f>F14*0.7</f>
        <v>35000</v>
      </c>
    </row>
    <row r="15" spans="1:8">
      <c r="A15" s="16"/>
      <c r="B15" s="12"/>
      <c r="C15" s="13">
        <v>11</v>
      </c>
      <c r="D15" s="12" t="s">
        <v>39</v>
      </c>
      <c r="E15" s="17" t="s">
        <v>40</v>
      </c>
      <c r="F15" s="18">
        <v>50000</v>
      </c>
      <c r="G15" s="19">
        <f>F15*0.3</f>
        <v>15000</v>
      </c>
      <c r="H15" s="19">
        <f>F15*0.7</f>
        <v>35000</v>
      </c>
    </row>
    <row r="16" spans="1:8">
      <c r="A16" s="16"/>
      <c r="B16" s="12"/>
      <c r="C16" s="13">
        <v>12</v>
      </c>
      <c r="D16" s="12" t="s">
        <v>39</v>
      </c>
      <c r="E16" s="17" t="s">
        <v>40</v>
      </c>
      <c r="F16" s="18">
        <v>50000</v>
      </c>
      <c r="G16" s="19">
        <f>F16*0.3</f>
        <v>15000</v>
      </c>
      <c r="H16" s="19">
        <f>F16*0.7</f>
        <v>35000</v>
      </c>
    </row>
    <row r="17" spans="1:8">
      <c r="A17" s="16"/>
      <c r="B17" s="12"/>
      <c r="C17" s="13">
        <v>13</v>
      </c>
      <c r="D17" s="12" t="s">
        <v>39</v>
      </c>
      <c r="E17" s="17" t="s">
        <v>40</v>
      </c>
      <c r="F17" s="18">
        <v>50000</v>
      </c>
      <c r="G17" s="19">
        <f>F17*0.3</f>
        <v>15000</v>
      </c>
      <c r="H17" s="19">
        <f>F17*0.7</f>
        <v>35000</v>
      </c>
    </row>
    <row r="18" spans="1:8">
      <c r="A18" s="16"/>
      <c r="B18" s="12"/>
      <c r="C18" s="13">
        <v>14</v>
      </c>
      <c r="D18" s="12" t="s">
        <v>41</v>
      </c>
      <c r="E18" s="17" t="s">
        <v>42</v>
      </c>
      <c r="F18" s="18">
        <v>50000</v>
      </c>
      <c r="G18" s="19">
        <f>F18*0.3</f>
        <v>15000</v>
      </c>
      <c r="H18" s="19">
        <f>F18*0.7</f>
        <v>35000</v>
      </c>
    </row>
    <row r="19" spans="1:8">
      <c r="A19" s="16"/>
      <c r="B19" s="12"/>
      <c r="C19" s="13">
        <v>15</v>
      </c>
      <c r="D19" s="12" t="s">
        <v>43</v>
      </c>
      <c r="E19" s="17" t="s">
        <v>44</v>
      </c>
      <c r="F19" s="18">
        <v>50000</v>
      </c>
      <c r="G19" s="19">
        <f>F19*0.3</f>
        <v>15000</v>
      </c>
      <c r="H19" s="19">
        <f>F19*0.7</f>
        <v>35000</v>
      </c>
    </row>
    <row r="20" spans="1:8">
      <c r="A20" s="16"/>
      <c r="B20" s="12"/>
      <c r="C20" s="13">
        <v>16</v>
      </c>
      <c r="D20" s="12" t="s">
        <v>41</v>
      </c>
      <c r="E20" s="17" t="s">
        <v>42</v>
      </c>
      <c r="F20" s="18">
        <v>50000</v>
      </c>
      <c r="G20" s="19">
        <f>F20*0.3</f>
        <v>15000</v>
      </c>
      <c r="H20" s="19">
        <f>F20*0.7</f>
        <v>35000</v>
      </c>
    </row>
    <row r="21" spans="1:8">
      <c r="A21" s="16"/>
      <c r="B21" s="12"/>
      <c r="C21" s="13">
        <v>17</v>
      </c>
      <c r="D21" s="12" t="s">
        <v>45</v>
      </c>
      <c r="E21" s="17" t="s">
        <v>46</v>
      </c>
      <c r="F21" s="18">
        <v>50000</v>
      </c>
      <c r="G21" s="19">
        <f>F21*0.3</f>
        <v>15000</v>
      </c>
      <c r="H21" s="19">
        <f>F21*0.7</f>
        <v>35000</v>
      </c>
    </row>
    <row r="22" spans="1:8">
      <c r="A22" s="16"/>
      <c r="B22" s="12" t="s">
        <v>47</v>
      </c>
      <c r="C22" s="13">
        <v>18</v>
      </c>
      <c r="D22" s="12" t="s">
        <v>48</v>
      </c>
      <c r="E22" s="17" t="s">
        <v>49</v>
      </c>
      <c r="F22" s="20">
        <v>30000</v>
      </c>
      <c r="G22" s="19">
        <f>F22*0.3</f>
        <v>9000</v>
      </c>
      <c r="H22" s="19">
        <f>F22*0.7</f>
        <v>21000</v>
      </c>
    </row>
    <row r="23" ht="27" spans="1:8">
      <c r="A23" s="16"/>
      <c r="B23" s="12"/>
      <c r="C23" s="13">
        <v>19</v>
      </c>
      <c r="D23" s="12" t="s">
        <v>50</v>
      </c>
      <c r="E23" s="17" t="s">
        <v>51</v>
      </c>
      <c r="F23" s="20">
        <v>30000</v>
      </c>
      <c r="G23" s="19">
        <f>F23*0.3</f>
        <v>9000</v>
      </c>
      <c r="H23" s="19">
        <f>F23*0.7</f>
        <v>21000</v>
      </c>
    </row>
    <row r="24" ht="27" spans="1:8">
      <c r="A24" s="16"/>
      <c r="B24" s="12"/>
      <c r="C24" s="13">
        <v>20</v>
      </c>
      <c r="D24" s="12" t="s">
        <v>52</v>
      </c>
      <c r="E24" s="17" t="s">
        <v>53</v>
      </c>
      <c r="F24" s="20">
        <v>30000</v>
      </c>
      <c r="G24" s="19">
        <f>F24*0.3</f>
        <v>9000</v>
      </c>
      <c r="H24" s="19">
        <f>F24*0.7</f>
        <v>21000</v>
      </c>
    </row>
    <row r="25" ht="27" spans="1:8">
      <c r="A25" s="16"/>
      <c r="B25" s="12"/>
      <c r="C25" s="13">
        <v>21</v>
      </c>
      <c r="D25" s="12" t="s">
        <v>54</v>
      </c>
      <c r="E25" s="17" t="s">
        <v>55</v>
      </c>
      <c r="F25" s="17">
        <v>30000</v>
      </c>
      <c r="G25" s="19">
        <f>F25*0.3</f>
        <v>9000</v>
      </c>
      <c r="H25" s="19">
        <f>F25*0.7</f>
        <v>21000</v>
      </c>
    </row>
    <row r="26" spans="1:8">
      <c r="A26" s="16"/>
      <c r="B26" s="12"/>
      <c r="C26" s="13">
        <v>22</v>
      </c>
      <c r="D26" s="12" t="s">
        <v>56</v>
      </c>
      <c r="E26" s="17" t="s">
        <v>57</v>
      </c>
      <c r="F26" s="17">
        <v>30000</v>
      </c>
      <c r="G26" s="19">
        <f>F26*0.3</f>
        <v>9000</v>
      </c>
      <c r="H26" s="19">
        <f>F26*0.7</f>
        <v>21000</v>
      </c>
    </row>
    <row r="27" ht="27" spans="1:8">
      <c r="A27" s="16"/>
      <c r="B27" s="12"/>
      <c r="C27" s="13">
        <v>23</v>
      </c>
      <c r="D27" s="12" t="s">
        <v>58</v>
      </c>
      <c r="E27" s="17" t="s">
        <v>59</v>
      </c>
      <c r="F27" s="17">
        <v>30000</v>
      </c>
      <c r="G27" s="19">
        <f>F27*0.3</f>
        <v>9000</v>
      </c>
      <c r="H27" s="19">
        <f>F27*0.7</f>
        <v>21000</v>
      </c>
    </row>
    <row r="28" spans="1:8">
      <c r="A28" s="16"/>
      <c r="B28" s="12"/>
      <c r="C28" s="13">
        <v>24</v>
      </c>
      <c r="D28" s="12" t="s">
        <v>60</v>
      </c>
      <c r="E28" s="17" t="s">
        <v>61</v>
      </c>
      <c r="F28" s="17">
        <v>30000</v>
      </c>
      <c r="G28" s="19">
        <f>F28*0.3</f>
        <v>9000</v>
      </c>
      <c r="H28" s="19">
        <f>F28*0.7</f>
        <v>21000</v>
      </c>
    </row>
    <row r="29" ht="30" customHeight="1" spans="1:8">
      <c r="A29" s="16"/>
      <c r="B29" s="21" t="s">
        <v>62</v>
      </c>
      <c r="C29" s="13">
        <v>25</v>
      </c>
      <c r="D29" s="12" t="s">
        <v>50</v>
      </c>
      <c r="E29" s="17" t="s">
        <v>51</v>
      </c>
      <c r="F29" s="17">
        <v>200000</v>
      </c>
      <c r="G29" s="19">
        <f>F29*0.3</f>
        <v>60000</v>
      </c>
      <c r="H29" s="19">
        <f>F29*0.7</f>
        <v>140000</v>
      </c>
    </row>
    <row r="30" spans="1:8">
      <c r="A30" s="16"/>
      <c r="B30" s="21"/>
      <c r="C30" s="13">
        <v>26</v>
      </c>
      <c r="D30" s="12" t="s">
        <v>48</v>
      </c>
      <c r="E30" s="17" t="s">
        <v>49</v>
      </c>
      <c r="F30" s="17">
        <v>200000</v>
      </c>
      <c r="G30" s="19">
        <f>F30*0.3</f>
        <v>60000</v>
      </c>
      <c r="H30" s="19">
        <f>F30*0.7</f>
        <v>140000</v>
      </c>
    </row>
    <row r="31" ht="27" spans="1:8">
      <c r="A31" s="16"/>
      <c r="B31" s="21"/>
      <c r="C31" s="13">
        <v>27</v>
      </c>
      <c r="D31" s="12" t="s">
        <v>63</v>
      </c>
      <c r="E31" s="17" t="s">
        <v>64</v>
      </c>
      <c r="F31" s="17">
        <v>200000</v>
      </c>
      <c r="G31" s="19">
        <f>F31*0.3</f>
        <v>60000</v>
      </c>
      <c r="H31" s="19">
        <f>F31*0.7</f>
        <v>140000</v>
      </c>
    </row>
    <row r="32" ht="27" spans="1:8">
      <c r="A32" s="16"/>
      <c r="B32" s="21"/>
      <c r="C32" s="13">
        <v>28</v>
      </c>
      <c r="D32" s="12" t="s">
        <v>65</v>
      </c>
      <c r="E32" s="17" t="s">
        <v>66</v>
      </c>
      <c r="F32" s="17">
        <v>200000</v>
      </c>
      <c r="G32" s="19">
        <f>F32*0.3</f>
        <v>60000</v>
      </c>
      <c r="H32" s="19">
        <f>F32*0.7</f>
        <v>140000</v>
      </c>
    </row>
    <row r="33" ht="27" spans="1:8">
      <c r="A33" s="16"/>
      <c r="B33" s="21"/>
      <c r="C33" s="13">
        <v>29</v>
      </c>
      <c r="D33" s="12" t="s">
        <v>67</v>
      </c>
      <c r="E33" s="17" t="s">
        <v>68</v>
      </c>
      <c r="F33" s="17">
        <v>200000</v>
      </c>
      <c r="G33" s="19">
        <f>F33*0.3</f>
        <v>60000</v>
      </c>
      <c r="H33" s="19">
        <f>F33*0.7</f>
        <v>140000</v>
      </c>
    </row>
    <row r="34" spans="1:8">
      <c r="A34" s="16" t="s">
        <v>3</v>
      </c>
      <c r="B34" s="21" t="s">
        <v>62</v>
      </c>
      <c r="C34" s="13">
        <v>30</v>
      </c>
      <c r="D34" s="12" t="s">
        <v>69</v>
      </c>
      <c r="E34" s="17" t="s">
        <v>70</v>
      </c>
      <c r="F34" s="17">
        <v>200000</v>
      </c>
      <c r="G34" s="19">
        <f>F34*0.3</f>
        <v>60000</v>
      </c>
      <c r="H34" s="19">
        <f>F34*0.7</f>
        <v>140000</v>
      </c>
    </row>
    <row r="35" spans="1:8">
      <c r="A35" s="16"/>
      <c r="B35" s="21"/>
      <c r="C35" s="13">
        <v>31</v>
      </c>
      <c r="D35" s="12" t="s">
        <v>60</v>
      </c>
      <c r="E35" s="17" t="s">
        <v>61</v>
      </c>
      <c r="F35" s="17">
        <v>200000</v>
      </c>
      <c r="G35" s="19">
        <f>F35*0.3</f>
        <v>60000</v>
      </c>
      <c r="H35" s="19">
        <f>F35*0.7</f>
        <v>140000</v>
      </c>
    </row>
    <row r="36" spans="1:8">
      <c r="A36" s="16"/>
      <c r="B36" s="21"/>
      <c r="C36" s="13">
        <v>32</v>
      </c>
      <c r="D36" s="12" t="s">
        <v>71</v>
      </c>
      <c r="E36" s="17" t="s">
        <v>72</v>
      </c>
      <c r="F36" s="17">
        <v>200000</v>
      </c>
      <c r="G36" s="19">
        <f>F36*0.3</f>
        <v>60000</v>
      </c>
      <c r="H36" s="19">
        <f>F36*0.7</f>
        <v>140000</v>
      </c>
    </row>
    <row r="37" spans="1:8">
      <c r="A37" s="16"/>
      <c r="B37" s="21"/>
      <c r="C37" s="13">
        <v>33</v>
      </c>
      <c r="D37" s="12" t="s">
        <v>73</v>
      </c>
      <c r="E37" s="17" t="s">
        <v>74</v>
      </c>
      <c r="F37" s="17">
        <v>200000</v>
      </c>
      <c r="G37" s="19">
        <f>F37*0.3</f>
        <v>60000</v>
      </c>
      <c r="H37" s="19">
        <f>F37*0.7</f>
        <v>140000</v>
      </c>
    </row>
    <row r="38" ht="27" spans="1:8">
      <c r="A38" s="16"/>
      <c r="B38" s="12" t="s">
        <v>75</v>
      </c>
      <c r="C38" s="13">
        <v>34</v>
      </c>
      <c r="D38" s="12" t="s">
        <v>50</v>
      </c>
      <c r="E38" s="17" t="s">
        <v>51</v>
      </c>
      <c r="F38" s="17">
        <v>100000</v>
      </c>
      <c r="G38" s="19">
        <f>F38*0.3</f>
        <v>30000</v>
      </c>
      <c r="H38" s="19">
        <f>F38*0.7</f>
        <v>70000</v>
      </c>
    </row>
    <row r="39" spans="1:8">
      <c r="A39" s="16"/>
      <c r="B39" s="12"/>
      <c r="C39" s="13">
        <v>35</v>
      </c>
      <c r="D39" s="12" t="s">
        <v>48</v>
      </c>
      <c r="E39" s="17" t="s">
        <v>49</v>
      </c>
      <c r="F39" s="17">
        <v>100000</v>
      </c>
      <c r="G39" s="19">
        <f>F39*0.3</f>
        <v>30000</v>
      </c>
      <c r="H39" s="19">
        <f>F39*0.7</f>
        <v>70000</v>
      </c>
    </row>
    <row r="40" ht="27" spans="1:8">
      <c r="A40" s="16"/>
      <c r="B40" s="12"/>
      <c r="C40" s="13">
        <v>36</v>
      </c>
      <c r="D40" s="12" t="s">
        <v>65</v>
      </c>
      <c r="E40" s="17" t="s">
        <v>66</v>
      </c>
      <c r="F40" s="17">
        <v>100000</v>
      </c>
      <c r="G40" s="19">
        <f>F40*0.3</f>
        <v>30000</v>
      </c>
      <c r="H40" s="19">
        <f>F40*0.7</f>
        <v>70000</v>
      </c>
    </row>
    <row r="41" ht="27" spans="1:8">
      <c r="A41" s="16"/>
      <c r="B41" s="12"/>
      <c r="C41" s="13">
        <v>37</v>
      </c>
      <c r="D41" s="12" t="s">
        <v>67</v>
      </c>
      <c r="E41" s="17" t="s">
        <v>68</v>
      </c>
      <c r="F41" s="17">
        <v>100000</v>
      </c>
      <c r="G41" s="19">
        <f>F41*0.3</f>
        <v>30000</v>
      </c>
      <c r="H41" s="19">
        <f>F41*0.7</f>
        <v>70000</v>
      </c>
    </row>
    <row r="42" ht="27" spans="1:8">
      <c r="A42" s="16"/>
      <c r="B42" s="12"/>
      <c r="C42" s="13">
        <v>38</v>
      </c>
      <c r="D42" s="12" t="s">
        <v>76</v>
      </c>
      <c r="E42" s="17" t="s">
        <v>77</v>
      </c>
      <c r="F42" s="17">
        <v>100000</v>
      </c>
      <c r="G42" s="19">
        <f>F42*0.3</f>
        <v>30000</v>
      </c>
      <c r="H42" s="19">
        <f>F42*0.7</f>
        <v>70000</v>
      </c>
    </row>
    <row r="43" spans="1:8">
      <c r="A43" s="16"/>
      <c r="B43" s="12"/>
      <c r="C43" s="13">
        <v>39</v>
      </c>
      <c r="D43" s="12" t="s">
        <v>69</v>
      </c>
      <c r="E43" s="17" t="s">
        <v>70</v>
      </c>
      <c r="F43" s="17">
        <v>100000</v>
      </c>
      <c r="G43" s="19">
        <f>F43*0.3</f>
        <v>30000</v>
      </c>
      <c r="H43" s="19">
        <f>F43*0.7</f>
        <v>70000</v>
      </c>
    </row>
    <row r="44" ht="27" spans="1:8">
      <c r="A44" s="16"/>
      <c r="B44" s="12"/>
      <c r="C44" s="13">
        <v>40</v>
      </c>
      <c r="D44" s="12" t="s">
        <v>63</v>
      </c>
      <c r="E44" s="17" t="s">
        <v>64</v>
      </c>
      <c r="F44" s="17">
        <v>100000</v>
      </c>
      <c r="G44" s="19">
        <f>F44*0.3</f>
        <v>30000</v>
      </c>
      <c r="H44" s="19">
        <f>F44*0.7</f>
        <v>70000</v>
      </c>
    </row>
    <row r="45" ht="27" spans="1:8">
      <c r="A45" s="16"/>
      <c r="B45" s="12"/>
      <c r="C45" s="13">
        <v>41</v>
      </c>
      <c r="D45" s="12" t="s">
        <v>78</v>
      </c>
      <c r="E45" s="17" t="s">
        <v>79</v>
      </c>
      <c r="F45" s="17">
        <v>100000</v>
      </c>
      <c r="G45" s="19">
        <f>F45*0.3</f>
        <v>30000</v>
      </c>
      <c r="H45" s="19">
        <f>F45*0.7</f>
        <v>70000</v>
      </c>
    </row>
    <row r="46" spans="1:8">
      <c r="A46" s="16"/>
      <c r="B46" s="12"/>
      <c r="C46" s="13"/>
      <c r="D46" s="12"/>
      <c r="E46" s="22" t="s">
        <v>80</v>
      </c>
      <c r="F46" s="19">
        <f>SUM(F5:F45)</f>
        <v>3564650</v>
      </c>
      <c r="G46" s="19">
        <f>F46*0.3</f>
        <v>1069395</v>
      </c>
      <c r="H46" s="19">
        <f>F46*0.7</f>
        <v>2495255</v>
      </c>
    </row>
    <row r="47" spans="1:8">
      <c r="A47" s="16" t="s">
        <v>4</v>
      </c>
      <c r="B47" s="12" t="s">
        <v>33</v>
      </c>
      <c r="C47" s="13">
        <v>42</v>
      </c>
      <c r="D47" s="12" t="s">
        <v>81</v>
      </c>
      <c r="E47" s="17" t="s">
        <v>82</v>
      </c>
      <c r="F47" s="18">
        <v>4000</v>
      </c>
      <c r="G47" s="19">
        <f>F47*0.3</f>
        <v>1200</v>
      </c>
      <c r="H47" s="19">
        <f>F47*0.7</f>
        <v>2800</v>
      </c>
    </row>
    <row r="48" spans="1:8">
      <c r="A48" s="16"/>
      <c r="B48" s="12"/>
      <c r="C48" s="13">
        <v>43</v>
      </c>
      <c r="D48" s="12" t="s">
        <v>83</v>
      </c>
      <c r="E48" s="17" t="s">
        <v>84</v>
      </c>
      <c r="F48" s="18">
        <v>2000</v>
      </c>
      <c r="G48" s="19">
        <f t="shared" ref="G48" si="4">F48*0.3</f>
        <v>600</v>
      </c>
      <c r="H48" s="19">
        <f t="shared" ref="H48" si="5">F48*0.7</f>
        <v>1400</v>
      </c>
    </row>
    <row r="49" spans="1:8">
      <c r="A49" s="16"/>
      <c r="B49" s="12" t="s">
        <v>38</v>
      </c>
      <c r="C49" s="13">
        <v>44</v>
      </c>
      <c r="D49" s="12" t="s">
        <v>85</v>
      </c>
      <c r="E49" s="17" t="s">
        <v>86</v>
      </c>
      <c r="F49" s="18">
        <v>50000</v>
      </c>
      <c r="G49" s="19">
        <f t="shared" ref="G49:G78" si="6">F49*0.3</f>
        <v>15000</v>
      </c>
      <c r="H49" s="19">
        <f t="shared" ref="H49:H78" si="7">F49*0.7</f>
        <v>35000</v>
      </c>
    </row>
    <row r="50" customHeight="1" spans="1:8">
      <c r="A50" s="16"/>
      <c r="B50" s="12" t="s">
        <v>47</v>
      </c>
      <c r="C50" s="13">
        <v>45</v>
      </c>
      <c r="D50" s="12" t="s">
        <v>87</v>
      </c>
      <c r="E50" s="17" t="s">
        <v>88</v>
      </c>
      <c r="F50" s="19">
        <v>30000</v>
      </c>
      <c r="G50" s="19">
        <f>F50*0.3</f>
        <v>9000</v>
      </c>
      <c r="H50" s="19">
        <f>F50*0.7</f>
        <v>21000</v>
      </c>
    </row>
    <row r="51" ht="27" spans="1:8">
      <c r="A51" s="16"/>
      <c r="B51" s="12"/>
      <c r="C51" s="13">
        <v>46</v>
      </c>
      <c r="D51" s="12" t="s">
        <v>89</v>
      </c>
      <c r="E51" s="17" t="s">
        <v>90</v>
      </c>
      <c r="F51" s="19">
        <v>30000</v>
      </c>
      <c r="G51" s="19">
        <f>F51*0.3</f>
        <v>9000</v>
      </c>
      <c r="H51" s="19">
        <f>F51*0.7</f>
        <v>21000</v>
      </c>
    </row>
    <row r="52" spans="1:8">
      <c r="A52" s="16"/>
      <c r="B52" s="12"/>
      <c r="C52" s="13">
        <v>47</v>
      </c>
      <c r="D52" s="12" t="s">
        <v>91</v>
      </c>
      <c r="E52" s="17" t="s">
        <v>92</v>
      </c>
      <c r="F52" s="19">
        <v>30000</v>
      </c>
      <c r="G52" s="19">
        <f>F52*0.3</f>
        <v>9000</v>
      </c>
      <c r="H52" s="19">
        <f>F52*0.7</f>
        <v>21000</v>
      </c>
    </row>
    <row r="53" ht="27" spans="1:8">
      <c r="A53" s="16"/>
      <c r="B53" s="12"/>
      <c r="C53" s="13">
        <v>48</v>
      </c>
      <c r="D53" s="12" t="s">
        <v>93</v>
      </c>
      <c r="E53" s="17" t="s">
        <v>94</v>
      </c>
      <c r="F53" s="19">
        <v>30000</v>
      </c>
      <c r="G53" s="19">
        <f>F53*0.3</f>
        <v>9000</v>
      </c>
      <c r="H53" s="19">
        <f>F53*0.7</f>
        <v>21000</v>
      </c>
    </row>
    <row r="54" ht="27" spans="1:8">
      <c r="A54" s="16"/>
      <c r="B54" s="12"/>
      <c r="C54" s="13">
        <v>49</v>
      </c>
      <c r="D54" s="12" t="s">
        <v>95</v>
      </c>
      <c r="E54" s="17" t="s">
        <v>96</v>
      </c>
      <c r="F54" s="19">
        <v>30000</v>
      </c>
      <c r="G54" s="19">
        <f>F54*0.3</f>
        <v>9000</v>
      </c>
      <c r="H54" s="19">
        <f>F54*0.7</f>
        <v>21000</v>
      </c>
    </row>
    <row r="55" ht="27" spans="1:8">
      <c r="A55" s="16"/>
      <c r="B55" s="12"/>
      <c r="C55" s="13">
        <v>50</v>
      </c>
      <c r="D55" s="12" t="s">
        <v>97</v>
      </c>
      <c r="E55" s="17" t="s">
        <v>98</v>
      </c>
      <c r="F55" s="19">
        <v>30000</v>
      </c>
      <c r="G55" s="19">
        <f>F55*0.3</f>
        <v>9000</v>
      </c>
      <c r="H55" s="19">
        <f>F55*0.7</f>
        <v>21000</v>
      </c>
    </row>
    <row r="56" ht="27" spans="1:8">
      <c r="A56" s="16"/>
      <c r="B56" s="12"/>
      <c r="C56" s="13">
        <v>51</v>
      </c>
      <c r="D56" s="12" t="s">
        <v>99</v>
      </c>
      <c r="E56" s="17" t="s">
        <v>100</v>
      </c>
      <c r="F56" s="19">
        <v>30000</v>
      </c>
      <c r="G56" s="19">
        <f>F56*0.3</f>
        <v>9000</v>
      </c>
      <c r="H56" s="19">
        <f>F56*0.7</f>
        <v>21000</v>
      </c>
    </row>
    <row r="57" spans="1:8">
      <c r="A57" s="16"/>
      <c r="B57" s="12" t="s">
        <v>62</v>
      </c>
      <c r="C57" s="13">
        <v>52</v>
      </c>
      <c r="D57" s="12" t="s">
        <v>101</v>
      </c>
      <c r="E57" s="19" t="s">
        <v>102</v>
      </c>
      <c r="F57" s="23">
        <v>200000</v>
      </c>
      <c r="G57" s="19">
        <f>F57*0.3</f>
        <v>60000</v>
      </c>
      <c r="H57" s="19">
        <f>F57*0.7</f>
        <v>140000</v>
      </c>
    </row>
    <row r="58" ht="27" spans="1:8">
      <c r="A58" s="16"/>
      <c r="B58" s="12"/>
      <c r="C58" s="13">
        <v>53</v>
      </c>
      <c r="D58" s="12" t="s">
        <v>103</v>
      </c>
      <c r="E58" s="19" t="s">
        <v>104</v>
      </c>
      <c r="F58" s="23">
        <v>200000</v>
      </c>
      <c r="G58" s="19">
        <f>F58*0.3</f>
        <v>60000</v>
      </c>
      <c r="H58" s="19">
        <f>F58*0.7</f>
        <v>140000</v>
      </c>
    </row>
    <row r="59" spans="1:8">
      <c r="A59" s="16"/>
      <c r="B59" s="12"/>
      <c r="C59" s="13">
        <v>54</v>
      </c>
      <c r="D59" s="12" t="s">
        <v>105</v>
      </c>
      <c r="E59" s="19" t="s">
        <v>106</v>
      </c>
      <c r="F59" s="23">
        <v>200000</v>
      </c>
      <c r="G59" s="19">
        <f>F59*0.3</f>
        <v>60000</v>
      </c>
      <c r="H59" s="19">
        <f>F59*0.7</f>
        <v>140000</v>
      </c>
    </row>
    <row r="60" ht="27" spans="1:8">
      <c r="A60" s="16"/>
      <c r="B60" s="12"/>
      <c r="C60" s="13">
        <v>55</v>
      </c>
      <c r="D60" s="12" t="s">
        <v>89</v>
      </c>
      <c r="E60" s="19" t="s">
        <v>90</v>
      </c>
      <c r="F60" s="23">
        <v>200000</v>
      </c>
      <c r="G60" s="19">
        <f>F60*0.3</f>
        <v>60000</v>
      </c>
      <c r="H60" s="19">
        <f>F60*0.7</f>
        <v>140000</v>
      </c>
    </row>
    <row r="61" ht="27" spans="1:8">
      <c r="A61" s="16"/>
      <c r="B61" s="12"/>
      <c r="C61" s="13">
        <v>56</v>
      </c>
      <c r="D61" s="12" t="s">
        <v>107</v>
      </c>
      <c r="E61" s="19" t="s">
        <v>108</v>
      </c>
      <c r="F61" s="23">
        <v>200000</v>
      </c>
      <c r="G61" s="19">
        <f>F61*0.3</f>
        <v>60000</v>
      </c>
      <c r="H61" s="19">
        <f>F61*0.7</f>
        <v>140000</v>
      </c>
    </row>
    <row r="62" ht="27" spans="1:8">
      <c r="A62" s="16"/>
      <c r="B62" s="12"/>
      <c r="C62" s="13">
        <v>57</v>
      </c>
      <c r="D62" s="12" t="s">
        <v>99</v>
      </c>
      <c r="E62" s="19" t="s">
        <v>100</v>
      </c>
      <c r="F62" s="23">
        <v>200000</v>
      </c>
      <c r="G62" s="19">
        <f>F62*0.3</f>
        <v>60000</v>
      </c>
      <c r="H62" s="19">
        <f>F62*0.7</f>
        <v>140000</v>
      </c>
    </row>
    <row r="63" ht="27" spans="1:8">
      <c r="A63" s="16"/>
      <c r="B63" s="12"/>
      <c r="C63" s="13">
        <v>58</v>
      </c>
      <c r="D63" s="12" t="s">
        <v>87</v>
      </c>
      <c r="E63" s="19" t="s">
        <v>88</v>
      </c>
      <c r="F63" s="23">
        <v>200000</v>
      </c>
      <c r="G63" s="19">
        <f>F63*0.3</f>
        <v>60000</v>
      </c>
      <c r="H63" s="19">
        <f>F63*0.7</f>
        <v>140000</v>
      </c>
    </row>
    <row r="64" ht="27" spans="1:8">
      <c r="A64" s="16"/>
      <c r="B64" s="12"/>
      <c r="C64" s="13">
        <v>59</v>
      </c>
      <c r="D64" s="12" t="s">
        <v>109</v>
      </c>
      <c r="E64" s="19" t="s">
        <v>110</v>
      </c>
      <c r="F64" s="23">
        <v>200000</v>
      </c>
      <c r="G64" s="19">
        <f>F64*0.3</f>
        <v>60000</v>
      </c>
      <c r="H64" s="19">
        <f>F64*0.7</f>
        <v>140000</v>
      </c>
    </row>
    <row r="65" ht="38" customHeight="1" spans="1:8">
      <c r="A65" s="16" t="s">
        <v>4</v>
      </c>
      <c r="B65" s="12" t="s">
        <v>75</v>
      </c>
      <c r="C65" s="13">
        <v>60</v>
      </c>
      <c r="D65" s="12" t="s">
        <v>101</v>
      </c>
      <c r="E65" s="19" t="s">
        <v>102</v>
      </c>
      <c r="F65" s="23">
        <v>100000</v>
      </c>
      <c r="G65" s="19">
        <f>F65*0.3</f>
        <v>30000</v>
      </c>
      <c r="H65" s="19">
        <f>F65*0.7</f>
        <v>70000</v>
      </c>
    </row>
    <row r="66" spans="1:8">
      <c r="A66" s="16"/>
      <c r="B66" s="12"/>
      <c r="C66" s="13">
        <v>61</v>
      </c>
      <c r="D66" s="12" t="s">
        <v>111</v>
      </c>
      <c r="E66" s="19" t="s">
        <v>112</v>
      </c>
      <c r="F66" s="23">
        <v>100000</v>
      </c>
      <c r="G66" s="19">
        <f>F66*0.3</f>
        <v>30000</v>
      </c>
      <c r="H66" s="19">
        <f>F66*0.7</f>
        <v>70000</v>
      </c>
    </row>
    <row r="67" spans="1:8">
      <c r="A67" s="16"/>
      <c r="B67" s="12"/>
      <c r="C67" s="13">
        <v>62</v>
      </c>
      <c r="D67" s="12" t="s">
        <v>113</v>
      </c>
      <c r="E67" s="19" t="s">
        <v>114</v>
      </c>
      <c r="F67" s="23">
        <v>100000</v>
      </c>
      <c r="G67" s="19">
        <f>F67*0.3</f>
        <v>30000</v>
      </c>
      <c r="H67" s="19">
        <f>F67*0.7</f>
        <v>70000</v>
      </c>
    </row>
    <row r="68" ht="27" spans="1:8">
      <c r="A68" s="16"/>
      <c r="B68" s="12"/>
      <c r="C68" s="13">
        <v>63</v>
      </c>
      <c r="D68" s="12" t="s">
        <v>115</v>
      </c>
      <c r="E68" s="19" t="s">
        <v>116</v>
      </c>
      <c r="F68" s="23">
        <v>100000</v>
      </c>
      <c r="G68" s="19">
        <f>F68*0.3</f>
        <v>30000</v>
      </c>
      <c r="H68" s="19">
        <f>F68*0.7</f>
        <v>70000</v>
      </c>
    </row>
    <row r="69" ht="27" spans="1:8">
      <c r="A69" s="16"/>
      <c r="B69" s="12"/>
      <c r="C69" s="13">
        <v>64</v>
      </c>
      <c r="D69" s="12" t="s">
        <v>99</v>
      </c>
      <c r="E69" s="19" t="s">
        <v>100</v>
      </c>
      <c r="F69" s="23">
        <v>100000</v>
      </c>
      <c r="G69" s="19">
        <f>F69*0.3</f>
        <v>30000</v>
      </c>
      <c r="H69" s="19">
        <f>F69*0.7</f>
        <v>70000</v>
      </c>
    </row>
    <row r="70" ht="27" spans="1:8">
      <c r="A70" s="16"/>
      <c r="B70" s="12"/>
      <c r="C70" s="13">
        <v>65</v>
      </c>
      <c r="D70" s="12" t="s">
        <v>87</v>
      </c>
      <c r="E70" s="19" t="s">
        <v>88</v>
      </c>
      <c r="F70" s="23">
        <v>100000</v>
      </c>
      <c r="G70" s="19">
        <f>F70*0.3</f>
        <v>30000</v>
      </c>
      <c r="H70" s="19">
        <f>F70*0.7</f>
        <v>70000</v>
      </c>
    </row>
    <row r="71" ht="27" spans="1:8">
      <c r="A71" s="16"/>
      <c r="B71" s="12"/>
      <c r="C71" s="13">
        <v>66</v>
      </c>
      <c r="D71" s="12" t="s">
        <v>117</v>
      </c>
      <c r="E71" s="19" t="s">
        <v>118</v>
      </c>
      <c r="F71" s="23">
        <v>100000</v>
      </c>
      <c r="G71" s="19">
        <f>F71*0.3</f>
        <v>30000</v>
      </c>
      <c r="H71" s="19">
        <f>F71*0.7</f>
        <v>70000</v>
      </c>
    </row>
    <row r="72" ht="27" spans="1:8">
      <c r="A72" s="16"/>
      <c r="B72" s="12"/>
      <c r="C72" s="13">
        <v>67</v>
      </c>
      <c r="D72" s="12" t="s">
        <v>95</v>
      </c>
      <c r="E72" s="19" t="s">
        <v>96</v>
      </c>
      <c r="F72" s="23">
        <v>100000</v>
      </c>
      <c r="G72" s="19">
        <f>F72*0.3</f>
        <v>30000</v>
      </c>
      <c r="H72" s="19">
        <f>F72*0.7</f>
        <v>70000</v>
      </c>
    </row>
    <row r="73" ht="27" spans="1:8">
      <c r="A73" s="16"/>
      <c r="B73" s="12"/>
      <c r="C73" s="13">
        <v>68</v>
      </c>
      <c r="D73" s="12" t="s">
        <v>119</v>
      </c>
      <c r="E73" s="19" t="s">
        <v>120</v>
      </c>
      <c r="F73" s="23">
        <v>100000</v>
      </c>
      <c r="G73" s="19">
        <f>F73*0.3</f>
        <v>30000</v>
      </c>
      <c r="H73" s="19">
        <f>F73*0.7</f>
        <v>70000</v>
      </c>
    </row>
    <row r="74" ht="27" spans="1:8">
      <c r="A74" s="16"/>
      <c r="B74" s="12" t="s">
        <v>121</v>
      </c>
      <c r="C74" s="13">
        <v>69</v>
      </c>
      <c r="D74" s="12" t="s">
        <v>95</v>
      </c>
      <c r="E74" s="17" t="s">
        <v>96</v>
      </c>
      <c r="F74" s="23">
        <v>100000</v>
      </c>
      <c r="G74" s="19">
        <f>F74*0.3</f>
        <v>30000</v>
      </c>
      <c r="H74" s="19">
        <f>F74*0.7</f>
        <v>70000</v>
      </c>
    </row>
    <row r="75" spans="1:8">
      <c r="A75" s="16"/>
      <c r="B75" s="12"/>
      <c r="C75" s="13">
        <v>70</v>
      </c>
      <c r="D75" s="12" t="s">
        <v>122</v>
      </c>
      <c r="E75" s="17" t="s">
        <v>123</v>
      </c>
      <c r="F75" s="23">
        <v>100000</v>
      </c>
      <c r="G75" s="19">
        <f>F75*0.3</f>
        <v>30000</v>
      </c>
      <c r="H75" s="19">
        <f>F75*0.7</f>
        <v>70000</v>
      </c>
    </row>
    <row r="76" ht="27" spans="1:8">
      <c r="A76" s="16"/>
      <c r="B76" s="12"/>
      <c r="C76" s="13">
        <v>71</v>
      </c>
      <c r="D76" s="12" t="s">
        <v>103</v>
      </c>
      <c r="E76" s="17" t="s">
        <v>104</v>
      </c>
      <c r="F76" s="23">
        <v>100000</v>
      </c>
      <c r="G76" s="19">
        <f>F76*0.3</f>
        <v>30000</v>
      </c>
      <c r="H76" s="19">
        <f>F76*0.7</f>
        <v>70000</v>
      </c>
    </row>
    <row r="77" spans="1:8">
      <c r="A77" s="16"/>
      <c r="B77" s="12"/>
      <c r="C77" s="13"/>
      <c r="D77" s="12"/>
      <c r="E77" s="22" t="s">
        <v>80</v>
      </c>
      <c r="F77" s="19">
        <f>SUM(F47:F76)</f>
        <v>3066000</v>
      </c>
      <c r="G77" s="19">
        <f>F77*0.3</f>
        <v>919800</v>
      </c>
      <c r="H77" s="19">
        <f>F77*0.7</f>
        <v>2146200</v>
      </c>
    </row>
    <row r="78" ht="27" spans="1:8">
      <c r="A78" s="24" t="s">
        <v>5</v>
      </c>
      <c r="B78" s="12" t="s">
        <v>24</v>
      </c>
      <c r="C78" s="13">
        <v>72</v>
      </c>
      <c r="D78" s="12" t="s">
        <v>124</v>
      </c>
      <c r="E78" s="19" t="s">
        <v>125</v>
      </c>
      <c r="F78" s="25">
        <v>5000</v>
      </c>
      <c r="G78" s="19">
        <f>F78*0.3</f>
        <v>1500</v>
      </c>
      <c r="H78" s="19">
        <f>F78*0.7</f>
        <v>3500</v>
      </c>
    </row>
    <row r="79" ht="27" spans="1:8">
      <c r="A79" s="24"/>
      <c r="B79" s="12" t="s">
        <v>33</v>
      </c>
      <c r="C79" s="13">
        <v>73</v>
      </c>
      <c r="D79" s="12" t="s">
        <v>126</v>
      </c>
      <c r="E79" s="19" t="s">
        <v>127</v>
      </c>
      <c r="F79" s="25">
        <v>1000</v>
      </c>
      <c r="G79" s="19">
        <f t="shared" ref="G79" si="8">F79*0.3</f>
        <v>300</v>
      </c>
      <c r="H79" s="19">
        <f t="shared" ref="H79" si="9">F79*0.7</f>
        <v>700</v>
      </c>
    </row>
    <row r="80" ht="27" spans="1:8">
      <c r="A80" s="24"/>
      <c r="B80" s="12"/>
      <c r="C80" s="13">
        <v>74</v>
      </c>
      <c r="D80" s="12" t="s">
        <v>128</v>
      </c>
      <c r="E80" s="19" t="s">
        <v>129</v>
      </c>
      <c r="F80" s="25">
        <v>20000</v>
      </c>
      <c r="G80" s="19">
        <f t="shared" ref="G80:G91" si="10">F80*0.3</f>
        <v>6000</v>
      </c>
      <c r="H80" s="19">
        <f t="shared" ref="H80:H91" si="11">F80*0.7</f>
        <v>14000</v>
      </c>
    </row>
    <row r="81" spans="1:8">
      <c r="A81" s="24"/>
      <c r="B81" s="12" t="s">
        <v>47</v>
      </c>
      <c r="C81" s="13">
        <v>75</v>
      </c>
      <c r="D81" s="12" t="s">
        <v>130</v>
      </c>
      <c r="E81" s="19" t="s">
        <v>131</v>
      </c>
      <c r="F81" s="19">
        <v>30000</v>
      </c>
      <c r="G81" s="19">
        <f>F81*0.3</f>
        <v>9000</v>
      </c>
      <c r="H81" s="19">
        <f>F81*0.7</f>
        <v>21000</v>
      </c>
    </row>
    <row r="82" ht="27" spans="1:8">
      <c r="A82" s="24"/>
      <c r="B82" s="12"/>
      <c r="C82" s="13">
        <v>76</v>
      </c>
      <c r="D82" s="12" t="s">
        <v>132</v>
      </c>
      <c r="E82" s="19" t="s">
        <v>133</v>
      </c>
      <c r="F82" s="19">
        <v>30000</v>
      </c>
      <c r="G82" s="19">
        <f>F82*0.3</f>
        <v>9000</v>
      </c>
      <c r="H82" s="19">
        <f>F82*0.7</f>
        <v>21000</v>
      </c>
    </row>
    <row r="83" spans="1:8">
      <c r="A83" s="24"/>
      <c r="B83" s="12" t="s">
        <v>62</v>
      </c>
      <c r="C83" s="13">
        <v>77</v>
      </c>
      <c r="D83" s="12" t="s">
        <v>134</v>
      </c>
      <c r="E83" s="19" t="s">
        <v>135</v>
      </c>
      <c r="F83" s="23">
        <v>200000</v>
      </c>
      <c r="G83" s="19">
        <f>F83*0.3</f>
        <v>60000</v>
      </c>
      <c r="H83" s="19">
        <f>F83*0.7</f>
        <v>140000</v>
      </c>
    </row>
    <row r="84" ht="27" spans="1:8">
      <c r="A84" s="24"/>
      <c r="B84" s="12"/>
      <c r="C84" s="13">
        <v>78</v>
      </c>
      <c r="D84" s="12" t="s">
        <v>136</v>
      </c>
      <c r="E84" s="19" t="s">
        <v>137</v>
      </c>
      <c r="F84" s="23">
        <v>200000</v>
      </c>
      <c r="G84" s="19">
        <f>F84*0.3</f>
        <v>60000</v>
      </c>
      <c r="H84" s="19">
        <f>F84*0.7</f>
        <v>140000</v>
      </c>
    </row>
    <row r="85" spans="1:8">
      <c r="A85" s="24"/>
      <c r="B85" s="12"/>
      <c r="C85" s="13">
        <v>79</v>
      </c>
      <c r="D85" s="12" t="s">
        <v>130</v>
      </c>
      <c r="E85" s="19" t="s">
        <v>131</v>
      </c>
      <c r="F85" s="23">
        <v>200000</v>
      </c>
      <c r="G85" s="19">
        <f>F85*0.3</f>
        <v>60000</v>
      </c>
      <c r="H85" s="19">
        <f>F85*0.7</f>
        <v>140000</v>
      </c>
    </row>
    <row r="86" spans="1:8">
      <c r="A86" s="24"/>
      <c r="B86" s="12"/>
      <c r="C86" s="13">
        <v>80</v>
      </c>
      <c r="D86" s="12" t="s">
        <v>138</v>
      </c>
      <c r="E86" s="19" t="s">
        <v>139</v>
      </c>
      <c r="F86" s="23">
        <v>200000</v>
      </c>
      <c r="G86" s="19">
        <f>F86*0.3</f>
        <v>60000</v>
      </c>
      <c r="H86" s="19">
        <f>F86*0.7</f>
        <v>140000</v>
      </c>
    </row>
    <row r="87" spans="1:8">
      <c r="A87" s="24"/>
      <c r="B87" s="12"/>
      <c r="C87" s="13">
        <v>81</v>
      </c>
      <c r="D87" s="12" t="s">
        <v>140</v>
      </c>
      <c r="E87" s="19" t="s">
        <v>141</v>
      </c>
      <c r="F87" s="23">
        <v>200000</v>
      </c>
      <c r="G87" s="19">
        <f>F87*0.3</f>
        <v>60000</v>
      </c>
      <c r="H87" s="19">
        <f>F87*0.7</f>
        <v>140000</v>
      </c>
    </row>
    <row r="88" spans="1:8">
      <c r="A88" s="24"/>
      <c r="B88" s="12" t="s">
        <v>75</v>
      </c>
      <c r="C88" s="13">
        <v>82</v>
      </c>
      <c r="D88" s="12" t="s">
        <v>140</v>
      </c>
      <c r="E88" s="19" t="s">
        <v>141</v>
      </c>
      <c r="F88" s="23">
        <v>100000</v>
      </c>
      <c r="G88" s="19">
        <f>F88*0.3</f>
        <v>30000</v>
      </c>
      <c r="H88" s="19">
        <f>F88*0.7</f>
        <v>70000</v>
      </c>
    </row>
    <row r="89" spans="1:8">
      <c r="A89" s="24"/>
      <c r="B89" s="12"/>
      <c r="C89" s="13">
        <v>83</v>
      </c>
      <c r="D89" s="12" t="s">
        <v>130</v>
      </c>
      <c r="E89" s="19" t="s">
        <v>131</v>
      </c>
      <c r="F89" s="23">
        <v>100000</v>
      </c>
      <c r="G89" s="19">
        <f>F89*0.3</f>
        <v>30000</v>
      </c>
      <c r="H89" s="19">
        <f>F89*0.7</f>
        <v>70000</v>
      </c>
    </row>
    <row r="90" spans="1:8">
      <c r="A90" s="24"/>
      <c r="B90" s="12"/>
      <c r="C90" s="13">
        <v>84</v>
      </c>
      <c r="D90" s="12" t="s">
        <v>134</v>
      </c>
      <c r="E90" s="19" t="s">
        <v>135</v>
      </c>
      <c r="F90" s="23">
        <v>100000</v>
      </c>
      <c r="G90" s="19">
        <f>F90*0.3</f>
        <v>30000</v>
      </c>
      <c r="H90" s="19">
        <f>F90*0.7</f>
        <v>70000</v>
      </c>
    </row>
    <row r="91" spans="1:8">
      <c r="A91" s="24"/>
      <c r="B91" s="12"/>
      <c r="C91" s="13"/>
      <c r="D91" s="12"/>
      <c r="E91" s="22" t="s">
        <v>80</v>
      </c>
      <c r="F91" s="19">
        <f>SUM(F78:F90)</f>
        <v>1386000</v>
      </c>
      <c r="G91" s="19">
        <f>F91*0.3</f>
        <v>415800</v>
      </c>
      <c r="H91" s="19">
        <f>F91*0.7</f>
        <v>970200</v>
      </c>
    </row>
    <row r="92" ht="21" customHeight="1" spans="1:8">
      <c r="A92" s="16" t="s">
        <v>6</v>
      </c>
      <c r="B92" s="12" t="s">
        <v>47</v>
      </c>
      <c r="C92" s="13">
        <v>85</v>
      </c>
      <c r="D92" s="12" t="s">
        <v>142</v>
      </c>
      <c r="E92" s="17" t="s">
        <v>143</v>
      </c>
      <c r="F92" s="19">
        <v>30000</v>
      </c>
      <c r="G92" s="19">
        <f>F92/2</f>
        <v>15000</v>
      </c>
      <c r="H92" s="19">
        <f>G92</f>
        <v>15000</v>
      </c>
    </row>
    <row r="93" spans="1:8">
      <c r="A93" s="16"/>
      <c r="B93" s="12"/>
      <c r="C93" s="13">
        <v>86</v>
      </c>
      <c r="D93" s="12" t="s">
        <v>144</v>
      </c>
      <c r="E93" s="17" t="s">
        <v>145</v>
      </c>
      <c r="F93" s="19">
        <v>30000</v>
      </c>
      <c r="G93" s="19">
        <f t="shared" ref="G93" si="12">F93/2</f>
        <v>15000</v>
      </c>
      <c r="H93" s="19">
        <f t="shared" ref="H93" si="13">G93</f>
        <v>15000</v>
      </c>
    </row>
    <row r="94" spans="1:8">
      <c r="A94" s="16"/>
      <c r="B94" s="12" t="s">
        <v>62</v>
      </c>
      <c r="C94" s="13">
        <v>87</v>
      </c>
      <c r="D94" s="12" t="s">
        <v>142</v>
      </c>
      <c r="E94" s="19" t="s">
        <v>143</v>
      </c>
      <c r="F94" s="23">
        <v>200000</v>
      </c>
      <c r="G94" s="19">
        <f t="shared" ref="G94:G99" si="14">F94/2</f>
        <v>100000</v>
      </c>
      <c r="H94" s="19">
        <f t="shared" ref="H94:H99" si="15">G94</f>
        <v>100000</v>
      </c>
    </row>
    <row r="95" spans="1:8">
      <c r="A95" s="16"/>
      <c r="B95" s="12"/>
      <c r="C95" s="13">
        <v>88</v>
      </c>
      <c r="D95" s="12" t="s">
        <v>146</v>
      </c>
      <c r="E95" s="19" t="s">
        <v>147</v>
      </c>
      <c r="F95" s="23">
        <v>200000</v>
      </c>
      <c r="G95" s="19">
        <f>F95/2</f>
        <v>100000</v>
      </c>
      <c r="H95" s="19">
        <f>G95</f>
        <v>100000</v>
      </c>
    </row>
    <row r="96" ht="27" spans="1:8">
      <c r="A96" s="16"/>
      <c r="B96" s="12"/>
      <c r="C96" s="13">
        <v>89</v>
      </c>
      <c r="D96" s="12" t="s">
        <v>148</v>
      </c>
      <c r="E96" s="19" t="s">
        <v>149</v>
      </c>
      <c r="F96" s="23">
        <v>200000</v>
      </c>
      <c r="G96" s="19">
        <f>F96/2</f>
        <v>100000</v>
      </c>
      <c r="H96" s="19">
        <f>G96</f>
        <v>100000</v>
      </c>
    </row>
    <row r="97" ht="18" customHeight="1" spans="1:8">
      <c r="A97" s="16" t="s">
        <v>6</v>
      </c>
      <c r="B97" s="12" t="s">
        <v>75</v>
      </c>
      <c r="C97" s="13">
        <v>90</v>
      </c>
      <c r="D97" s="12" t="s">
        <v>142</v>
      </c>
      <c r="E97" s="19" t="s">
        <v>143</v>
      </c>
      <c r="F97" s="23">
        <v>100000</v>
      </c>
      <c r="G97" s="19">
        <f>F97/2</f>
        <v>50000</v>
      </c>
      <c r="H97" s="19">
        <f>G97</f>
        <v>50000</v>
      </c>
    </row>
    <row r="98" ht="18" customHeight="1" spans="1:8">
      <c r="A98" s="16"/>
      <c r="B98" s="12"/>
      <c r="C98" s="13">
        <v>91</v>
      </c>
      <c r="D98" s="12" t="s">
        <v>146</v>
      </c>
      <c r="E98" s="19" t="s">
        <v>147</v>
      </c>
      <c r="F98" s="23">
        <v>100000</v>
      </c>
      <c r="G98" s="19">
        <f>F98/2</f>
        <v>50000</v>
      </c>
      <c r="H98" s="19">
        <f>G98</f>
        <v>50000</v>
      </c>
    </row>
    <row r="99" ht="40.5" spans="1:8">
      <c r="A99" s="16"/>
      <c r="B99" s="12" t="s">
        <v>121</v>
      </c>
      <c r="C99" s="13">
        <v>92</v>
      </c>
      <c r="D99" s="12" t="s">
        <v>150</v>
      </c>
      <c r="E99" s="17" t="s">
        <v>151</v>
      </c>
      <c r="F99" s="23">
        <v>100000</v>
      </c>
      <c r="G99" s="19">
        <f>F99/2</f>
        <v>50000</v>
      </c>
      <c r="H99" s="19">
        <f>G99</f>
        <v>50000</v>
      </c>
    </row>
    <row r="100" spans="1:8">
      <c r="A100" s="16"/>
      <c r="B100" s="12"/>
      <c r="C100" s="13"/>
      <c r="D100" s="12"/>
      <c r="E100" s="19" t="s">
        <v>22</v>
      </c>
      <c r="F100" s="19">
        <f>SUM(F92:F99)</f>
        <v>960000</v>
      </c>
      <c r="G100" s="19">
        <f>F100*0.5</f>
        <v>480000</v>
      </c>
      <c r="H100" s="19">
        <f>F100*0.5</f>
        <v>480000</v>
      </c>
    </row>
    <row r="101" ht="27" spans="1:8">
      <c r="A101" s="24" t="s">
        <v>7</v>
      </c>
      <c r="B101" s="12" t="s">
        <v>33</v>
      </c>
      <c r="C101" s="13">
        <v>93</v>
      </c>
      <c r="D101" s="12" t="s">
        <v>152</v>
      </c>
      <c r="E101" s="19" t="s">
        <v>153</v>
      </c>
      <c r="F101" s="25">
        <v>3000</v>
      </c>
      <c r="G101" s="19">
        <f>F101/2</f>
        <v>1500</v>
      </c>
      <c r="H101" s="19">
        <f>G101</f>
        <v>1500</v>
      </c>
    </row>
    <row r="102" spans="1:8">
      <c r="A102" s="24"/>
      <c r="B102" s="12" t="s">
        <v>38</v>
      </c>
      <c r="C102" s="13">
        <v>94</v>
      </c>
      <c r="D102" s="12" t="s">
        <v>154</v>
      </c>
      <c r="E102" s="19" t="s">
        <v>155</v>
      </c>
      <c r="F102" s="25">
        <v>50000</v>
      </c>
      <c r="G102" s="19">
        <f t="shared" ref="G102" si="16">F102/2</f>
        <v>25000</v>
      </c>
      <c r="H102" s="19">
        <f t="shared" ref="H102" si="17">G102</f>
        <v>25000</v>
      </c>
    </row>
    <row r="103" spans="1:8">
      <c r="A103" s="24"/>
      <c r="B103" s="12"/>
      <c r="C103" s="13">
        <v>95</v>
      </c>
      <c r="D103" s="12" t="s">
        <v>154</v>
      </c>
      <c r="E103" s="19" t="s">
        <v>155</v>
      </c>
      <c r="F103" s="25">
        <v>50000</v>
      </c>
      <c r="G103" s="19">
        <f t="shared" ref="G103:G111" si="18">F103/2</f>
        <v>25000</v>
      </c>
      <c r="H103" s="19">
        <f t="shared" ref="H103:H112" si="19">G103</f>
        <v>25000</v>
      </c>
    </row>
    <row r="104" spans="1:8">
      <c r="A104" s="24"/>
      <c r="B104" s="12"/>
      <c r="C104" s="13">
        <v>96</v>
      </c>
      <c r="D104" s="12" t="s">
        <v>156</v>
      </c>
      <c r="E104" s="19" t="s">
        <v>157</v>
      </c>
      <c r="F104" s="25">
        <v>50000</v>
      </c>
      <c r="G104" s="19">
        <f>F104/2</f>
        <v>25000</v>
      </c>
      <c r="H104" s="19">
        <f>G104</f>
        <v>25000</v>
      </c>
    </row>
    <row r="105" ht="27" spans="1:8">
      <c r="A105" s="24"/>
      <c r="B105" s="12" t="s">
        <v>47</v>
      </c>
      <c r="C105" s="13">
        <v>97</v>
      </c>
      <c r="D105" s="12" t="s">
        <v>158</v>
      </c>
      <c r="E105" s="19" t="s">
        <v>159</v>
      </c>
      <c r="F105" s="19">
        <v>30000</v>
      </c>
      <c r="G105" s="19">
        <f>F105/2</f>
        <v>15000</v>
      </c>
      <c r="H105" s="19">
        <f>G105</f>
        <v>15000</v>
      </c>
    </row>
    <row r="106" ht="27" spans="1:8">
      <c r="A106" s="24"/>
      <c r="B106" s="12" t="s">
        <v>62</v>
      </c>
      <c r="C106" s="13">
        <v>98</v>
      </c>
      <c r="D106" s="12" t="s">
        <v>160</v>
      </c>
      <c r="E106" s="19" t="s">
        <v>161</v>
      </c>
      <c r="F106" s="23">
        <v>200000</v>
      </c>
      <c r="G106" s="19">
        <f>F106/2</f>
        <v>100000</v>
      </c>
      <c r="H106" s="19">
        <f>G106</f>
        <v>100000</v>
      </c>
    </row>
    <row r="107" spans="1:8">
      <c r="A107" s="24"/>
      <c r="B107" s="12" t="s">
        <v>75</v>
      </c>
      <c r="C107" s="13">
        <v>99</v>
      </c>
      <c r="D107" s="12" t="s">
        <v>162</v>
      </c>
      <c r="E107" s="19" t="s">
        <v>163</v>
      </c>
      <c r="F107" s="23">
        <v>100000</v>
      </c>
      <c r="G107" s="19">
        <f>F107/2</f>
        <v>50000</v>
      </c>
      <c r="H107" s="19">
        <f>G107</f>
        <v>50000</v>
      </c>
    </row>
    <row r="108" ht="27" spans="1:8">
      <c r="A108" s="24"/>
      <c r="B108" s="12"/>
      <c r="C108" s="13">
        <v>100</v>
      </c>
      <c r="D108" s="12" t="s">
        <v>164</v>
      </c>
      <c r="E108" s="19" t="s">
        <v>165</v>
      </c>
      <c r="F108" s="23">
        <v>100000</v>
      </c>
      <c r="G108" s="19">
        <f>F108/2</f>
        <v>50000</v>
      </c>
      <c r="H108" s="19">
        <f>G108</f>
        <v>50000</v>
      </c>
    </row>
    <row r="109" spans="1:8">
      <c r="A109" s="24"/>
      <c r="B109" s="12"/>
      <c r="C109" s="13">
        <v>101</v>
      </c>
      <c r="D109" s="12" t="s">
        <v>166</v>
      </c>
      <c r="E109" s="19" t="s">
        <v>167</v>
      </c>
      <c r="F109" s="23">
        <v>100000</v>
      </c>
      <c r="G109" s="19">
        <f>F109/2</f>
        <v>50000</v>
      </c>
      <c r="H109" s="19">
        <f>G109</f>
        <v>50000</v>
      </c>
    </row>
    <row r="110" spans="1:8">
      <c r="A110" s="24"/>
      <c r="B110" s="12" t="s">
        <v>121</v>
      </c>
      <c r="C110" s="13">
        <v>102</v>
      </c>
      <c r="D110" s="12" t="s">
        <v>158</v>
      </c>
      <c r="E110" s="17" t="s">
        <v>159</v>
      </c>
      <c r="F110" s="23">
        <v>100000</v>
      </c>
      <c r="G110" s="19">
        <f>F110/2</f>
        <v>50000</v>
      </c>
      <c r="H110" s="19">
        <f>G110</f>
        <v>50000</v>
      </c>
    </row>
    <row r="111" ht="27" spans="1:8">
      <c r="A111" s="24"/>
      <c r="B111" s="12"/>
      <c r="C111" s="13">
        <v>103</v>
      </c>
      <c r="D111" s="12" t="s">
        <v>168</v>
      </c>
      <c r="E111" s="17" t="s">
        <v>169</v>
      </c>
      <c r="F111" s="23">
        <v>100000</v>
      </c>
      <c r="G111" s="19">
        <f>F111/2</f>
        <v>50000</v>
      </c>
      <c r="H111" s="19">
        <f>G111</f>
        <v>50000</v>
      </c>
    </row>
    <row r="112" spans="1:8">
      <c r="A112" s="24"/>
      <c r="B112" s="12"/>
      <c r="C112" s="13"/>
      <c r="D112" s="12"/>
      <c r="E112" s="19" t="s">
        <v>22</v>
      </c>
      <c r="F112" s="19">
        <f>SUM(F101:F111)</f>
        <v>883000</v>
      </c>
      <c r="G112" s="23">
        <f>F112*0.5</f>
        <v>441500</v>
      </c>
      <c r="H112" s="23">
        <f>G112</f>
        <v>441500</v>
      </c>
    </row>
    <row r="113" ht="27" spans="1:8">
      <c r="A113" s="24" t="s">
        <v>8</v>
      </c>
      <c r="B113" s="12" t="s">
        <v>47</v>
      </c>
      <c r="C113" s="13">
        <v>104</v>
      </c>
      <c r="D113" s="12" t="s">
        <v>170</v>
      </c>
      <c r="E113" s="17" t="s">
        <v>171</v>
      </c>
      <c r="F113" s="19">
        <v>30000</v>
      </c>
      <c r="G113" s="19">
        <f>F113*0.3</f>
        <v>9000</v>
      </c>
      <c r="H113" s="19">
        <f>F113*0.7</f>
        <v>21000</v>
      </c>
    </row>
    <row r="114" spans="1:8">
      <c r="A114" s="24"/>
      <c r="B114" s="12" t="s">
        <v>62</v>
      </c>
      <c r="C114" s="13">
        <v>105</v>
      </c>
      <c r="D114" s="12" t="s">
        <v>172</v>
      </c>
      <c r="E114" s="19" t="s">
        <v>173</v>
      </c>
      <c r="F114" s="23">
        <v>200000</v>
      </c>
      <c r="G114" s="19">
        <f t="shared" ref="G114" si="20">F114*0.3</f>
        <v>60000</v>
      </c>
      <c r="H114" s="19">
        <f t="shared" ref="H114" si="21">F114*0.7</f>
        <v>140000</v>
      </c>
    </row>
    <row r="115" spans="1:8">
      <c r="A115" s="24"/>
      <c r="B115" s="12"/>
      <c r="C115" s="13">
        <v>106</v>
      </c>
      <c r="D115" s="12" t="s">
        <v>174</v>
      </c>
      <c r="E115" s="19" t="s">
        <v>175</v>
      </c>
      <c r="F115" s="23">
        <v>200000</v>
      </c>
      <c r="G115" s="19">
        <f t="shared" ref="G115:G120" si="22">F115*0.3</f>
        <v>60000</v>
      </c>
      <c r="H115" s="19">
        <f t="shared" ref="H115:H120" si="23">F115*0.7</f>
        <v>140000</v>
      </c>
    </row>
    <row r="116" spans="1:8">
      <c r="A116" s="24"/>
      <c r="B116" s="12"/>
      <c r="C116" s="13">
        <v>107</v>
      </c>
      <c r="D116" s="12" t="s">
        <v>176</v>
      </c>
      <c r="E116" s="19" t="s">
        <v>177</v>
      </c>
      <c r="F116" s="23">
        <v>200000</v>
      </c>
      <c r="G116" s="19">
        <f>F116*0.3</f>
        <v>60000</v>
      </c>
      <c r="H116" s="19">
        <f>F116*0.7</f>
        <v>140000</v>
      </c>
    </row>
    <row r="117" spans="1:8">
      <c r="A117" s="24"/>
      <c r="B117" s="12" t="s">
        <v>75</v>
      </c>
      <c r="C117" s="13">
        <v>108</v>
      </c>
      <c r="D117" s="12" t="s">
        <v>172</v>
      </c>
      <c r="E117" s="19" t="s">
        <v>173</v>
      </c>
      <c r="F117" s="23">
        <v>100000</v>
      </c>
      <c r="G117" s="19">
        <f>F117*0.3</f>
        <v>30000</v>
      </c>
      <c r="H117" s="19">
        <f>F117*0.7</f>
        <v>70000</v>
      </c>
    </row>
    <row r="118" spans="1:8">
      <c r="A118" s="24"/>
      <c r="B118" s="12"/>
      <c r="C118" s="13">
        <v>109</v>
      </c>
      <c r="D118" s="12" t="s">
        <v>174</v>
      </c>
      <c r="E118" s="19" t="s">
        <v>175</v>
      </c>
      <c r="F118" s="23">
        <v>100000</v>
      </c>
      <c r="G118" s="19">
        <f>F118*0.3</f>
        <v>30000</v>
      </c>
      <c r="H118" s="19">
        <f>F118*0.7</f>
        <v>70000</v>
      </c>
    </row>
    <row r="119" spans="1:8">
      <c r="A119" s="24"/>
      <c r="B119" s="12"/>
      <c r="C119" s="13">
        <v>110</v>
      </c>
      <c r="D119" s="12" t="s">
        <v>178</v>
      </c>
      <c r="E119" s="19" t="s">
        <v>179</v>
      </c>
      <c r="F119" s="23">
        <v>100000</v>
      </c>
      <c r="G119" s="19">
        <f>F119*0.3</f>
        <v>30000</v>
      </c>
      <c r="H119" s="19">
        <f>F119*0.7</f>
        <v>70000</v>
      </c>
    </row>
    <row r="120" spans="1:8">
      <c r="A120" s="24"/>
      <c r="B120" s="12"/>
      <c r="C120" s="13">
        <v>111</v>
      </c>
      <c r="D120" s="12" t="s">
        <v>176</v>
      </c>
      <c r="E120" s="19" t="s">
        <v>177</v>
      </c>
      <c r="F120" s="23">
        <v>100000</v>
      </c>
      <c r="G120" s="19">
        <f>F120*0.3</f>
        <v>30000</v>
      </c>
      <c r="H120" s="19">
        <f>F120*0.7</f>
        <v>70000</v>
      </c>
    </row>
    <row r="121" spans="1:8">
      <c r="A121" s="24"/>
      <c r="B121" s="12"/>
      <c r="C121" s="13"/>
      <c r="D121" s="12"/>
      <c r="E121" s="19" t="s">
        <v>22</v>
      </c>
      <c r="F121" s="19">
        <f t="shared" ref="F121:H121" si="24">SUM(F113:F120)</f>
        <v>1030000</v>
      </c>
      <c r="G121" s="23">
        <f>SUM(G113:G120)</f>
        <v>309000</v>
      </c>
      <c r="H121" s="23">
        <f>SUM(H113:H120)</f>
        <v>721000</v>
      </c>
    </row>
    <row r="122" ht="27" spans="1:8">
      <c r="A122" s="24" t="s">
        <v>9</v>
      </c>
      <c r="B122" s="12" t="s">
        <v>62</v>
      </c>
      <c r="C122" s="13">
        <v>112</v>
      </c>
      <c r="D122" s="12" t="s">
        <v>180</v>
      </c>
      <c r="E122" s="19" t="s">
        <v>181</v>
      </c>
      <c r="F122" s="23">
        <v>200000</v>
      </c>
      <c r="G122" s="19">
        <f>F122/2</f>
        <v>100000</v>
      </c>
      <c r="H122" s="19">
        <f>G122</f>
        <v>100000</v>
      </c>
    </row>
    <row r="123" ht="27" spans="1:8">
      <c r="A123" s="24"/>
      <c r="B123" s="12" t="s">
        <v>75</v>
      </c>
      <c r="C123" s="13">
        <v>113</v>
      </c>
      <c r="D123" s="12" t="s">
        <v>180</v>
      </c>
      <c r="E123" s="19" t="s">
        <v>181</v>
      </c>
      <c r="F123" s="23">
        <v>100000</v>
      </c>
      <c r="G123" s="19">
        <f>F123/2</f>
        <v>50000</v>
      </c>
      <c r="H123" s="19">
        <f>G123</f>
        <v>50000</v>
      </c>
    </row>
    <row r="124" spans="1:8">
      <c r="A124" s="24"/>
      <c r="B124" s="12"/>
      <c r="C124" s="13"/>
      <c r="D124" s="12"/>
      <c r="E124" s="19" t="s">
        <v>22</v>
      </c>
      <c r="F124" s="19">
        <f t="shared" ref="F124:H124" si="25">SUM(F122:F123)</f>
        <v>300000</v>
      </c>
      <c r="G124" s="19">
        <f>SUM(G122:G123)</f>
        <v>150000</v>
      </c>
      <c r="H124" s="19">
        <f>SUM(H122:H123)</f>
        <v>150000</v>
      </c>
    </row>
    <row r="125" spans="1:8">
      <c r="A125" s="11"/>
      <c r="B125" s="12"/>
      <c r="C125" s="13"/>
      <c r="D125" s="12"/>
      <c r="E125" s="19" t="s">
        <v>13</v>
      </c>
      <c r="F125" s="19">
        <f>SUM(F5:F124)/2</f>
        <v>11189650</v>
      </c>
      <c r="G125" s="19">
        <f t="shared" ref="G125:H125" si="26">SUM(G5:G124)/2</f>
        <v>3785495</v>
      </c>
      <c r="H125" s="19">
        <f>SUM(H5:H124)/2</f>
        <v>7404155</v>
      </c>
    </row>
  </sheetData>
  <mergeCells count="42">
    <mergeCell ref="A1:B1"/>
    <mergeCell ref="A2:H2"/>
    <mergeCell ref="F3:H3"/>
    <mergeCell ref="A3:A4"/>
    <mergeCell ref="A5:A33"/>
    <mergeCell ref="A34:A46"/>
    <mergeCell ref="A47:A64"/>
    <mergeCell ref="A65:A77"/>
    <mergeCell ref="A78:A91"/>
    <mergeCell ref="A92:A96"/>
    <mergeCell ref="A97:A100"/>
    <mergeCell ref="A101:A112"/>
    <mergeCell ref="A113:A121"/>
    <mergeCell ref="A122:A124"/>
    <mergeCell ref="B3:B4"/>
    <mergeCell ref="B5:B8"/>
    <mergeCell ref="B9:B11"/>
    <mergeCell ref="B12:B21"/>
    <mergeCell ref="B22:B28"/>
    <mergeCell ref="B29:B33"/>
    <mergeCell ref="B34:B37"/>
    <mergeCell ref="B38:B45"/>
    <mergeCell ref="B47:B48"/>
    <mergeCell ref="B50:B56"/>
    <mergeCell ref="B57:B64"/>
    <mergeCell ref="B66:B73"/>
    <mergeCell ref="B74:B76"/>
    <mergeCell ref="B79:B80"/>
    <mergeCell ref="B81:B82"/>
    <mergeCell ref="B83:B87"/>
    <mergeCell ref="B88:B90"/>
    <mergeCell ref="B92:B93"/>
    <mergeCell ref="B94:B96"/>
    <mergeCell ref="B97:B98"/>
    <mergeCell ref="B102:B104"/>
    <mergeCell ref="B107:B109"/>
    <mergeCell ref="B110:B111"/>
    <mergeCell ref="B114:B116"/>
    <mergeCell ref="B117:B120"/>
    <mergeCell ref="C3:C4"/>
    <mergeCell ref="D3:D4"/>
    <mergeCell ref="E3:E4"/>
  </mergeCells>
  <printOptions horizontalCentered="1"/>
  <pageMargins left="0.393055555555556" right="0.393055555555556" top="0.786805555555556" bottom="0.590277777777778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黄学敏</cp:lastModifiedBy>
  <dcterms:created xsi:type="dcterms:W3CDTF">2020-01-28T03:04:00Z</dcterms:created>
  <cp:lastPrinted>2020-03-09T03:55:00Z</cp:lastPrinted>
  <dcterms:modified xsi:type="dcterms:W3CDTF">2020-03-23T02:11:24Z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